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D:\Growth School DA\Assignment #1\"/>
    </mc:Choice>
  </mc:AlternateContent>
  <xr:revisionPtr revIDLastSave="0" documentId="13_ncr:1_{0E2FE75A-2CF5-4689-A362-43F6F74E595D}" xr6:coauthVersionLast="47" xr6:coauthVersionMax="47" xr10:uidLastSave="{00000000-0000-0000-0000-000000000000}"/>
  <bookViews>
    <workbookView xWindow="-108" yWindow="-108" windowWidth="23256" windowHeight="13176" xr2:uid="{00000000-000D-0000-FFFF-FFFF00000000}"/>
  </bookViews>
  <sheets>
    <sheet name="DASHBOARD" sheetId="11" r:id="rId1"/>
    <sheet name="PRODUCT WISE REVENUE" sheetId="7" r:id="rId2"/>
    <sheet name="PERSON WISE REVENUE" sheetId="9" r:id="rId3"/>
    <sheet name="REVENUE BY PRODUCTS" sheetId="10" r:id="rId4"/>
    <sheet name="Monthly Revenue Trends" sheetId="8" r:id="rId5"/>
    <sheet name="Data_Sales" sheetId="1" r:id="rId6"/>
    <sheet name="Data_Persons" sheetId="2" r:id="rId7"/>
    <sheet name="Questions" sheetId="3" r:id="rId8"/>
    <sheet name="Products" sheetId="4" r:id="rId9"/>
    <sheet name="California Sales" sheetId="5" r:id="rId10"/>
    <sheet name="Sales Persons" sheetId="6" r:id="rId11"/>
  </sheets>
  <definedNames>
    <definedName name="_xlnm._FilterDatabase" localSheetId="5" hidden="1">Data_Sales!$A$1:$M$2001</definedName>
    <definedName name="Customer_ID">Data_Sales!$F$2:$F$2001</definedName>
    <definedName name="Customer_Name">Data_Sales!$G$2:$G$2001</definedName>
    <definedName name="Manager">Data_Sales!$O$2:$O$2001</definedName>
    <definedName name="Order_Date">Data_Sales!$B$2:$B$2001</definedName>
    <definedName name="Order_ID">Data_Sales!$A$2:$A$2001</definedName>
    <definedName name="Price">Data_Sales!$L$2:$L$2001</definedName>
    <definedName name="Product_Type">Data_Sales!$K$2:$K$2001</definedName>
    <definedName name="Quantity">Data_Sales!$M$2:$M$2001</definedName>
    <definedName name="Region">Data_Sales!$J$2:$J$2001</definedName>
    <definedName name="Revenue">Data_Sales!$N$2:$N$2001</definedName>
    <definedName name="Rpice">Data_Sales!$L$2:$L$2001</definedName>
    <definedName name="Sales_Person">Data_Sales!$H$2:$H$2001</definedName>
    <definedName name="Slicer_Product_Type1">#N/A</definedName>
    <definedName name="Slicer_Region1">#N/A</definedName>
    <definedName name="Slicer_Revenue">#N/A</definedName>
    <definedName name="Slicer_Sales_Person">#N/A</definedName>
    <definedName name="Slicer_year">#N/A</definedName>
  </definedNames>
  <calcPr calcId="191029"/>
  <pivotCaches>
    <pivotCache cacheId="89"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L4" i="5" l="1"/>
  <c r="E6" i="4"/>
  <c r="D6" i="4"/>
  <c r="C6" i="4"/>
  <c r="B6" i="4"/>
  <c r="E5" i="4"/>
  <c r="D5" i="4"/>
  <c r="C5" i="4"/>
  <c r="B5" i="4"/>
  <c r="E4" i="4"/>
  <c r="D4" i="4"/>
  <c r="C4" i="4"/>
  <c r="B4" i="4"/>
  <c r="E3" i="4"/>
  <c r="D3" i="4"/>
  <c r="C3" i="4"/>
  <c r="B3" i="4"/>
  <c r="E2" i="4"/>
  <c r="D2" i="4"/>
  <c r="C2" i="4"/>
  <c r="B2" i="4"/>
  <c r="E9" i="2"/>
  <c r="D9" i="2"/>
  <c r="E8" i="2"/>
  <c r="D8" i="2"/>
  <c r="E7" i="2"/>
  <c r="D7" i="2"/>
  <c r="E6" i="2"/>
  <c r="D6" i="2"/>
  <c r="E5" i="2"/>
  <c r="D5" i="2"/>
  <c r="E4" i="2"/>
  <c r="D4" i="2"/>
  <c r="E3" i="2"/>
  <c r="D3" i="2"/>
  <c r="E2" i="2"/>
  <c r="D2" i="2"/>
  <c r="O2001" i="1"/>
  <c r="N2001" i="1"/>
  <c r="I2001" i="1"/>
  <c r="E2001" i="1"/>
  <c r="D2001" i="1"/>
  <c r="C2001" i="1"/>
  <c r="O2000" i="1"/>
  <c r="N2000" i="1"/>
  <c r="I2000" i="1"/>
  <c r="E2000" i="1"/>
  <c r="D2000" i="1"/>
  <c r="C2000" i="1"/>
  <c r="O1999" i="1"/>
  <c r="N1999" i="1"/>
  <c r="I1999" i="1"/>
  <c r="E1999" i="1"/>
  <c r="D1999" i="1"/>
  <c r="C1999" i="1"/>
  <c r="O1998" i="1"/>
  <c r="N1998" i="1"/>
  <c r="I1998" i="1"/>
  <c r="E1998" i="1"/>
  <c r="D1998" i="1"/>
  <c r="C1998" i="1"/>
  <c r="O1997" i="1"/>
  <c r="N1997" i="1"/>
  <c r="I1997" i="1"/>
  <c r="E1997" i="1"/>
  <c r="D1997" i="1"/>
  <c r="C1997" i="1"/>
  <c r="O1996" i="1"/>
  <c r="N1996" i="1"/>
  <c r="I1996" i="1"/>
  <c r="E1996" i="1"/>
  <c r="D1996" i="1"/>
  <c r="C1996" i="1"/>
  <c r="O1995" i="1"/>
  <c r="N1995" i="1"/>
  <c r="I1995" i="1"/>
  <c r="E1995" i="1"/>
  <c r="D1995" i="1"/>
  <c r="C1995" i="1"/>
  <c r="O1994" i="1"/>
  <c r="N1994" i="1"/>
  <c r="I1994" i="1"/>
  <c r="E1994" i="1"/>
  <c r="D1994" i="1"/>
  <c r="C1994" i="1"/>
  <c r="O1993" i="1"/>
  <c r="N1993" i="1"/>
  <c r="I1993" i="1"/>
  <c r="E1993" i="1"/>
  <c r="D1993" i="1"/>
  <c r="C1993" i="1"/>
  <c r="O1992" i="1"/>
  <c r="N1992" i="1"/>
  <c r="I1992" i="1"/>
  <c r="E1992" i="1"/>
  <c r="D1992" i="1"/>
  <c r="C1992" i="1"/>
  <c r="O1991" i="1"/>
  <c r="N1991" i="1"/>
  <c r="I1991" i="1"/>
  <c r="E1991" i="1"/>
  <c r="D1991" i="1"/>
  <c r="C1991" i="1"/>
  <c r="O1990" i="1"/>
  <c r="N1990" i="1"/>
  <c r="I1990" i="1"/>
  <c r="E1990" i="1"/>
  <c r="D1990" i="1"/>
  <c r="C1990" i="1"/>
  <c r="O1989" i="1"/>
  <c r="N1989" i="1"/>
  <c r="I1989" i="1"/>
  <c r="E1989" i="1"/>
  <c r="D1989" i="1"/>
  <c r="C1989" i="1"/>
  <c r="O1988" i="1"/>
  <c r="N1988" i="1"/>
  <c r="I1988" i="1"/>
  <c r="E1988" i="1"/>
  <c r="D1988" i="1"/>
  <c r="C1988" i="1"/>
  <c r="O1987" i="1"/>
  <c r="N1987" i="1"/>
  <c r="I1987" i="1"/>
  <c r="E1987" i="1"/>
  <c r="D1987" i="1"/>
  <c r="C1987" i="1"/>
  <c r="O1986" i="1"/>
  <c r="N1986" i="1"/>
  <c r="I1986" i="1"/>
  <c r="E1986" i="1"/>
  <c r="D1986" i="1"/>
  <c r="C1986" i="1"/>
  <c r="O1985" i="1"/>
  <c r="N1985" i="1"/>
  <c r="I1985" i="1"/>
  <c r="E1985" i="1"/>
  <c r="D1985" i="1"/>
  <c r="C1985" i="1"/>
  <c r="O1984" i="1"/>
  <c r="N1984" i="1"/>
  <c r="I1984" i="1"/>
  <c r="E1984" i="1"/>
  <c r="D1984" i="1"/>
  <c r="C1984" i="1"/>
  <c r="O1983" i="1"/>
  <c r="N1983" i="1"/>
  <c r="I1983" i="1"/>
  <c r="E1983" i="1"/>
  <c r="D1983" i="1"/>
  <c r="C1983" i="1"/>
  <c r="O1982" i="1"/>
  <c r="N1982" i="1"/>
  <c r="I1982" i="1"/>
  <c r="E1982" i="1"/>
  <c r="D1982" i="1"/>
  <c r="C1982" i="1"/>
  <c r="O1981" i="1"/>
  <c r="N1981" i="1"/>
  <c r="I1981" i="1"/>
  <c r="E1981" i="1"/>
  <c r="D1981" i="1"/>
  <c r="C1981" i="1"/>
  <c r="O1980" i="1"/>
  <c r="N1980" i="1"/>
  <c r="I1980" i="1"/>
  <c r="E1980" i="1"/>
  <c r="D1980" i="1"/>
  <c r="C1980" i="1"/>
  <c r="O1979" i="1"/>
  <c r="N1979" i="1"/>
  <c r="I1979" i="1"/>
  <c r="E1979" i="1"/>
  <c r="D1979" i="1"/>
  <c r="C1979" i="1"/>
  <c r="O1978" i="1"/>
  <c r="N1978" i="1"/>
  <c r="I1978" i="1"/>
  <c r="E1978" i="1"/>
  <c r="D1978" i="1"/>
  <c r="C1978" i="1"/>
  <c r="O1977" i="1"/>
  <c r="N1977" i="1"/>
  <c r="I1977" i="1"/>
  <c r="E1977" i="1"/>
  <c r="D1977" i="1"/>
  <c r="C1977" i="1"/>
  <c r="O1976" i="1"/>
  <c r="N1976" i="1"/>
  <c r="I1976" i="1"/>
  <c r="E1976" i="1"/>
  <c r="D1976" i="1"/>
  <c r="C1976" i="1"/>
  <c r="O1975" i="1"/>
  <c r="N1975" i="1"/>
  <c r="I1975" i="1"/>
  <c r="E1975" i="1"/>
  <c r="D1975" i="1"/>
  <c r="C1975" i="1"/>
  <c r="O1974" i="1"/>
  <c r="N1974" i="1"/>
  <c r="I1974" i="1"/>
  <c r="E1974" i="1"/>
  <c r="D1974" i="1"/>
  <c r="C1974" i="1"/>
  <c r="O1973" i="1"/>
  <c r="N1973" i="1"/>
  <c r="I1973" i="1"/>
  <c r="E1973" i="1"/>
  <c r="D1973" i="1"/>
  <c r="C1973" i="1"/>
  <c r="O1972" i="1"/>
  <c r="N1972" i="1"/>
  <c r="I1972" i="1"/>
  <c r="E1972" i="1"/>
  <c r="D1972" i="1"/>
  <c r="C1972" i="1"/>
  <c r="O1971" i="1"/>
  <c r="N1971" i="1"/>
  <c r="I1971" i="1"/>
  <c r="E1971" i="1"/>
  <c r="D1971" i="1"/>
  <c r="C1971" i="1"/>
  <c r="O1970" i="1"/>
  <c r="N1970" i="1"/>
  <c r="I1970" i="1"/>
  <c r="E1970" i="1"/>
  <c r="D1970" i="1"/>
  <c r="C1970" i="1"/>
  <c r="O1969" i="1"/>
  <c r="N1969" i="1"/>
  <c r="I1969" i="1"/>
  <c r="E1969" i="1"/>
  <c r="D1969" i="1"/>
  <c r="C1969" i="1"/>
  <c r="O1968" i="1"/>
  <c r="N1968" i="1"/>
  <c r="I1968" i="1"/>
  <c r="E1968" i="1"/>
  <c r="D1968" i="1"/>
  <c r="C1968" i="1"/>
  <c r="O1967" i="1"/>
  <c r="N1967" i="1"/>
  <c r="I1967" i="1"/>
  <c r="E1967" i="1"/>
  <c r="D1967" i="1"/>
  <c r="C1967" i="1"/>
  <c r="O1966" i="1"/>
  <c r="N1966" i="1"/>
  <c r="I1966" i="1"/>
  <c r="E1966" i="1"/>
  <c r="D1966" i="1"/>
  <c r="C1966" i="1"/>
  <c r="O1965" i="1"/>
  <c r="N1965" i="1"/>
  <c r="I1965" i="1"/>
  <c r="E1965" i="1"/>
  <c r="D1965" i="1"/>
  <c r="C1965" i="1"/>
  <c r="O1964" i="1"/>
  <c r="N1964" i="1"/>
  <c r="I1964" i="1"/>
  <c r="E1964" i="1"/>
  <c r="D1964" i="1"/>
  <c r="C1964" i="1"/>
  <c r="O1963" i="1"/>
  <c r="N1963" i="1"/>
  <c r="I1963" i="1"/>
  <c r="E1963" i="1"/>
  <c r="D1963" i="1"/>
  <c r="C1963" i="1"/>
  <c r="O1962" i="1"/>
  <c r="N1962" i="1"/>
  <c r="I1962" i="1"/>
  <c r="E1962" i="1"/>
  <c r="D1962" i="1"/>
  <c r="C1962" i="1"/>
  <c r="O1961" i="1"/>
  <c r="N1961" i="1"/>
  <c r="I1961" i="1"/>
  <c r="E1961" i="1"/>
  <c r="D1961" i="1"/>
  <c r="C1961" i="1"/>
  <c r="O1960" i="1"/>
  <c r="N1960" i="1"/>
  <c r="I1960" i="1"/>
  <c r="E1960" i="1"/>
  <c r="D1960" i="1"/>
  <c r="C1960" i="1"/>
  <c r="O1959" i="1"/>
  <c r="N1959" i="1"/>
  <c r="I1959" i="1"/>
  <c r="E1959" i="1"/>
  <c r="D1959" i="1"/>
  <c r="C1959" i="1"/>
  <c r="O1958" i="1"/>
  <c r="N1958" i="1"/>
  <c r="I1958" i="1"/>
  <c r="E1958" i="1"/>
  <c r="D1958" i="1"/>
  <c r="C1958" i="1"/>
  <c r="O1957" i="1"/>
  <c r="N1957" i="1"/>
  <c r="I1957" i="1"/>
  <c r="E1957" i="1"/>
  <c r="D1957" i="1"/>
  <c r="C1957" i="1"/>
  <c r="O1956" i="1"/>
  <c r="N1956" i="1"/>
  <c r="I1956" i="1"/>
  <c r="E1956" i="1"/>
  <c r="D1956" i="1"/>
  <c r="C1956" i="1"/>
  <c r="O1955" i="1"/>
  <c r="N1955" i="1"/>
  <c r="I1955" i="1"/>
  <c r="E1955" i="1"/>
  <c r="D1955" i="1"/>
  <c r="C1955" i="1"/>
  <c r="O1954" i="1"/>
  <c r="N1954" i="1"/>
  <c r="I1954" i="1"/>
  <c r="E1954" i="1"/>
  <c r="D1954" i="1"/>
  <c r="C1954" i="1"/>
  <c r="O1953" i="1"/>
  <c r="N1953" i="1"/>
  <c r="I1953" i="1"/>
  <c r="E1953" i="1"/>
  <c r="D1953" i="1"/>
  <c r="C1953" i="1"/>
  <c r="O1952" i="1"/>
  <c r="N1952" i="1"/>
  <c r="I1952" i="1"/>
  <c r="E1952" i="1"/>
  <c r="D1952" i="1"/>
  <c r="C1952" i="1"/>
  <c r="O1951" i="1"/>
  <c r="N1951" i="1"/>
  <c r="I1951" i="1"/>
  <c r="E1951" i="1"/>
  <c r="D1951" i="1"/>
  <c r="C1951" i="1"/>
  <c r="O1950" i="1"/>
  <c r="N1950" i="1"/>
  <c r="I1950" i="1"/>
  <c r="E1950" i="1"/>
  <c r="D1950" i="1"/>
  <c r="C1950" i="1"/>
  <c r="O1949" i="1"/>
  <c r="N1949" i="1"/>
  <c r="I1949" i="1"/>
  <c r="E1949" i="1"/>
  <c r="D1949" i="1"/>
  <c r="C1949" i="1"/>
  <c r="O1948" i="1"/>
  <c r="N1948" i="1"/>
  <c r="I1948" i="1"/>
  <c r="E1948" i="1"/>
  <c r="D1948" i="1"/>
  <c r="C1948" i="1"/>
  <c r="O1947" i="1"/>
  <c r="N1947" i="1"/>
  <c r="I1947" i="1"/>
  <c r="E1947" i="1"/>
  <c r="D1947" i="1"/>
  <c r="C1947" i="1"/>
  <c r="O1946" i="1"/>
  <c r="N1946" i="1"/>
  <c r="I1946" i="1"/>
  <c r="E1946" i="1"/>
  <c r="D1946" i="1"/>
  <c r="C1946" i="1"/>
  <c r="O1945" i="1"/>
  <c r="N1945" i="1"/>
  <c r="I1945" i="1"/>
  <c r="E1945" i="1"/>
  <c r="D1945" i="1"/>
  <c r="C1945" i="1"/>
  <c r="O1944" i="1"/>
  <c r="N1944" i="1"/>
  <c r="I1944" i="1"/>
  <c r="E1944" i="1"/>
  <c r="D1944" i="1"/>
  <c r="C1944" i="1"/>
  <c r="O1943" i="1"/>
  <c r="N1943" i="1"/>
  <c r="I1943" i="1"/>
  <c r="E1943" i="1"/>
  <c r="D1943" i="1"/>
  <c r="C1943" i="1"/>
  <c r="O1942" i="1"/>
  <c r="N1942" i="1"/>
  <c r="I1942" i="1"/>
  <c r="E1942" i="1"/>
  <c r="D1942" i="1"/>
  <c r="C1942" i="1"/>
  <c r="O1941" i="1"/>
  <c r="N1941" i="1"/>
  <c r="I1941" i="1"/>
  <c r="E1941" i="1"/>
  <c r="D1941" i="1"/>
  <c r="C1941" i="1"/>
  <c r="O1940" i="1"/>
  <c r="N1940" i="1"/>
  <c r="I1940" i="1"/>
  <c r="E1940" i="1"/>
  <c r="D1940" i="1"/>
  <c r="C1940" i="1"/>
  <c r="O1939" i="1"/>
  <c r="N1939" i="1"/>
  <c r="I1939" i="1"/>
  <c r="E1939" i="1"/>
  <c r="D1939" i="1"/>
  <c r="C1939" i="1"/>
  <c r="O1938" i="1"/>
  <c r="N1938" i="1"/>
  <c r="I1938" i="1"/>
  <c r="E1938" i="1"/>
  <c r="D1938" i="1"/>
  <c r="C1938" i="1"/>
  <c r="O1937" i="1"/>
  <c r="N1937" i="1"/>
  <c r="I1937" i="1"/>
  <c r="E1937" i="1"/>
  <c r="D1937" i="1"/>
  <c r="C1937" i="1"/>
  <c r="O1936" i="1"/>
  <c r="N1936" i="1"/>
  <c r="I1936" i="1"/>
  <c r="E1936" i="1"/>
  <c r="D1936" i="1"/>
  <c r="C1936" i="1"/>
  <c r="O1935" i="1"/>
  <c r="N1935" i="1"/>
  <c r="I1935" i="1"/>
  <c r="E1935" i="1"/>
  <c r="D1935" i="1"/>
  <c r="C1935" i="1"/>
  <c r="O1934" i="1"/>
  <c r="N1934" i="1"/>
  <c r="I1934" i="1"/>
  <c r="E1934" i="1"/>
  <c r="D1934" i="1"/>
  <c r="C1934" i="1"/>
  <c r="O1933" i="1"/>
  <c r="N1933" i="1"/>
  <c r="I1933" i="1"/>
  <c r="E1933" i="1"/>
  <c r="D1933" i="1"/>
  <c r="C1933" i="1"/>
  <c r="O1932" i="1"/>
  <c r="N1932" i="1"/>
  <c r="I1932" i="1"/>
  <c r="E1932" i="1"/>
  <c r="D1932" i="1"/>
  <c r="C1932" i="1"/>
  <c r="O1931" i="1"/>
  <c r="N1931" i="1"/>
  <c r="I1931" i="1"/>
  <c r="E1931" i="1"/>
  <c r="D1931" i="1"/>
  <c r="C1931" i="1"/>
  <c r="O1930" i="1"/>
  <c r="N1930" i="1"/>
  <c r="I1930" i="1"/>
  <c r="E1930" i="1"/>
  <c r="D1930" i="1"/>
  <c r="C1930" i="1"/>
  <c r="O1929" i="1"/>
  <c r="N1929" i="1"/>
  <c r="I1929" i="1"/>
  <c r="E1929" i="1"/>
  <c r="D1929" i="1"/>
  <c r="C1929" i="1"/>
  <c r="O1928" i="1"/>
  <c r="N1928" i="1"/>
  <c r="I1928" i="1"/>
  <c r="E1928" i="1"/>
  <c r="D1928" i="1"/>
  <c r="C1928" i="1"/>
  <c r="O1927" i="1"/>
  <c r="N1927" i="1"/>
  <c r="I1927" i="1"/>
  <c r="E1927" i="1"/>
  <c r="D1927" i="1"/>
  <c r="C1927" i="1"/>
  <c r="O1926" i="1"/>
  <c r="N1926" i="1"/>
  <c r="I1926" i="1"/>
  <c r="E1926" i="1"/>
  <c r="D1926" i="1"/>
  <c r="C1926" i="1"/>
  <c r="O1925" i="1"/>
  <c r="N1925" i="1"/>
  <c r="I1925" i="1"/>
  <c r="E1925" i="1"/>
  <c r="D1925" i="1"/>
  <c r="C1925" i="1"/>
  <c r="O1924" i="1"/>
  <c r="N1924" i="1"/>
  <c r="I1924" i="1"/>
  <c r="E1924" i="1"/>
  <c r="D1924" i="1"/>
  <c r="C1924" i="1"/>
  <c r="O1923" i="1"/>
  <c r="N1923" i="1"/>
  <c r="I1923" i="1"/>
  <c r="E1923" i="1"/>
  <c r="D1923" i="1"/>
  <c r="C1923" i="1"/>
  <c r="O1922" i="1"/>
  <c r="N1922" i="1"/>
  <c r="I1922" i="1"/>
  <c r="E1922" i="1"/>
  <c r="D1922" i="1"/>
  <c r="C1922" i="1"/>
  <c r="O1921" i="1"/>
  <c r="N1921" i="1"/>
  <c r="I1921" i="1"/>
  <c r="E1921" i="1"/>
  <c r="D1921" i="1"/>
  <c r="C1921" i="1"/>
  <c r="O1920" i="1"/>
  <c r="N1920" i="1"/>
  <c r="I1920" i="1"/>
  <c r="E1920" i="1"/>
  <c r="D1920" i="1"/>
  <c r="C1920" i="1"/>
  <c r="O1919" i="1"/>
  <c r="N1919" i="1"/>
  <c r="I1919" i="1"/>
  <c r="E1919" i="1"/>
  <c r="D1919" i="1"/>
  <c r="C1919" i="1"/>
  <c r="O1918" i="1"/>
  <c r="N1918" i="1"/>
  <c r="I1918" i="1"/>
  <c r="E1918" i="1"/>
  <c r="D1918" i="1"/>
  <c r="C1918" i="1"/>
  <c r="O1917" i="1"/>
  <c r="N1917" i="1"/>
  <c r="I1917" i="1"/>
  <c r="E1917" i="1"/>
  <c r="D1917" i="1"/>
  <c r="C1917" i="1"/>
  <c r="O1916" i="1"/>
  <c r="N1916" i="1"/>
  <c r="I1916" i="1"/>
  <c r="E1916" i="1"/>
  <c r="D1916" i="1"/>
  <c r="C1916" i="1"/>
  <c r="O1915" i="1"/>
  <c r="N1915" i="1"/>
  <c r="I1915" i="1"/>
  <c r="E1915" i="1"/>
  <c r="D1915" i="1"/>
  <c r="C1915" i="1"/>
  <c r="O1914" i="1"/>
  <c r="N1914" i="1"/>
  <c r="I1914" i="1"/>
  <c r="E1914" i="1"/>
  <c r="D1914" i="1"/>
  <c r="C1914" i="1"/>
  <c r="O1913" i="1"/>
  <c r="N1913" i="1"/>
  <c r="I1913" i="1"/>
  <c r="E1913" i="1"/>
  <c r="D1913" i="1"/>
  <c r="C1913" i="1"/>
  <c r="O1912" i="1"/>
  <c r="N1912" i="1"/>
  <c r="I1912" i="1"/>
  <c r="E1912" i="1"/>
  <c r="D1912" i="1"/>
  <c r="C1912" i="1"/>
  <c r="O1911" i="1"/>
  <c r="N1911" i="1"/>
  <c r="I1911" i="1"/>
  <c r="E1911" i="1"/>
  <c r="D1911" i="1"/>
  <c r="C1911" i="1"/>
  <c r="O1910" i="1"/>
  <c r="N1910" i="1"/>
  <c r="I1910" i="1"/>
  <c r="E1910" i="1"/>
  <c r="D1910" i="1"/>
  <c r="C1910" i="1"/>
  <c r="O1909" i="1"/>
  <c r="N1909" i="1"/>
  <c r="I1909" i="1"/>
  <c r="E1909" i="1"/>
  <c r="D1909" i="1"/>
  <c r="C1909" i="1"/>
  <c r="O1908" i="1"/>
  <c r="N1908" i="1"/>
  <c r="I1908" i="1"/>
  <c r="E1908" i="1"/>
  <c r="D1908" i="1"/>
  <c r="C1908" i="1"/>
  <c r="O1907" i="1"/>
  <c r="N1907" i="1"/>
  <c r="I1907" i="1"/>
  <c r="E1907" i="1"/>
  <c r="D1907" i="1"/>
  <c r="C1907" i="1"/>
  <c r="O1906" i="1"/>
  <c r="N1906" i="1"/>
  <c r="I1906" i="1"/>
  <c r="E1906" i="1"/>
  <c r="D1906" i="1"/>
  <c r="C1906" i="1"/>
  <c r="O1905" i="1"/>
  <c r="N1905" i="1"/>
  <c r="I1905" i="1"/>
  <c r="E1905" i="1"/>
  <c r="D1905" i="1"/>
  <c r="C1905" i="1"/>
  <c r="O1904" i="1"/>
  <c r="N1904" i="1"/>
  <c r="I1904" i="1"/>
  <c r="E1904" i="1"/>
  <c r="D1904" i="1"/>
  <c r="C1904" i="1"/>
  <c r="O1903" i="1"/>
  <c r="N1903" i="1"/>
  <c r="I1903" i="1"/>
  <c r="E1903" i="1"/>
  <c r="D1903" i="1"/>
  <c r="C1903" i="1"/>
  <c r="O1902" i="1"/>
  <c r="N1902" i="1"/>
  <c r="I1902" i="1"/>
  <c r="E1902" i="1"/>
  <c r="D1902" i="1"/>
  <c r="C1902" i="1"/>
  <c r="O1901" i="1"/>
  <c r="N1901" i="1"/>
  <c r="I1901" i="1"/>
  <c r="E1901" i="1"/>
  <c r="D1901" i="1"/>
  <c r="C1901" i="1"/>
  <c r="O1900" i="1"/>
  <c r="N1900" i="1"/>
  <c r="I1900" i="1"/>
  <c r="E1900" i="1"/>
  <c r="D1900" i="1"/>
  <c r="C1900" i="1"/>
  <c r="O1899" i="1"/>
  <c r="N1899" i="1"/>
  <c r="I1899" i="1"/>
  <c r="E1899" i="1"/>
  <c r="D1899" i="1"/>
  <c r="C1899" i="1"/>
  <c r="O1898" i="1"/>
  <c r="N1898" i="1"/>
  <c r="I1898" i="1"/>
  <c r="E1898" i="1"/>
  <c r="D1898" i="1"/>
  <c r="C1898" i="1"/>
  <c r="O1897" i="1"/>
  <c r="N1897" i="1"/>
  <c r="I1897" i="1"/>
  <c r="E1897" i="1"/>
  <c r="D1897" i="1"/>
  <c r="C1897" i="1"/>
  <c r="O1896" i="1"/>
  <c r="N1896" i="1"/>
  <c r="I1896" i="1"/>
  <c r="E1896" i="1"/>
  <c r="D1896" i="1"/>
  <c r="C1896" i="1"/>
  <c r="O1895" i="1"/>
  <c r="N1895" i="1"/>
  <c r="I1895" i="1"/>
  <c r="E1895" i="1"/>
  <c r="D1895" i="1"/>
  <c r="C1895" i="1"/>
  <c r="O1894" i="1"/>
  <c r="N1894" i="1"/>
  <c r="I1894" i="1"/>
  <c r="E1894" i="1"/>
  <c r="D1894" i="1"/>
  <c r="C1894" i="1"/>
  <c r="O1893" i="1"/>
  <c r="N1893" i="1"/>
  <c r="I1893" i="1"/>
  <c r="E1893" i="1"/>
  <c r="D1893" i="1"/>
  <c r="C1893" i="1"/>
  <c r="O1892" i="1"/>
  <c r="N1892" i="1"/>
  <c r="I1892" i="1"/>
  <c r="E1892" i="1"/>
  <c r="D1892" i="1"/>
  <c r="C1892" i="1"/>
  <c r="O1891" i="1"/>
  <c r="N1891" i="1"/>
  <c r="I1891" i="1"/>
  <c r="E1891" i="1"/>
  <c r="D1891" i="1"/>
  <c r="C1891" i="1"/>
  <c r="O1890" i="1"/>
  <c r="N1890" i="1"/>
  <c r="I1890" i="1"/>
  <c r="E1890" i="1"/>
  <c r="D1890" i="1"/>
  <c r="C1890" i="1"/>
  <c r="O1889" i="1"/>
  <c r="N1889" i="1"/>
  <c r="I1889" i="1"/>
  <c r="E1889" i="1"/>
  <c r="D1889" i="1"/>
  <c r="C1889" i="1"/>
  <c r="O1888" i="1"/>
  <c r="N1888" i="1"/>
  <c r="I1888" i="1"/>
  <c r="E1888" i="1"/>
  <c r="D1888" i="1"/>
  <c r="C1888" i="1"/>
  <c r="O1887" i="1"/>
  <c r="N1887" i="1"/>
  <c r="I1887" i="1"/>
  <c r="E1887" i="1"/>
  <c r="D1887" i="1"/>
  <c r="C1887" i="1"/>
  <c r="O1886" i="1"/>
  <c r="N1886" i="1"/>
  <c r="I1886" i="1"/>
  <c r="E1886" i="1"/>
  <c r="D1886" i="1"/>
  <c r="C1886" i="1"/>
  <c r="O1885" i="1"/>
  <c r="N1885" i="1"/>
  <c r="I1885" i="1"/>
  <c r="E1885" i="1"/>
  <c r="D1885" i="1"/>
  <c r="C1885" i="1"/>
  <c r="O1884" i="1"/>
  <c r="N1884" i="1"/>
  <c r="I1884" i="1"/>
  <c r="E1884" i="1"/>
  <c r="D1884" i="1"/>
  <c r="C1884" i="1"/>
  <c r="O1883" i="1"/>
  <c r="N1883" i="1"/>
  <c r="I1883" i="1"/>
  <c r="E1883" i="1"/>
  <c r="D1883" i="1"/>
  <c r="C1883" i="1"/>
  <c r="O1882" i="1"/>
  <c r="N1882" i="1"/>
  <c r="I1882" i="1"/>
  <c r="E1882" i="1"/>
  <c r="D1882" i="1"/>
  <c r="C1882" i="1"/>
  <c r="O1881" i="1"/>
  <c r="N1881" i="1"/>
  <c r="I1881" i="1"/>
  <c r="E1881" i="1"/>
  <c r="D1881" i="1"/>
  <c r="C1881" i="1"/>
  <c r="O1880" i="1"/>
  <c r="N1880" i="1"/>
  <c r="I1880" i="1"/>
  <c r="E1880" i="1"/>
  <c r="D1880" i="1"/>
  <c r="C1880" i="1"/>
  <c r="O1879" i="1"/>
  <c r="N1879" i="1"/>
  <c r="I1879" i="1"/>
  <c r="E1879" i="1"/>
  <c r="D1879" i="1"/>
  <c r="C1879" i="1"/>
  <c r="O1878" i="1"/>
  <c r="N1878" i="1"/>
  <c r="I1878" i="1"/>
  <c r="E1878" i="1"/>
  <c r="D1878" i="1"/>
  <c r="C1878" i="1"/>
  <c r="O1877" i="1"/>
  <c r="N1877" i="1"/>
  <c r="I1877" i="1"/>
  <c r="E1877" i="1"/>
  <c r="D1877" i="1"/>
  <c r="C1877" i="1"/>
  <c r="O1876" i="1"/>
  <c r="N1876" i="1"/>
  <c r="I1876" i="1"/>
  <c r="E1876" i="1"/>
  <c r="D1876" i="1"/>
  <c r="C1876" i="1"/>
  <c r="O1875" i="1"/>
  <c r="N1875" i="1"/>
  <c r="I1875" i="1"/>
  <c r="E1875" i="1"/>
  <c r="D1875" i="1"/>
  <c r="C1875" i="1"/>
  <c r="O1874" i="1"/>
  <c r="N1874" i="1"/>
  <c r="I1874" i="1"/>
  <c r="E1874" i="1"/>
  <c r="D1874" i="1"/>
  <c r="C1874" i="1"/>
  <c r="O1873" i="1"/>
  <c r="N1873" i="1"/>
  <c r="I1873" i="1"/>
  <c r="E1873" i="1"/>
  <c r="D1873" i="1"/>
  <c r="C1873" i="1"/>
  <c r="O1872" i="1"/>
  <c r="N1872" i="1"/>
  <c r="I1872" i="1"/>
  <c r="E1872" i="1"/>
  <c r="D1872" i="1"/>
  <c r="C1872" i="1"/>
  <c r="O1871" i="1"/>
  <c r="N1871" i="1"/>
  <c r="I1871" i="1"/>
  <c r="E1871" i="1"/>
  <c r="D1871" i="1"/>
  <c r="C1871" i="1"/>
  <c r="O1870" i="1"/>
  <c r="N1870" i="1"/>
  <c r="I1870" i="1"/>
  <c r="E1870" i="1"/>
  <c r="D1870" i="1"/>
  <c r="C1870" i="1"/>
  <c r="O1869" i="1"/>
  <c r="N1869" i="1"/>
  <c r="I1869" i="1"/>
  <c r="E1869" i="1"/>
  <c r="D1869" i="1"/>
  <c r="C1869" i="1"/>
  <c r="O1868" i="1"/>
  <c r="N1868" i="1"/>
  <c r="I1868" i="1"/>
  <c r="E1868" i="1"/>
  <c r="D1868" i="1"/>
  <c r="C1868" i="1"/>
  <c r="O1867" i="1"/>
  <c r="N1867" i="1"/>
  <c r="I1867" i="1"/>
  <c r="E1867" i="1"/>
  <c r="D1867" i="1"/>
  <c r="C1867" i="1"/>
  <c r="O1866" i="1"/>
  <c r="N1866" i="1"/>
  <c r="I1866" i="1"/>
  <c r="E1866" i="1"/>
  <c r="D1866" i="1"/>
  <c r="C1866" i="1"/>
  <c r="O1865" i="1"/>
  <c r="N1865" i="1"/>
  <c r="I1865" i="1"/>
  <c r="E1865" i="1"/>
  <c r="D1865" i="1"/>
  <c r="C1865" i="1"/>
  <c r="O1864" i="1"/>
  <c r="N1864" i="1"/>
  <c r="I1864" i="1"/>
  <c r="E1864" i="1"/>
  <c r="D1864" i="1"/>
  <c r="C1864" i="1"/>
  <c r="O1863" i="1"/>
  <c r="N1863" i="1"/>
  <c r="I1863" i="1"/>
  <c r="E1863" i="1"/>
  <c r="D1863" i="1"/>
  <c r="C1863" i="1"/>
  <c r="O1862" i="1"/>
  <c r="N1862" i="1"/>
  <c r="I1862" i="1"/>
  <c r="E1862" i="1"/>
  <c r="D1862" i="1"/>
  <c r="C1862" i="1"/>
  <c r="O1861" i="1"/>
  <c r="N1861" i="1"/>
  <c r="I1861" i="1"/>
  <c r="E1861" i="1"/>
  <c r="D1861" i="1"/>
  <c r="C1861" i="1"/>
  <c r="O1860" i="1"/>
  <c r="N1860" i="1"/>
  <c r="I1860" i="1"/>
  <c r="E1860" i="1"/>
  <c r="D1860" i="1"/>
  <c r="C1860" i="1"/>
  <c r="O1859" i="1"/>
  <c r="N1859" i="1"/>
  <c r="I1859" i="1"/>
  <c r="E1859" i="1"/>
  <c r="D1859" i="1"/>
  <c r="C1859" i="1"/>
  <c r="O1858" i="1"/>
  <c r="N1858" i="1"/>
  <c r="I1858" i="1"/>
  <c r="E1858" i="1"/>
  <c r="D1858" i="1"/>
  <c r="C1858" i="1"/>
  <c r="O1857" i="1"/>
  <c r="N1857" i="1"/>
  <c r="I1857" i="1"/>
  <c r="E1857" i="1"/>
  <c r="D1857" i="1"/>
  <c r="C1857" i="1"/>
  <c r="O1856" i="1"/>
  <c r="N1856" i="1"/>
  <c r="I1856" i="1"/>
  <c r="E1856" i="1"/>
  <c r="D1856" i="1"/>
  <c r="C1856" i="1"/>
  <c r="O1855" i="1"/>
  <c r="N1855" i="1"/>
  <c r="I1855" i="1"/>
  <c r="E1855" i="1"/>
  <c r="D1855" i="1"/>
  <c r="C1855" i="1"/>
  <c r="O1854" i="1"/>
  <c r="N1854" i="1"/>
  <c r="I1854" i="1"/>
  <c r="E1854" i="1"/>
  <c r="D1854" i="1"/>
  <c r="C1854" i="1"/>
  <c r="O1853" i="1"/>
  <c r="N1853" i="1"/>
  <c r="I1853" i="1"/>
  <c r="E1853" i="1"/>
  <c r="D1853" i="1"/>
  <c r="C1853" i="1"/>
  <c r="O1852" i="1"/>
  <c r="N1852" i="1"/>
  <c r="I1852" i="1"/>
  <c r="E1852" i="1"/>
  <c r="D1852" i="1"/>
  <c r="C1852" i="1"/>
  <c r="O1851" i="1"/>
  <c r="N1851" i="1"/>
  <c r="I1851" i="1"/>
  <c r="E1851" i="1"/>
  <c r="D1851" i="1"/>
  <c r="C1851" i="1"/>
  <c r="O1850" i="1"/>
  <c r="N1850" i="1"/>
  <c r="I1850" i="1"/>
  <c r="E1850" i="1"/>
  <c r="D1850" i="1"/>
  <c r="C1850" i="1"/>
  <c r="O1849" i="1"/>
  <c r="N1849" i="1"/>
  <c r="I1849" i="1"/>
  <c r="E1849" i="1"/>
  <c r="D1849" i="1"/>
  <c r="C1849" i="1"/>
  <c r="O1848" i="1"/>
  <c r="N1848" i="1"/>
  <c r="I1848" i="1"/>
  <c r="E1848" i="1"/>
  <c r="D1848" i="1"/>
  <c r="C1848" i="1"/>
  <c r="O1847" i="1"/>
  <c r="N1847" i="1"/>
  <c r="I1847" i="1"/>
  <c r="E1847" i="1"/>
  <c r="D1847" i="1"/>
  <c r="C1847" i="1"/>
  <c r="O1846" i="1"/>
  <c r="N1846" i="1"/>
  <c r="I1846" i="1"/>
  <c r="E1846" i="1"/>
  <c r="D1846" i="1"/>
  <c r="C1846" i="1"/>
  <c r="O1845" i="1"/>
  <c r="N1845" i="1"/>
  <c r="I1845" i="1"/>
  <c r="E1845" i="1"/>
  <c r="D1845" i="1"/>
  <c r="C1845" i="1"/>
  <c r="O1844" i="1"/>
  <c r="N1844" i="1"/>
  <c r="I1844" i="1"/>
  <c r="E1844" i="1"/>
  <c r="D1844" i="1"/>
  <c r="C1844" i="1"/>
  <c r="O1843" i="1"/>
  <c r="N1843" i="1"/>
  <c r="I1843" i="1"/>
  <c r="E1843" i="1"/>
  <c r="D1843" i="1"/>
  <c r="C1843" i="1"/>
  <c r="O1842" i="1"/>
  <c r="N1842" i="1"/>
  <c r="I1842" i="1"/>
  <c r="E1842" i="1"/>
  <c r="D1842" i="1"/>
  <c r="C1842" i="1"/>
  <c r="O1841" i="1"/>
  <c r="N1841" i="1"/>
  <c r="I1841" i="1"/>
  <c r="E1841" i="1"/>
  <c r="D1841" i="1"/>
  <c r="C1841" i="1"/>
  <c r="O1840" i="1"/>
  <c r="N1840" i="1"/>
  <c r="I1840" i="1"/>
  <c r="E1840" i="1"/>
  <c r="D1840" i="1"/>
  <c r="C1840" i="1"/>
  <c r="O1839" i="1"/>
  <c r="N1839" i="1"/>
  <c r="I1839" i="1"/>
  <c r="E1839" i="1"/>
  <c r="D1839" i="1"/>
  <c r="C1839" i="1"/>
  <c r="O1838" i="1"/>
  <c r="N1838" i="1"/>
  <c r="I1838" i="1"/>
  <c r="E1838" i="1"/>
  <c r="D1838" i="1"/>
  <c r="C1838" i="1"/>
  <c r="O1837" i="1"/>
  <c r="N1837" i="1"/>
  <c r="I1837" i="1"/>
  <c r="E1837" i="1"/>
  <c r="D1837" i="1"/>
  <c r="C1837" i="1"/>
  <c r="O1836" i="1"/>
  <c r="N1836" i="1"/>
  <c r="I1836" i="1"/>
  <c r="E1836" i="1"/>
  <c r="D1836" i="1"/>
  <c r="C1836" i="1"/>
  <c r="O1835" i="1"/>
  <c r="N1835" i="1"/>
  <c r="I1835" i="1"/>
  <c r="E1835" i="1"/>
  <c r="D1835" i="1"/>
  <c r="C1835" i="1"/>
  <c r="O1834" i="1"/>
  <c r="N1834" i="1"/>
  <c r="I1834" i="1"/>
  <c r="E1834" i="1"/>
  <c r="D1834" i="1"/>
  <c r="C1834" i="1"/>
  <c r="O1833" i="1"/>
  <c r="N1833" i="1"/>
  <c r="I1833" i="1"/>
  <c r="E1833" i="1"/>
  <c r="D1833" i="1"/>
  <c r="C1833" i="1"/>
  <c r="O1832" i="1"/>
  <c r="N1832" i="1"/>
  <c r="I1832" i="1"/>
  <c r="E1832" i="1"/>
  <c r="D1832" i="1"/>
  <c r="C1832" i="1"/>
  <c r="O1831" i="1"/>
  <c r="N1831" i="1"/>
  <c r="I1831" i="1"/>
  <c r="E1831" i="1"/>
  <c r="D1831" i="1"/>
  <c r="C1831" i="1"/>
  <c r="O1830" i="1"/>
  <c r="N1830" i="1"/>
  <c r="I1830" i="1"/>
  <c r="E1830" i="1"/>
  <c r="D1830" i="1"/>
  <c r="C1830" i="1"/>
  <c r="O1829" i="1"/>
  <c r="N1829" i="1"/>
  <c r="I1829" i="1"/>
  <c r="E1829" i="1"/>
  <c r="D1829" i="1"/>
  <c r="C1829" i="1"/>
  <c r="O1828" i="1"/>
  <c r="N1828" i="1"/>
  <c r="I1828" i="1"/>
  <c r="E1828" i="1"/>
  <c r="D1828" i="1"/>
  <c r="C1828" i="1"/>
  <c r="O1827" i="1"/>
  <c r="N1827" i="1"/>
  <c r="I1827" i="1"/>
  <c r="E1827" i="1"/>
  <c r="D1827" i="1"/>
  <c r="C1827" i="1"/>
  <c r="O1826" i="1"/>
  <c r="N1826" i="1"/>
  <c r="I1826" i="1"/>
  <c r="E1826" i="1"/>
  <c r="D1826" i="1"/>
  <c r="C1826" i="1"/>
  <c r="O1825" i="1"/>
  <c r="N1825" i="1"/>
  <c r="I1825" i="1"/>
  <c r="E1825" i="1"/>
  <c r="D1825" i="1"/>
  <c r="C1825" i="1"/>
  <c r="O1824" i="1"/>
  <c r="N1824" i="1"/>
  <c r="I1824" i="1"/>
  <c r="E1824" i="1"/>
  <c r="D1824" i="1"/>
  <c r="C1824" i="1"/>
  <c r="O1823" i="1"/>
  <c r="N1823" i="1"/>
  <c r="I1823" i="1"/>
  <c r="E1823" i="1"/>
  <c r="D1823" i="1"/>
  <c r="C1823" i="1"/>
  <c r="O1822" i="1"/>
  <c r="N1822" i="1"/>
  <c r="I1822" i="1"/>
  <c r="E1822" i="1"/>
  <c r="D1822" i="1"/>
  <c r="C1822" i="1"/>
  <c r="O1821" i="1"/>
  <c r="N1821" i="1"/>
  <c r="I1821" i="1"/>
  <c r="E1821" i="1"/>
  <c r="D1821" i="1"/>
  <c r="C1821" i="1"/>
  <c r="O1820" i="1"/>
  <c r="N1820" i="1"/>
  <c r="I1820" i="1"/>
  <c r="E1820" i="1"/>
  <c r="D1820" i="1"/>
  <c r="C1820" i="1"/>
  <c r="O1819" i="1"/>
  <c r="N1819" i="1"/>
  <c r="I1819" i="1"/>
  <c r="E1819" i="1"/>
  <c r="D1819" i="1"/>
  <c r="C1819" i="1"/>
  <c r="O1818" i="1"/>
  <c r="N1818" i="1"/>
  <c r="I1818" i="1"/>
  <c r="E1818" i="1"/>
  <c r="D1818" i="1"/>
  <c r="C1818" i="1"/>
  <c r="O1817" i="1"/>
  <c r="N1817" i="1"/>
  <c r="I1817" i="1"/>
  <c r="E1817" i="1"/>
  <c r="D1817" i="1"/>
  <c r="C1817" i="1"/>
  <c r="O1816" i="1"/>
  <c r="N1816" i="1"/>
  <c r="I1816" i="1"/>
  <c r="E1816" i="1"/>
  <c r="D1816" i="1"/>
  <c r="C1816" i="1"/>
  <c r="O1815" i="1"/>
  <c r="N1815" i="1"/>
  <c r="I1815" i="1"/>
  <c r="E1815" i="1"/>
  <c r="D1815" i="1"/>
  <c r="C1815" i="1"/>
  <c r="O1814" i="1"/>
  <c r="N1814" i="1"/>
  <c r="I1814" i="1"/>
  <c r="E1814" i="1"/>
  <c r="D1814" i="1"/>
  <c r="C1814" i="1"/>
  <c r="O1813" i="1"/>
  <c r="N1813" i="1"/>
  <c r="I1813" i="1"/>
  <c r="E1813" i="1"/>
  <c r="D1813" i="1"/>
  <c r="C1813" i="1"/>
  <c r="O1812" i="1"/>
  <c r="N1812" i="1"/>
  <c r="I1812" i="1"/>
  <c r="E1812" i="1"/>
  <c r="D1812" i="1"/>
  <c r="C1812" i="1"/>
  <c r="O1811" i="1"/>
  <c r="N1811" i="1"/>
  <c r="I1811" i="1"/>
  <c r="E1811" i="1"/>
  <c r="D1811" i="1"/>
  <c r="C1811" i="1"/>
  <c r="O1810" i="1"/>
  <c r="N1810" i="1"/>
  <c r="I1810" i="1"/>
  <c r="E1810" i="1"/>
  <c r="D1810" i="1"/>
  <c r="C1810" i="1"/>
  <c r="O1809" i="1"/>
  <c r="N1809" i="1"/>
  <c r="I1809" i="1"/>
  <c r="E1809" i="1"/>
  <c r="D1809" i="1"/>
  <c r="C1809" i="1"/>
  <c r="O1808" i="1"/>
  <c r="N1808" i="1"/>
  <c r="I1808" i="1"/>
  <c r="E1808" i="1"/>
  <c r="D1808" i="1"/>
  <c r="C1808" i="1"/>
  <c r="O1807" i="1"/>
  <c r="N1807" i="1"/>
  <c r="I1807" i="1"/>
  <c r="E1807" i="1"/>
  <c r="D1807" i="1"/>
  <c r="C1807" i="1"/>
  <c r="O1806" i="1"/>
  <c r="N1806" i="1"/>
  <c r="I1806" i="1"/>
  <c r="E1806" i="1"/>
  <c r="D1806" i="1"/>
  <c r="C1806" i="1"/>
  <c r="O1805" i="1"/>
  <c r="N1805" i="1"/>
  <c r="I1805" i="1"/>
  <c r="E1805" i="1"/>
  <c r="D1805" i="1"/>
  <c r="C1805" i="1"/>
  <c r="O1804" i="1"/>
  <c r="N1804" i="1"/>
  <c r="I1804" i="1"/>
  <c r="E1804" i="1"/>
  <c r="D1804" i="1"/>
  <c r="C1804" i="1"/>
  <c r="O1803" i="1"/>
  <c r="N1803" i="1"/>
  <c r="I1803" i="1"/>
  <c r="E1803" i="1"/>
  <c r="D1803" i="1"/>
  <c r="C1803" i="1"/>
  <c r="O1802" i="1"/>
  <c r="N1802" i="1"/>
  <c r="I1802" i="1"/>
  <c r="E1802" i="1"/>
  <c r="D1802" i="1"/>
  <c r="C1802" i="1"/>
  <c r="O1801" i="1"/>
  <c r="N1801" i="1"/>
  <c r="I1801" i="1"/>
  <c r="E1801" i="1"/>
  <c r="D1801" i="1"/>
  <c r="C1801" i="1"/>
  <c r="O1800" i="1"/>
  <c r="N1800" i="1"/>
  <c r="I1800" i="1"/>
  <c r="E1800" i="1"/>
  <c r="D1800" i="1"/>
  <c r="C1800" i="1"/>
  <c r="O1799" i="1"/>
  <c r="N1799" i="1"/>
  <c r="I1799" i="1"/>
  <c r="E1799" i="1"/>
  <c r="D1799" i="1"/>
  <c r="C1799" i="1"/>
  <c r="O1798" i="1"/>
  <c r="N1798" i="1"/>
  <c r="I1798" i="1"/>
  <c r="E1798" i="1"/>
  <c r="D1798" i="1"/>
  <c r="C1798" i="1"/>
  <c r="O1797" i="1"/>
  <c r="N1797" i="1"/>
  <c r="I1797" i="1"/>
  <c r="E1797" i="1"/>
  <c r="D1797" i="1"/>
  <c r="C1797" i="1"/>
  <c r="O1796" i="1"/>
  <c r="N1796" i="1"/>
  <c r="I1796" i="1"/>
  <c r="E1796" i="1"/>
  <c r="D1796" i="1"/>
  <c r="C1796" i="1"/>
  <c r="O1795" i="1"/>
  <c r="N1795" i="1"/>
  <c r="I1795" i="1"/>
  <c r="E1795" i="1"/>
  <c r="D1795" i="1"/>
  <c r="C1795" i="1"/>
  <c r="O1794" i="1"/>
  <c r="N1794" i="1"/>
  <c r="I1794" i="1"/>
  <c r="E1794" i="1"/>
  <c r="D1794" i="1"/>
  <c r="C1794" i="1"/>
  <c r="O1793" i="1"/>
  <c r="N1793" i="1"/>
  <c r="I1793" i="1"/>
  <c r="E1793" i="1"/>
  <c r="D1793" i="1"/>
  <c r="C1793" i="1"/>
  <c r="O1792" i="1"/>
  <c r="N1792" i="1"/>
  <c r="I1792" i="1"/>
  <c r="E1792" i="1"/>
  <c r="D1792" i="1"/>
  <c r="C1792" i="1"/>
  <c r="O1791" i="1"/>
  <c r="N1791" i="1"/>
  <c r="I1791" i="1"/>
  <c r="E1791" i="1"/>
  <c r="D1791" i="1"/>
  <c r="C1791" i="1"/>
  <c r="O1790" i="1"/>
  <c r="N1790" i="1"/>
  <c r="I1790" i="1"/>
  <c r="E1790" i="1"/>
  <c r="D1790" i="1"/>
  <c r="C1790" i="1"/>
  <c r="O1789" i="1"/>
  <c r="N1789" i="1"/>
  <c r="I1789" i="1"/>
  <c r="E1789" i="1"/>
  <c r="D1789" i="1"/>
  <c r="C1789" i="1"/>
  <c r="O1788" i="1"/>
  <c r="N1788" i="1"/>
  <c r="I1788" i="1"/>
  <c r="E1788" i="1"/>
  <c r="D1788" i="1"/>
  <c r="C1788" i="1"/>
  <c r="O1787" i="1"/>
  <c r="N1787" i="1"/>
  <c r="I1787" i="1"/>
  <c r="E1787" i="1"/>
  <c r="D1787" i="1"/>
  <c r="C1787" i="1"/>
  <c r="O1786" i="1"/>
  <c r="N1786" i="1"/>
  <c r="I1786" i="1"/>
  <c r="E1786" i="1"/>
  <c r="D1786" i="1"/>
  <c r="C1786" i="1"/>
  <c r="O1785" i="1"/>
  <c r="N1785" i="1"/>
  <c r="I1785" i="1"/>
  <c r="E1785" i="1"/>
  <c r="D1785" i="1"/>
  <c r="C1785" i="1"/>
  <c r="O1784" i="1"/>
  <c r="N1784" i="1"/>
  <c r="I1784" i="1"/>
  <c r="E1784" i="1"/>
  <c r="D1784" i="1"/>
  <c r="C1784" i="1"/>
  <c r="O1783" i="1"/>
  <c r="N1783" i="1"/>
  <c r="I1783" i="1"/>
  <c r="E1783" i="1"/>
  <c r="D1783" i="1"/>
  <c r="C1783" i="1"/>
  <c r="O1782" i="1"/>
  <c r="N1782" i="1"/>
  <c r="I1782" i="1"/>
  <c r="E1782" i="1"/>
  <c r="D1782" i="1"/>
  <c r="C1782" i="1"/>
  <c r="O1781" i="1"/>
  <c r="N1781" i="1"/>
  <c r="I1781" i="1"/>
  <c r="E1781" i="1"/>
  <c r="D1781" i="1"/>
  <c r="C1781" i="1"/>
  <c r="O1780" i="1"/>
  <c r="N1780" i="1"/>
  <c r="I1780" i="1"/>
  <c r="E1780" i="1"/>
  <c r="D1780" i="1"/>
  <c r="C1780" i="1"/>
  <c r="O1779" i="1"/>
  <c r="N1779" i="1"/>
  <c r="I1779" i="1"/>
  <c r="E1779" i="1"/>
  <c r="D1779" i="1"/>
  <c r="C1779" i="1"/>
  <c r="O1778" i="1"/>
  <c r="N1778" i="1"/>
  <c r="I1778" i="1"/>
  <c r="E1778" i="1"/>
  <c r="D1778" i="1"/>
  <c r="C1778" i="1"/>
  <c r="O1777" i="1"/>
  <c r="N1777" i="1"/>
  <c r="I1777" i="1"/>
  <c r="E1777" i="1"/>
  <c r="D1777" i="1"/>
  <c r="C1777" i="1"/>
  <c r="O1776" i="1"/>
  <c r="N1776" i="1"/>
  <c r="I1776" i="1"/>
  <c r="E1776" i="1"/>
  <c r="D1776" i="1"/>
  <c r="C1776" i="1"/>
  <c r="O1775" i="1"/>
  <c r="N1775" i="1"/>
  <c r="I1775" i="1"/>
  <c r="E1775" i="1"/>
  <c r="D1775" i="1"/>
  <c r="C1775" i="1"/>
  <c r="O1774" i="1"/>
  <c r="N1774" i="1"/>
  <c r="I1774" i="1"/>
  <c r="E1774" i="1"/>
  <c r="D1774" i="1"/>
  <c r="C1774" i="1"/>
  <c r="O1773" i="1"/>
  <c r="N1773" i="1"/>
  <c r="I1773" i="1"/>
  <c r="E1773" i="1"/>
  <c r="D1773" i="1"/>
  <c r="C1773" i="1"/>
  <c r="O1772" i="1"/>
  <c r="N1772" i="1"/>
  <c r="I1772" i="1"/>
  <c r="E1772" i="1"/>
  <c r="D1772" i="1"/>
  <c r="C1772" i="1"/>
  <c r="O1771" i="1"/>
  <c r="N1771" i="1"/>
  <c r="I1771" i="1"/>
  <c r="E1771" i="1"/>
  <c r="D1771" i="1"/>
  <c r="C1771" i="1"/>
  <c r="O1770" i="1"/>
  <c r="N1770" i="1"/>
  <c r="I1770" i="1"/>
  <c r="E1770" i="1"/>
  <c r="D1770" i="1"/>
  <c r="C1770" i="1"/>
  <c r="O1769" i="1"/>
  <c r="N1769" i="1"/>
  <c r="I1769" i="1"/>
  <c r="E1769" i="1"/>
  <c r="D1769" i="1"/>
  <c r="C1769" i="1"/>
  <c r="O1768" i="1"/>
  <c r="N1768" i="1"/>
  <c r="I1768" i="1"/>
  <c r="E1768" i="1"/>
  <c r="D1768" i="1"/>
  <c r="C1768" i="1"/>
  <c r="O1767" i="1"/>
  <c r="N1767" i="1"/>
  <c r="I1767" i="1"/>
  <c r="E1767" i="1"/>
  <c r="D1767" i="1"/>
  <c r="C1767" i="1"/>
  <c r="O1766" i="1"/>
  <c r="N1766" i="1"/>
  <c r="I1766" i="1"/>
  <c r="E1766" i="1"/>
  <c r="D1766" i="1"/>
  <c r="C1766" i="1"/>
  <c r="O1765" i="1"/>
  <c r="N1765" i="1"/>
  <c r="I1765" i="1"/>
  <c r="E1765" i="1"/>
  <c r="D1765" i="1"/>
  <c r="C1765" i="1"/>
  <c r="O1764" i="1"/>
  <c r="N1764" i="1"/>
  <c r="I1764" i="1"/>
  <c r="E1764" i="1"/>
  <c r="D1764" i="1"/>
  <c r="C1764" i="1"/>
  <c r="O1763" i="1"/>
  <c r="N1763" i="1"/>
  <c r="I1763" i="1"/>
  <c r="E1763" i="1"/>
  <c r="D1763" i="1"/>
  <c r="C1763" i="1"/>
  <c r="O1762" i="1"/>
  <c r="N1762" i="1"/>
  <c r="I1762" i="1"/>
  <c r="E1762" i="1"/>
  <c r="D1762" i="1"/>
  <c r="C1762" i="1"/>
  <c r="O1761" i="1"/>
  <c r="N1761" i="1"/>
  <c r="I1761" i="1"/>
  <c r="E1761" i="1"/>
  <c r="D1761" i="1"/>
  <c r="C1761" i="1"/>
  <c r="O1760" i="1"/>
  <c r="N1760" i="1"/>
  <c r="I1760" i="1"/>
  <c r="E1760" i="1"/>
  <c r="D1760" i="1"/>
  <c r="C1760" i="1"/>
  <c r="O1759" i="1"/>
  <c r="N1759" i="1"/>
  <c r="I1759" i="1"/>
  <c r="E1759" i="1"/>
  <c r="D1759" i="1"/>
  <c r="C1759" i="1"/>
  <c r="O1758" i="1"/>
  <c r="N1758" i="1"/>
  <c r="I1758" i="1"/>
  <c r="E1758" i="1"/>
  <c r="D1758" i="1"/>
  <c r="C1758" i="1"/>
  <c r="O1757" i="1"/>
  <c r="N1757" i="1"/>
  <c r="I1757" i="1"/>
  <c r="E1757" i="1"/>
  <c r="D1757" i="1"/>
  <c r="C1757" i="1"/>
  <c r="O1756" i="1"/>
  <c r="N1756" i="1"/>
  <c r="I1756" i="1"/>
  <c r="E1756" i="1"/>
  <c r="D1756" i="1"/>
  <c r="C1756" i="1"/>
  <c r="O1755" i="1"/>
  <c r="N1755" i="1"/>
  <c r="I1755" i="1"/>
  <c r="E1755" i="1"/>
  <c r="D1755" i="1"/>
  <c r="C1755" i="1"/>
  <c r="O1754" i="1"/>
  <c r="N1754" i="1"/>
  <c r="I1754" i="1"/>
  <c r="E1754" i="1"/>
  <c r="D1754" i="1"/>
  <c r="C1754" i="1"/>
  <c r="O1753" i="1"/>
  <c r="N1753" i="1"/>
  <c r="I1753" i="1"/>
  <c r="E1753" i="1"/>
  <c r="D1753" i="1"/>
  <c r="C1753" i="1"/>
  <c r="O1752" i="1"/>
  <c r="N1752" i="1"/>
  <c r="I1752" i="1"/>
  <c r="E1752" i="1"/>
  <c r="D1752" i="1"/>
  <c r="C1752" i="1"/>
  <c r="O1751" i="1"/>
  <c r="N1751" i="1"/>
  <c r="I1751" i="1"/>
  <c r="E1751" i="1"/>
  <c r="D1751" i="1"/>
  <c r="C1751" i="1"/>
  <c r="O1750" i="1"/>
  <c r="N1750" i="1"/>
  <c r="I1750" i="1"/>
  <c r="E1750" i="1"/>
  <c r="D1750" i="1"/>
  <c r="C1750" i="1"/>
  <c r="O1749" i="1"/>
  <c r="N1749" i="1"/>
  <c r="I1749" i="1"/>
  <c r="E1749" i="1"/>
  <c r="D1749" i="1"/>
  <c r="C1749" i="1"/>
  <c r="O1748" i="1"/>
  <c r="N1748" i="1"/>
  <c r="I1748" i="1"/>
  <c r="E1748" i="1"/>
  <c r="D1748" i="1"/>
  <c r="C1748" i="1"/>
  <c r="O1747" i="1"/>
  <c r="N1747" i="1"/>
  <c r="I1747" i="1"/>
  <c r="E1747" i="1"/>
  <c r="D1747" i="1"/>
  <c r="C1747" i="1"/>
  <c r="O1746" i="1"/>
  <c r="N1746" i="1"/>
  <c r="I1746" i="1"/>
  <c r="E1746" i="1"/>
  <c r="D1746" i="1"/>
  <c r="C1746" i="1"/>
  <c r="O1745" i="1"/>
  <c r="N1745" i="1"/>
  <c r="I1745" i="1"/>
  <c r="E1745" i="1"/>
  <c r="D1745" i="1"/>
  <c r="C1745" i="1"/>
  <c r="O1744" i="1"/>
  <c r="N1744" i="1"/>
  <c r="I1744" i="1"/>
  <c r="E1744" i="1"/>
  <c r="D1744" i="1"/>
  <c r="C1744" i="1"/>
  <c r="O1743" i="1"/>
  <c r="N1743" i="1"/>
  <c r="I1743" i="1"/>
  <c r="E1743" i="1"/>
  <c r="D1743" i="1"/>
  <c r="C1743" i="1"/>
  <c r="O1742" i="1"/>
  <c r="N1742" i="1"/>
  <c r="I1742" i="1"/>
  <c r="E1742" i="1"/>
  <c r="D1742" i="1"/>
  <c r="C1742" i="1"/>
  <c r="O1741" i="1"/>
  <c r="N1741" i="1"/>
  <c r="I1741" i="1"/>
  <c r="E1741" i="1"/>
  <c r="D1741" i="1"/>
  <c r="C1741" i="1"/>
  <c r="O1740" i="1"/>
  <c r="N1740" i="1"/>
  <c r="I1740" i="1"/>
  <c r="E1740" i="1"/>
  <c r="D1740" i="1"/>
  <c r="C1740" i="1"/>
  <c r="O1739" i="1"/>
  <c r="N1739" i="1"/>
  <c r="I1739" i="1"/>
  <c r="E1739" i="1"/>
  <c r="D1739" i="1"/>
  <c r="C1739" i="1"/>
  <c r="O1738" i="1"/>
  <c r="N1738" i="1"/>
  <c r="I1738" i="1"/>
  <c r="E1738" i="1"/>
  <c r="D1738" i="1"/>
  <c r="C1738" i="1"/>
  <c r="O1737" i="1"/>
  <c r="N1737" i="1"/>
  <c r="I1737" i="1"/>
  <c r="E1737" i="1"/>
  <c r="D1737" i="1"/>
  <c r="C1737" i="1"/>
  <c r="O1736" i="1"/>
  <c r="N1736" i="1"/>
  <c r="I1736" i="1"/>
  <c r="E1736" i="1"/>
  <c r="D1736" i="1"/>
  <c r="C1736" i="1"/>
  <c r="O1735" i="1"/>
  <c r="N1735" i="1"/>
  <c r="I1735" i="1"/>
  <c r="E1735" i="1"/>
  <c r="D1735" i="1"/>
  <c r="C1735" i="1"/>
  <c r="O1734" i="1"/>
  <c r="N1734" i="1"/>
  <c r="I1734" i="1"/>
  <c r="E1734" i="1"/>
  <c r="D1734" i="1"/>
  <c r="C1734" i="1"/>
  <c r="O1733" i="1"/>
  <c r="N1733" i="1"/>
  <c r="I1733" i="1"/>
  <c r="E1733" i="1"/>
  <c r="D1733" i="1"/>
  <c r="C1733" i="1"/>
  <c r="O1732" i="1"/>
  <c r="N1732" i="1"/>
  <c r="I1732" i="1"/>
  <c r="E1732" i="1"/>
  <c r="D1732" i="1"/>
  <c r="C1732" i="1"/>
  <c r="O1731" i="1"/>
  <c r="N1731" i="1"/>
  <c r="I1731" i="1"/>
  <c r="E1731" i="1"/>
  <c r="D1731" i="1"/>
  <c r="C1731" i="1"/>
  <c r="O1730" i="1"/>
  <c r="N1730" i="1"/>
  <c r="I1730" i="1"/>
  <c r="E1730" i="1"/>
  <c r="D1730" i="1"/>
  <c r="C1730" i="1"/>
  <c r="O1729" i="1"/>
  <c r="N1729" i="1"/>
  <c r="I1729" i="1"/>
  <c r="E1729" i="1"/>
  <c r="D1729" i="1"/>
  <c r="C1729" i="1"/>
  <c r="O1728" i="1"/>
  <c r="N1728" i="1"/>
  <c r="I1728" i="1"/>
  <c r="E1728" i="1"/>
  <c r="D1728" i="1"/>
  <c r="C1728" i="1"/>
  <c r="O1727" i="1"/>
  <c r="N1727" i="1"/>
  <c r="I1727" i="1"/>
  <c r="E1727" i="1"/>
  <c r="D1727" i="1"/>
  <c r="C1727" i="1"/>
  <c r="O1726" i="1"/>
  <c r="N1726" i="1"/>
  <c r="I1726" i="1"/>
  <c r="E1726" i="1"/>
  <c r="D1726" i="1"/>
  <c r="C1726" i="1"/>
  <c r="O1725" i="1"/>
  <c r="N1725" i="1"/>
  <c r="I1725" i="1"/>
  <c r="E1725" i="1"/>
  <c r="D1725" i="1"/>
  <c r="C1725" i="1"/>
  <c r="O1724" i="1"/>
  <c r="N1724" i="1"/>
  <c r="I1724" i="1"/>
  <c r="E1724" i="1"/>
  <c r="D1724" i="1"/>
  <c r="C1724" i="1"/>
  <c r="O1723" i="1"/>
  <c r="N1723" i="1"/>
  <c r="I1723" i="1"/>
  <c r="E1723" i="1"/>
  <c r="D1723" i="1"/>
  <c r="C1723" i="1"/>
  <c r="O1722" i="1"/>
  <c r="N1722" i="1"/>
  <c r="I1722" i="1"/>
  <c r="E1722" i="1"/>
  <c r="D1722" i="1"/>
  <c r="C1722" i="1"/>
  <c r="O1721" i="1"/>
  <c r="N1721" i="1"/>
  <c r="I1721" i="1"/>
  <c r="E1721" i="1"/>
  <c r="D1721" i="1"/>
  <c r="C1721" i="1"/>
  <c r="O1720" i="1"/>
  <c r="N1720" i="1"/>
  <c r="I1720" i="1"/>
  <c r="E1720" i="1"/>
  <c r="D1720" i="1"/>
  <c r="C1720" i="1"/>
  <c r="O1719" i="1"/>
  <c r="N1719" i="1"/>
  <c r="I1719" i="1"/>
  <c r="E1719" i="1"/>
  <c r="D1719" i="1"/>
  <c r="C1719" i="1"/>
  <c r="O1718" i="1"/>
  <c r="N1718" i="1"/>
  <c r="I1718" i="1"/>
  <c r="E1718" i="1"/>
  <c r="D1718" i="1"/>
  <c r="C1718" i="1"/>
  <c r="O1717" i="1"/>
  <c r="N1717" i="1"/>
  <c r="I1717" i="1"/>
  <c r="E1717" i="1"/>
  <c r="D1717" i="1"/>
  <c r="C1717" i="1"/>
  <c r="O1716" i="1"/>
  <c r="N1716" i="1"/>
  <c r="I1716" i="1"/>
  <c r="E1716" i="1"/>
  <c r="D1716" i="1"/>
  <c r="C1716" i="1"/>
  <c r="O1715" i="1"/>
  <c r="N1715" i="1"/>
  <c r="I1715" i="1"/>
  <c r="E1715" i="1"/>
  <c r="D1715" i="1"/>
  <c r="C1715" i="1"/>
  <c r="O1714" i="1"/>
  <c r="N1714" i="1"/>
  <c r="I1714" i="1"/>
  <c r="E1714" i="1"/>
  <c r="D1714" i="1"/>
  <c r="C1714" i="1"/>
  <c r="O1713" i="1"/>
  <c r="N1713" i="1"/>
  <c r="I1713" i="1"/>
  <c r="E1713" i="1"/>
  <c r="D1713" i="1"/>
  <c r="C1713" i="1"/>
  <c r="O1712" i="1"/>
  <c r="N1712" i="1"/>
  <c r="I1712" i="1"/>
  <c r="E1712" i="1"/>
  <c r="D1712" i="1"/>
  <c r="C1712" i="1"/>
  <c r="O1711" i="1"/>
  <c r="N1711" i="1"/>
  <c r="I1711" i="1"/>
  <c r="E1711" i="1"/>
  <c r="D1711" i="1"/>
  <c r="C1711" i="1"/>
  <c r="O1710" i="1"/>
  <c r="N1710" i="1"/>
  <c r="I1710" i="1"/>
  <c r="E1710" i="1"/>
  <c r="D1710" i="1"/>
  <c r="C1710" i="1"/>
  <c r="O1709" i="1"/>
  <c r="N1709" i="1"/>
  <c r="I1709" i="1"/>
  <c r="E1709" i="1"/>
  <c r="D1709" i="1"/>
  <c r="C1709" i="1"/>
  <c r="O1708" i="1"/>
  <c r="N1708" i="1"/>
  <c r="I1708" i="1"/>
  <c r="E1708" i="1"/>
  <c r="D1708" i="1"/>
  <c r="C1708" i="1"/>
  <c r="O1707" i="1"/>
  <c r="N1707" i="1"/>
  <c r="I1707" i="1"/>
  <c r="E1707" i="1"/>
  <c r="D1707" i="1"/>
  <c r="C1707" i="1"/>
  <c r="O1706" i="1"/>
  <c r="N1706" i="1"/>
  <c r="I1706" i="1"/>
  <c r="E1706" i="1"/>
  <c r="D1706" i="1"/>
  <c r="C1706" i="1"/>
  <c r="O1705" i="1"/>
  <c r="N1705" i="1"/>
  <c r="I1705" i="1"/>
  <c r="E1705" i="1"/>
  <c r="D1705" i="1"/>
  <c r="C1705" i="1"/>
  <c r="O1704" i="1"/>
  <c r="N1704" i="1"/>
  <c r="I1704" i="1"/>
  <c r="E1704" i="1"/>
  <c r="D1704" i="1"/>
  <c r="C1704" i="1"/>
  <c r="O1703" i="1"/>
  <c r="N1703" i="1"/>
  <c r="I1703" i="1"/>
  <c r="E1703" i="1"/>
  <c r="D1703" i="1"/>
  <c r="C1703" i="1"/>
  <c r="O1702" i="1"/>
  <c r="N1702" i="1"/>
  <c r="I1702" i="1"/>
  <c r="E1702" i="1"/>
  <c r="D1702" i="1"/>
  <c r="C1702" i="1"/>
  <c r="O1701" i="1"/>
  <c r="N1701" i="1"/>
  <c r="I1701" i="1"/>
  <c r="E1701" i="1"/>
  <c r="D1701" i="1"/>
  <c r="C1701" i="1"/>
  <c r="O1700" i="1"/>
  <c r="N1700" i="1"/>
  <c r="I1700" i="1"/>
  <c r="E1700" i="1"/>
  <c r="D1700" i="1"/>
  <c r="C1700" i="1"/>
  <c r="O1699" i="1"/>
  <c r="N1699" i="1"/>
  <c r="I1699" i="1"/>
  <c r="E1699" i="1"/>
  <c r="D1699" i="1"/>
  <c r="C1699" i="1"/>
  <c r="O1698" i="1"/>
  <c r="N1698" i="1"/>
  <c r="I1698" i="1"/>
  <c r="E1698" i="1"/>
  <c r="D1698" i="1"/>
  <c r="C1698" i="1"/>
  <c r="O1697" i="1"/>
  <c r="N1697" i="1"/>
  <c r="I1697" i="1"/>
  <c r="E1697" i="1"/>
  <c r="D1697" i="1"/>
  <c r="C1697" i="1"/>
  <c r="O1696" i="1"/>
  <c r="N1696" i="1"/>
  <c r="I1696" i="1"/>
  <c r="E1696" i="1"/>
  <c r="D1696" i="1"/>
  <c r="C1696" i="1"/>
  <c r="O1695" i="1"/>
  <c r="N1695" i="1"/>
  <c r="I1695" i="1"/>
  <c r="E1695" i="1"/>
  <c r="D1695" i="1"/>
  <c r="C1695" i="1"/>
  <c r="O1694" i="1"/>
  <c r="N1694" i="1"/>
  <c r="I1694" i="1"/>
  <c r="E1694" i="1"/>
  <c r="D1694" i="1"/>
  <c r="C1694" i="1"/>
  <c r="O1693" i="1"/>
  <c r="N1693" i="1"/>
  <c r="I1693" i="1"/>
  <c r="E1693" i="1"/>
  <c r="D1693" i="1"/>
  <c r="C1693" i="1"/>
  <c r="O1692" i="1"/>
  <c r="N1692" i="1"/>
  <c r="I1692" i="1"/>
  <c r="E1692" i="1"/>
  <c r="D1692" i="1"/>
  <c r="C1692" i="1"/>
  <c r="O1691" i="1"/>
  <c r="N1691" i="1"/>
  <c r="I1691" i="1"/>
  <c r="E1691" i="1"/>
  <c r="D1691" i="1"/>
  <c r="C1691" i="1"/>
  <c r="O1690" i="1"/>
  <c r="N1690" i="1"/>
  <c r="I1690" i="1"/>
  <c r="E1690" i="1"/>
  <c r="D1690" i="1"/>
  <c r="C1690" i="1"/>
  <c r="O1689" i="1"/>
  <c r="N1689" i="1"/>
  <c r="I1689" i="1"/>
  <c r="E1689" i="1"/>
  <c r="D1689" i="1"/>
  <c r="C1689" i="1"/>
  <c r="O1688" i="1"/>
  <c r="N1688" i="1"/>
  <c r="I1688" i="1"/>
  <c r="E1688" i="1"/>
  <c r="D1688" i="1"/>
  <c r="C1688" i="1"/>
  <c r="O1687" i="1"/>
  <c r="N1687" i="1"/>
  <c r="I1687" i="1"/>
  <c r="E1687" i="1"/>
  <c r="D1687" i="1"/>
  <c r="C1687" i="1"/>
  <c r="O1686" i="1"/>
  <c r="N1686" i="1"/>
  <c r="I1686" i="1"/>
  <c r="E1686" i="1"/>
  <c r="D1686" i="1"/>
  <c r="C1686" i="1"/>
  <c r="O1685" i="1"/>
  <c r="N1685" i="1"/>
  <c r="I1685" i="1"/>
  <c r="E1685" i="1"/>
  <c r="D1685" i="1"/>
  <c r="C1685" i="1"/>
  <c r="O1684" i="1"/>
  <c r="N1684" i="1"/>
  <c r="I1684" i="1"/>
  <c r="E1684" i="1"/>
  <c r="D1684" i="1"/>
  <c r="C1684" i="1"/>
  <c r="O1683" i="1"/>
  <c r="N1683" i="1"/>
  <c r="I1683" i="1"/>
  <c r="E1683" i="1"/>
  <c r="D1683" i="1"/>
  <c r="C1683" i="1"/>
  <c r="O1682" i="1"/>
  <c r="N1682" i="1"/>
  <c r="I1682" i="1"/>
  <c r="E1682" i="1"/>
  <c r="D1682" i="1"/>
  <c r="C1682" i="1"/>
  <c r="O1681" i="1"/>
  <c r="N1681" i="1"/>
  <c r="I1681" i="1"/>
  <c r="E1681" i="1"/>
  <c r="D1681" i="1"/>
  <c r="C1681" i="1"/>
  <c r="O1680" i="1"/>
  <c r="N1680" i="1"/>
  <c r="I1680" i="1"/>
  <c r="E1680" i="1"/>
  <c r="D1680" i="1"/>
  <c r="C1680" i="1"/>
  <c r="O1679" i="1"/>
  <c r="N1679" i="1"/>
  <c r="I1679" i="1"/>
  <c r="E1679" i="1"/>
  <c r="D1679" i="1"/>
  <c r="C1679" i="1"/>
  <c r="O1678" i="1"/>
  <c r="N1678" i="1"/>
  <c r="I1678" i="1"/>
  <c r="E1678" i="1"/>
  <c r="D1678" i="1"/>
  <c r="C1678" i="1"/>
  <c r="O1677" i="1"/>
  <c r="N1677" i="1"/>
  <c r="I1677" i="1"/>
  <c r="E1677" i="1"/>
  <c r="D1677" i="1"/>
  <c r="C1677" i="1"/>
  <c r="O1676" i="1"/>
  <c r="N1676" i="1"/>
  <c r="I1676" i="1"/>
  <c r="E1676" i="1"/>
  <c r="D1676" i="1"/>
  <c r="C1676" i="1"/>
  <c r="O1675" i="1"/>
  <c r="N1675" i="1"/>
  <c r="I1675" i="1"/>
  <c r="E1675" i="1"/>
  <c r="D1675" i="1"/>
  <c r="C1675" i="1"/>
  <c r="O1674" i="1"/>
  <c r="N1674" i="1"/>
  <c r="I1674" i="1"/>
  <c r="E1674" i="1"/>
  <c r="D1674" i="1"/>
  <c r="C1674" i="1"/>
  <c r="O1673" i="1"/>
  <c r="N1673" i="1"/>
  <c r="I1673" i="1"/>
  <c r="E1673" i="1"/>
  <c r="D1673" i="1"/>
  <c r="C1673" i="1"/>
  <c r="O1672" i="1"/>
  <c r="N1672" i="1"/>
  <c r="I1672" i="1"/>
  <c r="E1672" i="1"/>
  <c r="D1672" i="1"/>
  <c r="C1672" i="1"/>
  <c r="O1671" i="1"/>
  <c r="N1671" i="1"/>
  <c r="I1671" i="1"/>
  <c r="E1671" i="1"/>
  <c r="D1671" i="1"/>
  <c r="C1671" i="1"/>
  <c r="O1670" i="1"/>
  <c r="N1670" i="1"/>
  <c r="I1670" i="1"/>
  <c r="E1670" i="1"/>
  <c r="D1670" i="1"/>
  <c r="C1670" i="1"/>
  <c r="O1669" i="1"/>
  <c r="N1669" i="1"/>
  <c r="I1669" i="1"/>
  <c r="E1669" i="1"/>
  <c r="D1669" i="1"/>
  <c r="C1669" i="1"/>
  <c r="O1668" i="1"/>
  <c r="N1668" i="1"/>
  <c r="I1668" i="1"/>
  <c r="E1668" i="1"/>
  <c r="D1668" i="1"/>
  <c r="C1668" i="1"/>
  <c r="O1667" i="1"/>
  <c r="N1667" i="1"/>
  <c r="I1667" i="1"/>
  <c r="E1667" i="1"/>
  <c r="D1667" i="1"/>
  <c r="C1667" i="1"/>
  <c r="O1666" i="1"/>
  <c r="N1666" i="1"/>
  <c r="I1666" i="1"/>
  <c r="E1666" i="1"/>
  <c r="D1666" i="1"/>
  <c r="C1666" i="1"/>
  <c r="O1665" i="1"/>
  <c r="N1665" i="1"/>
  <c r="I1665" i="1"/>
  <c r="E1665" i="1"/>
  <c r="D1665" i="1"/>
  <c r="C1665" i="1"/>
  <c r="O1664" i="1"/>
  <c r="N1664" i="1"/>
  <c r="I1664" i="1"/>
  <c r="E1664" i="1"/>
  <c r="D1664" i="1"/>
  <c r="C1664" i="1"/>
  <c r="O1663" i="1"/>
  <c r="N1663" i="1"/>
  <c r="I1663" i="1"/>
  <c r="E1663" i="1"/>
  <c r="D1663" i="1"/>
  <c r="C1663" i="1"/>
  <c r="O1662" i="1"/>
  <c r="N1662" i="1"/>
  <c r="I1662" i="1"/>
  <c r="E1662" i="1"/>
  <c r="D1662" i="1"/>
  <c r="C1662" i="1"/>
  <c r="O1661" i="1"/>
  <c r="N1661" i="1"/>
  <c r="I1661" i="1"/>
  <c r="E1661" i="1"/>
  <c r="D1661" i="1"/>
  <c r="C1661" i="1"/>
  <c r="O1660" i="1"/>
  <c r="N1660" i="1"/>
  <c r="I1660" i="1"/>
  <c r="E1660" i="1"/>
  <c r="D1660" i="1"/>
  <c r="C1660" i="1"/>
  <c r="O1659" i="1"/>
  <c r="N1659" i="1"/>
  <c r="I1659" i="1"/>
  <c r="E1659" i="1"/>
  <c r="D1659" i="1"/>
  <c r="C1659" i="1"/>
  <c r="O1658" i="1"/>
  <c r="N1658" i="1"/>
  <c r="I1658" i="1"/>
  <c r="E1658" i="1"/>
  <c r="D1658" i="1"/>
  <c r="C1658" i="1"/>
  <c r="O1657" i="1"/>
  <c r="N1657" i="1"/>
  <c r="I1657" i="1"/>
  <c r="E1657" i="1"/>
  <c r="D1657" i="1"/>
  <c r="C1657" i="1"/>
  <c r="O1656" i="1"/>
  <c r="N1656" i="1"/>
  <c r="I1656" i="1"/>
  <c r="E1656" i="1"/>
  <c r="D1656" i="1"/>
  <c r="C1656" i="1"/>
  <c r="O1655" i="1"/>
  <c r="N1655" i="1"/>
  <c r="I1655" i="1"/>
  <c r="E1655" i="1"/>
  <c r="D1655" i="1"/>
  <c r="C1655" i="1"/>
  <c r="O1654" i="1"/>
  <c r="N1654" i="1"/>
  <c r="I1654" i="1"/>
  <c r="E1654" i="1"/>
  <c r="D1654" i="1"/>
  <c r="C1654" i="1"/>
  <c r="O1653" i="1"/>
  <c r="N1653" i="1"/>
  <c r="I1653" i="1"/>
  <c r="E1653" i="1"/>
  <c r="D1653" i="1"/>
  <c r="C1653" i="1"/>
  <c r="O1652" i="1"/>
  <c r="N1652" i="1"/>
  <c r="I1652" i="1"/>
  <c r="E1652" i="1"/>
  <c r="D1652" i="1"/>
  <c r="C1652" i="1"/>
  <c r="O1651" i="1"/>
  <c r="N1651" i="1"/>
  <c r="I1651" i="1"/>
  <c r="E1651" i="1"/>
  <c r="D1651" i="1"/>
  <c r="C1651" i="1"/>
  <c r="O1650" i="1"/>
  <c r="N1650" i="1"/>
  <c r="I1650" i="1"/>
  <c r="E1650" i="1"/>
  <c r="D1650" i="1"/>
  <c r="C1650" i="1"/>
  <c r="O1649" i="1"/>
  <c r="N1649" i="1"/>
  <c r="I1649" i="1"/>
  <c r="E1649" i="1"/>
  <c r="D1649" i="1"/>
  <c r="C1649" i="1"/>
  <c r="O1648" i="1"/>
  <c r="N1648" i="1"/>
  <c r="I1648" i="1"/>
  <c r="E1648" i="1"/>
  <c r="D1648" i="1"/>
  <c r="C1648" i="1"/>
  <c r="O1647" i="1"/>
  <c r="N1647" i="1"/>
  <c r="I1647" i="1"/>
  <c r="E1647" i="1"/>
  <c r="D1647" i="1"/>
  <c r="C1647" i="1"/>
  <c r="O1646" i="1"/>
  <c r="N1646" i="1"/>
  <c r="I1646" i="1"/>
  <c r="E1646" i="1"/>
  <c r="D1646" i="1"/>
  <c r="C1646" i="1"/>
  <c r="O1645" i="1"/>
  <c r="N1645" i="1"/>
  <c r="I1645" i="1"/>
  <c r="E1645" i="1"/>
  <c r="D1645" i="1"/>
  <c r="C1645" i="1"/>
  <c r="O1644" i="1"/>
  <c r="N1644" i="1"/>
  <c r="I1644" i="1"/>
  <c r="E1644" i="1"/>
  <c r="D1644" i="1"/>
  <c r="C1644" i="1"/>
  <c r="O1643" i="1"/>
  <c r="N1643" i="1"/>
  <c r="I1643" i="1"/>
  <c r="E1643" i="1"/>
  <c r="D1643" i="1"/>
  <c r="C1643" i="1"/>
  <c r="O1642" i="1"/>
  <c r="N1642" i="1"/>
  <c r="I1642" i="1"/>
  <c r="E1642" i="1"/>
  <c r="D1642" i="1"/>
  <c r="C1642" i="1"/>
  <c r="O1641" i="1"/>
  <c r="N1641" i="1"/>
  <c r="I1641" i="1"/>
  <c r="E1641" i="1"/>
  <c r="D1641" i="1"/>
  <c r="C1641" i="1"/>
  <c r="O1640" i="1"/>
  <c r="N1640" i="1"/>
  <c r="I1640" i="1"/>
  <c r="E1640" i="1"/>
  <c r="D1640" i="1"/>
  <c r="C1640" i="1"/>
  <c r="O1639" i="1"/>
  <c r="N1639" i="1"/>
  <c r="I1639" i="1"/>
  <c r="E1639" i="1"/>
  <c r="D1639" i="1"/>
  <c r="C1639" i="1"/>
  <c r="O1638" i="1"/>
  <c r="N1638" i="1"/>
  <c r="I1638" i="1"/>
  <c r="E1638" i="1"/>
  <c r="D1638" i="1"/>
  <c r="C1638" i="1"/>
  <c r="O1637" i="1"/>
  <c r="N1637" i="1"/>
  <c r="I1637" i="1"/>
  <c r="E1637" i="1"/>
  <c r="D1637" i="1"/>
  <c r="C1637" i="1"/>
  <c r="O1636" i="1"/>
  <c r="N1636" i="1"/>
  <c r="I1636" i="1"/>
  <c r="E1636" i="1"/>
  <c r="D1636" i="1"/>
  <c r="C1636" i="1"/>
  <c r="O1635" i="1"/>
  <c r="N1635" i="1"/>
  <c r="I1635" i="1"/>
  <c r="E1635" i="1"/>
  <c r="D1635" i="1"/>
  <c r="C1635" i="1"/>
  <c r="O1634" i="1"/>
  <c r="N1634" i="1"/>
  <c r="I1634" i="1"/>
  <c r="E1634" i="1"/>
  <c r="D1634" i="1"/>
  <c r="C1634" i="1"/>
  <c r="O1633" i="1"/>
  <c r="N1633" i="1"/>
  <c r="I1633" i="1"/>
  <c r="E1633" i="1"/>
  <c r="D1633" i="1"/>
  <c r="C1633" i="1"/>
  <c r="O1632" i="1"/>
  <c r="N1632" i="1"/>
  <c r="I1632" i="1"/>
  <c r="E1632" i="1"/>
  <c r="D1632" i="1"/>
  <c r="C1632" i="1"/>
  <c r="O1631" i="1"/>
  <c r="N1631" i="1"/>
  <c r="I1631" i="1"/>
  <c r="E1631" i="1"/>
  <c r="D1631" i="1"/>
  <c r="C1631" i="1"/>
  <c r="O1630" i="1"/>
  <c r="N1630" i="1"/>
  <c r="I1630" i="1"/>
  <c r="E1630" i="1"/>
  <c r="D1630" i="1"/>
  <c r="C1630" i="1"/>
  <c r="O1629" i="1"/>
  <c r="N1629" i="1"/>
  <c r="I1629" i="1"/>
  <c r="E1629" i="1"/>
  <c r="D1629" i="1"/>
  <c r="C1629" i="1"/>
  <c r="O1628" i="1"/>
  <c r="N1628" i="1"/>
  <c r="I1628" i="1"/>
  <c r="E1628" i="1"/>
  <c r="D1628" i="1"/>
  <c r="C1628" i="1"/>
  <c r="O1627" i="1"/>
  <c r="N1627" i="1"/>
  <c r="I1627" i="1"/>
  <c r="E1627" i="1"/>
  <c r="D1627" i="1"/>
  <c r="C1627" i="1"/>
  <c r="O1626" i="1"/>
  <c r="N1626" i="1"/>
  <c r="I1626" i="1"/>
  <c r="E1626" i="1"/>
  <c r="D1626" i="1"/>
  <c r="C1626" i="1"/>
  <c r="O1625" i="1"/>
  <c r="N1625" i="1"/>
  <c r="I1625" i="1"/>
  <c r="E1625" i="1"/>
  <c r="D1625" i="1"/>
  <c r="C1625" i="1"/>
  <c r="O1624" i="1"/>
  <c r="N1624" i="1"/>
  <c r="I1624" i="1"/>
  <c r="E1624" i="1"/>
  <c r="D1624" i="1"/>
  <c r="C1624" i="1"/>
  <c r="O1623" i="1"/>
  <c r="N1623" i="1"/>
  <c r="I1623" i="1"/>
  <c r="E1623" i="1"/>
  <c r="D1623" i="1"/>
  <c r="C1623" i="1"/>
  <c r="O1622" i="1"/>
  <c r="N1622" i="1"/>
  <c r="I1622" i="1"/>
  <c r="E1622" i="1"/>
  <c r="D1622" i="1"/>
  <c r="C1622" i="1"/>
  <c r="O1621" i="1"/>
  <c r="N1621" i="1"/>
  <c r="I1621" i="1"/>
  <c r="E1621" i="1"/>
  <c r="D1621" i="1"/>
  <c r="C1621" i="1"/>
  <c r="O1620" i="1"/>
  <c r="N1620" i="1"/>
  <c r="I1620" i="1"/>
  <c r="E1620" i="1"/>
  <c r="D1620" i="1"/>
  <c r="C1620" i="1"/>
  <c r="O1619" i="1"/>
  <c r="N1619" i="1"/>
  <c r="I1619" i="1"/>
  <c r="E1619" i="1"/>
  <c r="D1619" i="1"/>
  <c r="C1619" i="1"/>
  <c r="O1618" i="1"/>
  <c r="N1618" i="1"/>
  <c r="I1618" i="1"/>
  <c r="E1618" i="1"/>
  <c r="D1618" i="1"/>
  <c r="C1618" i="1"/>
  <c r="O1617" i="1"/>
  <c r="N1617" i="1"/>
  <c r="I1617" i="1"/>
  <c r="E1617" i="1"/>
  <c r="D1617" i="1"/>
  <c r="C1617" i="1"/>
  <c r="O1616" i="1"/>
  <c r="N1616" i="1"/>
  <c r="I1616" i="1"/>
  <c r="E1616" i="1"/>
  <c r="D1616" i="1"/>
  <c r="C1616" i="1"/>
  <c r="O1615" i="1"/>
  <c r="N1615" i="1"/>
  <c r="I1615" i="1"/>
  <c r="E1615" i="1"/>
  <c r="D1615" i="1"/>
  <c r="C1615" i="1"/>
  <c r="O1614" i="1"/>
  <c r="N1614" i="1"/>
  <c r="I1614" i="1"/>
  <c r="E1614" i="1"/>
  <c r="D1614" i="1"/>
  <c r="C1614" i="1"/>
  <c r="O1613" i="1"/>
  <c r="N1613" i="1"/>
  <c r="I1613" i="1"/>
  <c r="E1613" i="1"/>
  <c r="D1613" i="1"/>
  <c r="C1613" i="1"/>
  <c r="O1612" i="1"/>
  <c r="N1612" i="1"/>
  <c r="I1612" i="1"/>
  <c r="E1612" i="1"/>
  <c r="D1612" i="1"/>
  <c r="C1612" i="1"/>
  <c r="O1611" i="1"/>
  <c r="N1611" i="1"/>
  <c r="I1611" i="1"/>
  <c r="E1611" i="1"/>
  <c r="D1611" i="1"/>
  <c r="C1611" i="1"/>
  <c r="O1610" i="1"/>
  <c r="N1610" i="1"/>
  <c r="I1610" i="1"/>
  <c r="E1610" i="1"/>
  <c r="D1610" i="1"/>
  <c r="C1610" i="1"/>
  <c r="O1609" i="1"/>
  <c r="N1609" i="1"/>
  <c r="I1609" i="1"/>
  <c r="E1609" i="1"/>
  <c r="D1609" i="1"/>
  <c r="C1609" i="1"/>
  <c r="O1608" i="1"/>
  <c r="N1608" i="1"/>
  <c r="I1608" i="1"/>
  <c r="E1608" i="1"/>
  <c r="D1608" i="1"/>
  <c r="C1608" i="1"/>
  <c r="O1607" i="1"/>
  <c r="N1607" i="1"/>
  <c r="I1607" i="1"/>
  <c r="E1607" i="1"/>
  <c r="D1607" i="1"/>
  <c r="C1607" i="1"/>
  <c r="O1606" i="1"/>
  <c r="N1606" i="1"/>
  <c r="I1606" i="1"/>
  <c r="E1606" i="1"/>
  <c r="D1606" i="1"/>
  <c r="C1606" i="1"/>
  <c r="O1605" i="1"/>
  <c r="N1605" i="1"/>
  <c r="I1605" i="1"/>
  <c r="E1605" i="1"/>
  <c r="D1605" i="1"/>
  <c r="C1605" i="1"/>
  <c r="O1604" i="1"/>
  <c r="N1604" i="1"/>
  <c r="I1604" i="1"/>
  <c r="E1604" i="1"/>
  <c r="D1604" i="1"/>
  <c r="C1604" i="1"/>
  <c r="O1603" i="1"/>
  <c r="N1603" i="1"/>
  <c r="I1603" i="1"/>
  <c r="E1603" i="1"/>
  <c r="D1603" i="1"/>
  <c r="C1603" i="1"/>
  <c r="O1602" i="1"/>
  <c r="N1602" i="1"/>
  <c r="I1602" i="1"/>
  <c r="E1602" i="1"/>
  <c r="D1602" i="1"/>
  <c r="C1602" i="1"/>
  <c r="O1601" i="1"/>
  <c r="N1601" i="1"/>
  <c r="I1601" i="1"/>
  <c r="E1601" i="1"/>
  <c r="D1601" i="1"/>
  <c r="C1601" i="1"/>
  <c r="O1600" i="1"/>
  <c r="N1600" i="1"/>
  <c r="I1600" i="1"/>
  <c r="E1600" i="1"/>
  <c r="D1600" i="1"/>
  <c r="C1600" i="1"/>
  <c r="O1599" i="1"/>
  <c r="N1599" i="1"/>
  <c r="I1599" i="1"/>
  <c r="E1599" i="1"/>
  <c r="D1599" i="1"/>
  <c r="C1599" i="1"/>
  <c r="O1598" i="1"/>
  <c r="N1598" i="1"/>
  <c r="I1598" i="1"/>
  <c r="E1598" i="1"/>
  <c r="D1598" i="1"/>
  <c r="C1598" i="1"/>
  <c r="O1597" i="1"/>
  <c r="N1597" i="1"/>
  <c r="I1597" i="1"/>
  <c r="E1597" i="1"/>
  <c r="D1597" i="1"/>
  <c r="C1597" i="1"/>
  <c r="O1596" i="1"/>
  <c r="N1596" i="1"/>
  <c r="I1596" i="1"/>
  <c r="E1596" i="1"/>
  <c r="D1596" i="1"/>
  <c r="C1596" i="1"/>
  <c r="O1595" i="1"/>
  <c r="N1595" i="1"/>
  <c r="I1595" i="1"/>
  <c r="E1595" i="1"/>
  <c r="D1595" i="1"/>
  <c r="C1595" i="1"/>
  <c r="O1594" i="1"/>
  <c r="N1594" i="1"/>
  <c r="I1594" i="1"/>
  <c r="E1594" i="1"/>
  <c r="D1594" i="1"/>
  <c r="C1594" i="1"/>
  <c r="O1593" i="1"/>
  <c r="N1593" i="1"/>
  <c r="I1593" i="1"/>
  <c r="E1593" i="1"/>
  <c r="D1593" i="1"/>
  <c r="C1593" i="1"/>
  <c r="O1592" i="1"/>
  <c r="N1592" i="1"/>
  <c r="I1592" i="1"/>
  <c r="E1592" i="1"/>
  <c r="D1592" i="1"/>
  <c r="C1592" i="1"/>
  <c r="O1591" i="1"/>
  <c r="N1591" i="1"/>
  <c r="I1591" i="1"/>
  <c r="E1591" i="1"/>
  <c r="D1591" i="1"/>
  <c r="C1591" i="1"/>
  <c r="O1590" i="1"/>
  <c r="N1590" i="1"/>
  <c r="I1590" i="1"/>
  <c r="E1590" i="1"/>
  <c r="D1590" i="1"/>
  <c r="C1590" i="1"/>
  <c r="O1589" i="1"/>
  <c r="N1589" i="1"/>
  <c r="I1589" i="1"/>
  <c r="E1589" i="1"/>
  <c r="D1589" i="1"/>
  <c r="C1589" i="1"/>
  <c r="O1588" i="1"/>
  <c r="N1588" i="1"/>
  <c r="I1588" i="1"/>
  <c r="E1588" i="1"/>
  <c r="D1588" i="1"/>
  <c r="C1588" i="1"/>
  <c r="O1587" i="1"/>
  <c r="N1587" i="1"/>
  <c r="I1587" i="1"/>
  <c r="E1587" i="1"/>
  <c r="D1587" i="1"/>
  <c r="C1587" i="1"/>
  <c r="O1586" i="1"/>
  <c r="N1586" i="1"/>
  <c r="I1586" i="1"/>
  <c r="E1586" i="1"/>
  <c r="D1586" i="1"/>
  <c r="C1586" i="1"/>
  <c r="O1585" i="1"/>
  <c r="N1585" i="1"/>
  <c r="I1585" i="1"/>
  <c r="E1585" i="1"/>
  <c r="D1585" i="1"/>
  <c r="C1585" i="1"/>
  <c r="O1584" i="1"/>
  <c r="N1584" i="1"/>
  <c r="I1584" i="1"/>
  <c r="E1584" i="1"/>
  <c r="D1584" i="1"/>
  <c r="C1584" i="1"/>
  <c r="O1583" i="1"/>
  <c r="N1583" i="1"/>
  <c r="I1583" i="1"/>
  <c r="E1583" i="1"/>
  <c r="D1583" i="1"/>
  <c r="C1583" i="1"/>
  <c r="O1582" i="1"/>
  <c r="N1582" i="1"/>
  <c r="I1582" i="1"/>
  <c r="E1582" i="1"/>
  <c r="D1582" i="1"/>
  <c r="C1582" i="1"/>
  <c r="O1581" i="1"/>
  <c r="N1581" i="1"/>
  <c r="I1581" i="1"/>
  <c r="E1581" i="1"/>
  <c r="D1581" i="1"/>
  <c r="C1581" i="1"/>
  <c r="O1580" i="1"/>
  <c r="N1580" i="1"/>
  <c r="I1580" i="1"/>
  <c r="E1580" i="1"/>
  <c r="D1580" i="1"/>
  <c r="C1580" i="1"/>
  <c r="O1579" i="1"/>
  <c r="N1579" i="1"/>
  <c r="I1579" i="1"/>
  <c r="E1579" i="1"/>
  <c r="D1579" i="1"/>
  <c r="C1579" i="1"/>
  <c r="O1578" i="1"/>
  <c r="N1578" i="1"/>
  <c r="I1578" i="1"/>
  <c r="E1578" i="1"/>
  <c r="D1578" i="1"/>
  <c r="C1578" i="1"/>
  <c r="O1577" i="1"/>
  <c r="N1577" i="1"/>
  <c r="I1577" i="1"/>
  <c r="E1577" i="1"/>
  <c r="D1577" i="1"/>
  <c r="C1577" i="1"/>
  <c r="O1576" i="1"/>
  <c r="N1576" i="1"/>
  <c r="I1576" i="1"/>
  <c r="E1576" i="1"/>
  <c r="D1576" i="1"/>
  <c r="C1576" i="1"/>
  <c r="O1575" i="1"/>
  <c r="N1575" i="1"/>
  <c r="I1575" i="1"/>
  <c r="E1575" i="1"/>
  <c r="D1575" i="1"/>
  <c r="C1575" i="1"/>
  <c r="O1574" i="1"/>
  <c r="N1574" i="1"/>
  <c r="I1574" i="1"/>
  <c r="E1574" i="1"/>
  <c r="D1574" i="1"/>
  <c r="C1574" i="1"/>
  <c r="O1573" i="1"/>
  <c r="N1573" i="1"/>
  <c r="I1573" i="1"/>
  <c r="E1573" i="1"/>
  <c r="D1573" i="1"/>
  <c r="C1573" i="1"/>
  <c r="O1572" i="1"/>
  <c r="N1572" i="1"/>
  <c r="I1572" i="1"/>
  <c r="E1572" i="1"/>
  <c r="D1572" i="1"/>
  <c r="C1572" i="1"/>
  <c r="O1571" i="1"/>
  <c r="N1571" i="1"/>
  <c r="I1571" i="1"/>
  <c r="E1571" i="1"/>
  <c r="D1571" i="1"/>
  <c r="C1571" i="1"/>
  <c r="O1570" i="1"/>
  <c r="N1570" i="1"/>
  <c r="I1570" i="1"/>
  <c r="E1570" i="1"/>
  <c r="D1570" i="1"/>
  <c r="C1570" i="1"/>
  <c r="O1569" i="1"/>
  <c r="N1569" i="1"/>
  <c r="I1569" i="1"/>
  <c r="E1569" i="1"/>
  <c r="D1569" i="1"/>
  <c r="C1569" i="1"/>
  <c r="O1568" i="1"/>
  <c r="N1568" i="1"/>
  <c r="I1568" i="1"/>
  <c r="E1568" i="1"/>
  <c r="D1568" i="1"/>
  <c r="C1568" i="1"/>
  <c r="O1567" i="1"/>
  <c r="N1567" i="1"/>
  <c r="I1567" i="1"/>
  <c r="E1567" i="1"/>
  <c r="D1567" i="1"/>
  <c r="C1567" i="1"/>
  <c r="O1566" i="1"/>
  <c r="N1566" i="1"/>
  <c r="I1566" i="1"/>
  <c r="E1566" i="1"/>
  <c r="D1566" i="1"/>
  <c r="C1566" i="1"/>
  <c r="O1565" i="1"/>
  <c r="N1565" i="1"/>
  <c r="I1565" i="1"/>
  <c r="E1565" i="1"/>
  <c r="D1565" i="1"/>
  <c r="C1565" i="1"/>
  <c r="O1564" i="1"/>
  <c r="N1564" i="1"/>
  <c r="I1564" i="1"/>
  <c r="E1564" i="1"/>
  <c r="D1564" i="1"/>
  <c r="C1564" i="1"/>
  <c r="O1563" i="1"/>
  <c r="N1563" i="1"/>
  <c r="I1563" i="1"/>
  <c r="E1563" i="1"/>
  <c r="D1563" i="1"/>
  <c r="C1563" i="1"/>
  <c r="O1562" i="1"/>
  <c r="N1562" i="1"/>
  <c r="I1562" i="1"/>
  <c r="E1562" i="1"/>
  <c r="D1562" i="1"/>
  <c r="C1562" i="1"/>
  <c r="O1561" i="1"/>
  <c r="N1561" i="1"/>
  <c r="I1561" i="1"/>
  <c r="E1561" i="1"/>
  <c r="D1561" i="1"/>
  <c r="C1561" i="1"/>
  <c r="O1560" i="1"/>
  <c r="N1560" i="1"/>
  <c r="I1560" i="1"/>
  <c r="E1560" i="1"/>
  <c r="D1560" i="1"/>
  <c r="C1560" i="1"/>
  <c r="O1559" i="1"/>
  <c r="N1559" i="1"/>
  <c r="I1559" i="1"/>
  <c r="E1559" i="1"/>
  <c r="D1559" i="1"/>
  <c r="C1559" i="1"/>
  <c r="O1558" i="1"/>
  <c r="N1558" i="1"/>
  <c r="I1558" i="1"/>
  <c r="E1558" i="1"/>
  <c r="D1558" i="1"/>
  <c r="C1558" i="1"/>
  <c r="O1557" i="1"/>
  <c r="N1557" i="1"/>
  <c r="I1557" i="1"/>
  <c r="E1557" i="1"/>
  <c r="D1557" i="1"/>
  <c r="C1557" i="1"/>
  <c r="O1556" i="1"/>
  <c r="N1556" i="1"/>
  <c r="I1556" i="1"/>
  <c r="E1556" i="1"/>
  <c r="D1556" i="1"/>
  <c r="C1556" i="1"/>
  <c r="O1555" i="1"/>
  <c r="N1555" i="1"/>
  <c r="I1555" i="1"/>
  <c r="E1555" i="1"/>
  <c r="D1555" i="1"/>
  <c r="C1555" i="1"/>
  <c r="O1554" i="1"/>
  <c r="N1554" i="1"/>
  <c r="I1554" i="1"/>
  <c r="E1554" i="1"/>
  <c r="D1554" i="1"/>
  <c r="C1554" i="1"/>
  <c r="O1553" i="1"/>
  <c r="N1553" i="1"/>
  <c r="I1553" i="1"/>
  <c r="E1553" i="1"/>
  <c r="D1553" i="1"/>
  <c r="C1553" i="1"/>
  <c r="O1552" i="1"/>
  <c r="N1552" i="1"/>
  <c r="I1552" i="1"/>
  <c r="E1552" i="1"/>
  <c r="D1552" i="1"/>
  <c r="C1552" i="1"/>
  <c r="O1551" i="1"/>
  <c r="N1551" i="1"/>
  <c r="I1551" i="1"/>
  <c r="E1551" i="1"/>
  <c r="D1551" i="1"/>
  <c r="C1551" i="1"/>
  <c r="O1550" i="1"/>
  <c r="N1550" i="1"/>
  <c r="I1550" i="1"/>
  <c r="E1550" i="1"/>
  <c r="D1550" i="1"/>
  <c r="C1550" i="1"/>
  <c r="O1549" i="1"/>
  <c r="N1549" i="1"/>
  <c r="I1549" i="1"/>
  <c r="E1549" i="1"/>
  <c r="D1549" i="1"/>
  <c r="C1549" i="1"/>
  <c r="O1548" i="1"/>
  <c r="N1548" i="1"/>
  <c r="I1548" i="1"/>
  <c r="E1548" i="1"/>
  <c r="D1548" i="1"/>
  <c r="C1548" i="1"/>
  <c r="O1547" i="1"/>
  <c r="N1547" i="1"/>
  <c r="I1547" i="1"/>
  <c r="E1547" i="1"/>
  <c r="D1547" i="1"/>
  <c r="C1547" i="1"/>
  <c r="O1546" i="1"/>
  <c r="N1546" i="1"/>
  <c r="I1546" i="1"/>
  <c r="E1546" i="1"/>
  <c r="D1546" i="1"/>
  <c r="C1546" i="1"/>
  <c r="O1545" i="1"/>
  <c r="N1545" i="1"/>
  <c r="I1545" i="1"/>
  <c r="E1545" i="1"/>
  <c r="D1545" i="1"/>
  <c r="C1545" i="1"/>
  <c r="O1544" i="1"/>
  <c r="N1544" i="1"/>
  <c r="I1544" i="1"/>
  <c r="E1544" i="1"/>
  <c r="D1544" i="1"/>
  <c r="C1544" i="1"/>
  <c r="O1543" i="1"/>
  <c r="N1543" i="1"/>
  <c r="I1543" i="1"/>
  <c r="E1543" i="1"/>
  <c r="D1543" i="1"/>
  <c r="C1543" i="1"/>
  <c r="O1542" i="1"/>
  <c r="N1542" i="1"/>
  <c r="I1542" i="1"/>
  <c r="E1542" i="1"/>
  <c r="D1542" i="1"/>
  <c r="C1542" i="1"/>
  <c r="O1541" i="1"/>
  <c r="N1541" i="1"/>
  <c r="I1541" i="1"/>
  <c r="E1541" i="1"/>
  <c r="D1541" i="1"/>
  <c r="C1541" i="1"/>
  <c r="O1540" i="1"/>
  <c r="N1540" i="1"/>
  <c r="I1540" i="1"/>
  <c r="E1540" i="1"/>
  <c r="D1540" i="1"/>
  <c r="C1540" i="1"/>
  <c r="O1539" i="1"/>
  <c r="N1539" i="1"/>
  <c r="I1539" i="1"/>
  <c r="E1539" i="1"/>
  <c r="D1539" i="1"/>
  <c r="C1539" i="1"/>
  <c r="O1538" i="1"/>
  <c r="N1538" i="1"/>
  <c r="I1538" i="1"/>
  <c r="E1538" i="1"/>
  <c r="D1538" i="1"/>
  <c r="C1538" i="1"/>
  <c r="O1537" i="1"/>
  <c r="N1537" i="1"/>
  <c r="I1537" i="1"/>
  <c r="E1537" i="1"/>
  <c r="D1537" i="1"/>
  <c r="C1537" i="1"/>
  <c r="O1536" i="1"/>
  <c r="N1536" i="1"/>
  <c r="I1536" i="1"/>
  <c r="E1536" i="1"/>
  <c r="D1536" i="1"/>
  <c r="C1536" i="1"/>
  <c r="O1535" i="1"/>
  <c r="N1535" i="1"/>
  <c r="I1535" i="1"/>
  <c r="E1535" i="1"/>
  <c r="D1535" i="1"/>
  <c r="C1535" i="1"/>
  <c r="O1534" i="1"/>
  <c r="N1534" i="1"/>
  <c r="I1534" i="1"/>
  <c r="E1534" i="1"/>
  <c r="D1534" i="1"/>
  <c r="C1534" i="1"/>
  <c r="O1533" i="1"/>
  <c r="N1533" i="1"/>
  <c r="I1533" i="1"/>
  <c r="E1533" i="1"/>
  <c r="D1533" i="1"/>
  <c r="C1533" i="1"/>
  <c r="O1532" i="1"/>
  <c r="N1532" i="1"/>
  <c r="I1532" i="1"/>
  <c r="E1532" i="1"/>
  <c r="D1532" i="1"/>
  <c r="C1532" i="1"/>
  <c r="O1531" i="1"/>
  <c r="N1531" i="1"/>
  <c r="I1531" i="1"/>
  <c r="E1531" i="1"/>
  <c r="D1531" i="1"/>
  <c r="C1531" i="1"/>
  <c r="O1530" i="1"/>
  <c r="N1530" i="1"/>
  <c r="I1530" i="1"/>
  <c r="E1530" i="1"/>
  <c r="D1530" i="1"/>
  <c r="C1530" i="1"/>
  <c r="O1529" i="1"/>
  <c r="N1529" i="1"/>
  <c r="I1529" i="1"/>
  <c r="E1529" i="1"/>
  <c r="D1529" i="1"/>
  <c r="C1529" i="1"/>
  <c r="O1528" i="1"/>
  <c r="N1528" i="1"/>
  <c r="I1528" i="1"/>
  <c r="E1528" i="1"/>
  <c r="D1528" i="1"/>
  <c r="C1528" i="1"/>
  <c r="O1527" i="1"/>
  <c r="N1527" i="1"/>
  <c r="I1527" i="1"/>
  <c r="E1527" i="1"/>
  <c r="D1527" i="1"/>
  <c r="C1527" i="1"/>
  <c r="O1526" i="1"/>
  <c r="N1526" i="1"/>
  <c r="I1526" i="1"/>
  <c r="E1526" i="1"/>
  <c r="D1526" i="1"/>
  <c r="C1526" i="1"/>
  <c r="O1525" i="1"/>
  <c r="N1525" i="1"/>
  <c r="I1525" i="1"/>
  <c r="E1525" i="1"/>
  <c r="D1525" i="1"/>
  <c r="C1525" i="1"/>
  <c r="O1524" i="1"/>
  <c r="N1524" i="1"/>
  <c r="I1524" i="1"/>
  <c r="E1524" i="1"/>
  <c r="D1524" i="1"/>
  <c r="C1524" i="1"/>
  <c r="O1523" i="1"/>
  <c r="N1523" i="1"/>
  <c r="I1523" i="1"/>
  <c r="E1523" i="1"/>
  <c r="D1523" i="1"/>
  <c r="C1523" i="1"/>
  <c r="O1522" i="1"/>
  <c r="N1522" i="1"/>
  <c r="I1522" i="1"/>
  <c r="E1522" i="1"/>
  <c r="D1522" i="1"/>
  <c r="C1522" i="1"/>
  <c r="O1521" i="1"/>
  <c r="N1521" i="1"/>
  <c r="I1521" i="1"/>
  <c r="E1521" i="1"/>
  <c r="D1521" i="1"/>
  <c r="C1521" i="1"/>
  <c r="O1520" i="1"/>
  <c r="N1520" i="1"/>
  <c r="I1520" i="1"/>
  <c r="E1520" i="1"/>
  <c r="D1520" i="1"/>
  <c r="C1520" i="1"/>
  <c r="O1519" i="1"/>
  <c r="N1519" i="1"/>
  <c r="I1519" i="1"/>
  <c r="E1519" i="1"/>
  <c r="D1519" i="1"/>
  <c r="C1519" i="1"/>
  <c r="O1518" i="1"/>
  <c r="N1518" i="1"/>
  <c r="I1518" i="1"/>
  <c r="E1518" i="1"/>
  <c r="D1518" i="1"/>
  <c r="C1518" i="1"/>
  <c r="O1517" i="1"/>
  <c r="N1517" i="1"/>
  <c r="I1517" i="1"/>
  <c r="E1517" i="1"/>
  <c r="D1517" i="1"/>
  <c r="C1517" i="1"/>
  <c r="O1516" i="1"/>
  <c r="N1516" i="1"/>
  <c r="I1516" i="1"/>
  <c r="E1516" i="1"/>
  <c r="D1516" i="1"/>
  <c r="C1516" i="1"/>
  <c r="O1515" i="1"/>
  <c r="N1515" i="1"/>
  <c r="I1515" i="1"/>
  <c r="E1515" i="1"/>
  <c r="D1515" i="1"/>
  <c r="C1515" i="1"/>
  <c r="O1514" i="1"/>
  <c r="N1514" i="1"/>
  <c r="I1514" i="1"/>
  <c r="E1514" i="1"/>
  <c r="D1514" i="1"/>
  <c r="C1514" i="1"/>
  <c r="O1513" i="1"/>
  <c r="N1513" i="1"/>
  <c r="I1513" i="1"/>
  <c r="E1513" i="1"/>
  <c r="D1513" i="1"/>
  <c r="C1513" i="1"/>
  <c r="O1512" i="1"/>
  <c r="N1512" i="1"/>
  <c r="I1512" i="1"/>
  <c r="E1512" i="1"/>
  <c r="D1512" i="1"/>
  <c r="C1512" i="1"/>
  <c r="O1511" i="1"/>
  <c r="N1511" i="1"/>
  <c r="I1511" i="1"/>
  <c r="E1511" i="1"/>
  <c r="D1511" i="1"/>
  <c r="C1511" i="1"/>
  <c r="O1510" i="1"/>
  <c r="N1510" i="1"/>
  <c r="I1510" i="1"/>
  <c r="E1510" i="1"/>
  <c r="D1510" i="1"/>
  <c r="C1510" i="1"/>
  <c r="O1509" i="1"/>
  <c r="N1509" i="1"/>
  <c r="I1509" i="1"/>
  <c r="E1509" i="1"/>
  <c r="D1509" i="1"/>
  <c r="C1509" i="1"/>
  <c r="O1508" i="1"/>
  <c r="N1508" i="1"/>
  <c r="I1508" i="1"/>
  <c r="E1508" i="1"/>
  <c r="D1508" i="1"/>
  <c r="C1508" i="1"/>
  <c r="O1507" i="1"/>
  <c r="N1507" i="1"/>
  <c r="I1507" i="1"/>
  <c r="E1507" i="1"/>
  <c r="D1507" i="1"/>
  <c r="C1507" i="1"/>
  <c r="O1506" i="1"/>
  <c r="N1506" i="1"/>
  <c r="I1506" i="1"/>
  <c r="E1506" i="1"/>
  <c r="D1506" i="1"/>
  <c r="C1506" i="1"/>
  <c r="O1505" i="1"/>
  <c r="N1505" i="1"/>
  <c r="I1505" i="1"/>
  <c r="E1505" i="1"/>
  <c r="D1505" i="1"/>
  <c r="C1505" i="1"/>
  <c r="O1504" i="1"/>
  <c r="N1504" i="1"/>
  <c r="I1504" i="1"/>
  <c r="E1504" i="1"/>
  <c r="D1504" i="1"/>
  <c r="C1504" i="1"/>
  <c r="O1503" i="1"/>
  <c r="N1503" i="1"/>
  <c r="I1503" i="1"/>
  <c r="E1503" i="1"/>
  <c r="D1503" i="1"/>
  <c r="C1503" i="1"/>
  <c r="O1502" i="1"/>
  <c r="N1502" i="1"/>
  <c r="I1502" i="1"/>
  <c r="E1502" i="1"/>
  <c r="D1502" i="1"/>
  <c r="C1502" i="1"/>
  <c r="O1501" i="1"/>
  <c r="N1501" i="1"/>
  <c r="I1501" i="1"/>
  <c r="E1501" i="1"/>
  <c r="D1501" i="1"/>
  <c r="C1501" i="1"/>
  <c r="O1500" i="1"/>
  <c r="N1500" i="1"/>
  <c r="I1500" i="1"/>
  <c r="E1500" i="1"/>
  <c r="D1500" i="1"/>
  <c r="C1500" i="1"/>
  <c r="O1499" i="1"/>
  <c r="N1499" i="1"/>
  <c r="I1499" i="1"/>
  <c r="E1499" i="1"/>
  <c r="D1499" i="1"/>
  <c r="C1499" i="1"/>
  <c r="O1498" i="1"/>
  <c r="N1498" i="1"/>
  <c r="I1498" i="1"/>
  <c r="E1498" i="1"/>
  <c r="D1498" i="1"/>
  <c r="C1498" i="1"/>
  <c r="O1497" i="1"/>
  <c r="N1497" i="1"/>
  <c r="I1497" i="1"/>
  <c r="E1497" i="1"/>
  <c r="D1497" i="1"/>
  <c r="C1497" i="1"/>
  <c r="O1496" i="1"/>
  <c r="N1496" i="1"/>
  <c r="I1496" i="1"/>
  <c r="E1496" i="1"/>
  <c r="D1496" i="1"/>
  <c r="C1496" i="1"/>
  <c r="O1495" i="1"/>
  <c r="N1495" i="1"/>
  <c r="I1495" i="1"/>
  <c r="E1495" i="1"/>
  <c r="D1495" i="1"/>
  <c r="C1495" i="1"/>
  <c r="O1494" i="1"/>
  <c r="N1494" i="1"/>
  <c r="I1494" i="1"/>
  <c r="E1494" i="1"/>
  <c r="D1494" i="1"/>
  <c r="C1494" i="1"/>
  <c r="O1493" i="1"/>
  <c r="N1493" i="1"/>
  <c r="I1493" i="1"/>
  <c r="E1493" i="1"/>
  <c r="D1493" i="1"/>
  <c r="C1493" i="1"/>
  <c r="O1492" i="1"/>
  <c r="N1492" i="1"/>
  <c r="I1492" i="1"/>
  <c r="E1492" i="1"/>
  <c r="D1492" i="1"/>
  <c r="C1492" i="1"/>
  <c r="O1491" i="1"/>
  <c r="N1491" i="1"/>
  <c r="I1491" i="1"/>
  <c r="E1491" i="1"/>
  <c r="D1491" i="1"/>
  <c r="C1491" i="1"/>
  <c r="O1490" i="1"/>
  <c r="N1490" i="1"/>
  <c r="I1490" i="1"/>
  <c r="E1490" i="1"/>
  <c r="D1490" i="1"/>
  <c r="C1490" i="1"/>
  <c r="O1489" i="1"/>
  <c r="N1489" i="1"/>
  <c r="I1489" i="1"/>
  <c r="E1489" i="1"/>
  <c r="D1489" i="1"/>
  <c r="C1489" i="1"/>
  <c r="O1488" i="1"/>
  <c r="N1488" i="1"/>
  <c r="I1488" i="1"/>
  <c r="E1488" i="1"/>
  <c r="D1488" i="1"/>
  <c r="C1488" i="1"/>
  <c r="O1487" i="1"/>
  <c r="N1487" i="1"/>
  <c r="I1487" i="1"/>
  <c r="E1487" i="1"/>
  <c r="D1487" i="1"/>
  <c r="C1487" i="1"/>
  <c r="O1486" i="1"/>
  <c r="N1486" i="1"/>
  <c r="I1486" i="1"/>
  <c r="E1486" i="1"/>
  <c r="D1486" i="1"/>
  <c r="C1486" i="1"/>
  <c r="O1485" i="1"/>
  <c r="N1485" i="1"/>
  <c r="I1485" i="1"/>
  <c r="E1485" i="1"/>
  <c r="D1485" i="1"/>
  <c r="C1485" i="1"/>
  <c r="O1484" i="1"/>
  <c r="N1484" i="1"/>
  <c r="I1484" i="1"/>
  <c r="E1484" i="1"/>
  <c r="D1484" i="1"/>
  <c r="C1484" i="1"/>
  <c r="O1483" i="1"/>
  <c r="N1483" i="1"/>
  <c r="I1483" i="1"/>
  <c r="E1483" i="1"/>
  <c r="D1483" i="1"/>
  <c r="C1483" i="1"/>
  <c r="O1482" i="1"/>
  <c r="N1482" i="1"/>
  <c r="I1482" i="1"/>
  <c r="E1482" i="1"/>
  <c r="D1482" i="1"/>
  <c r="C1482" i="1"/>
  <c r="O1481" i="1"/>
  <c r="N1481" i="1"/>
  <c r="I1481" i="1"/>
  <c r="E1481" i="1"/>
  <c r="D1481" i="1"/>
  <c r="C1481" i="1"/>
  <c r="O1480" i="1"/>
  <c r="N1480" i="1"/>
  <c r="I1480" i="1"/>
  <c r="E1480" i="1"/>
  <c r="D1480" i="1"/>
  <c r="C1480" i="1"/>
  <c r="O1479" i="1"/>
  <c r="N1479" i="1"/>
  <c r="I1479" i="1"/>
  <c r="E1479" i="1"/>
  <c r="D1479" i="1"/>
  <c r="C1479" i="1"/>
  <c r="O1478" i="1"/>
  <c r="N1478" i="1"/>
  <c r="I1478" i="1"/>
  <c r="E1478" i="1"/>
  <c r="D1478" i="1"/>
  <c r="C1478" i="1"/>
  <c r="O1477" i="1"/>
  <c r="N1477" i="1"/>
  <c r="I1477" i="1"/>
  <c r="E1477" i="1"/>
  <c r="D1477" i="1"/>
  <c r="C1477" i="1"/>
  <c r="O1476" i="1"/>
  <c r="N1476" i="1"/>
  <c r="I1476" i="1"/>
  <c r="E1476" i="1"/>
  <c r="D1476" i="1"/>
  <c r="C1476" i="1"/>
  <c r="O1475" i="1"/>
  <c r="N1475" i="1"/>
  <c r="I1475" i="1"/>
  <c r="E1475" i="1"/>
  <c r="D1475" i="1"/>
  <c r="C1475" i="1"/>
  <c r="O1474" i="1"/>
  <c r="N1474" i="1"/>
  <c r="I1474" i="1"/>
  <c r="E1474" i="1"/>
  <c r="D1474" i="1"/>
  <c r="C1474" i="1"/>
  <c r="O1473" i="1"/>
  <c r="N1473" i="1"/>
  <c r="I1473" i="1"/>
  <c r="E1473" i="1"/>
  <c r="D1473" i="1"/>
  <c r="C1473" i="1"/>
  <c r="O1472" i="1"/>
  <c r="N1472" i="1"/>
  <c r="I1472" i="1"/>
  <c r="E1472" i="1"/>
  <c r="D1472" i="1"/>
  <c r="C1472" i="1"/>
  <c r="O1471" i="1"/>
  <c r="N1471" i="1"/>
  <c r="I1471" i="1"/>
  <c r="E1471" i="1"/>
  <c r="D1471" i="1"/>
  <c r="C1471" i="1"/>
  <c r="O1470" i="1"/>
  <c r="N1470" i="1"/>
  <c r="I1470" i="1"/>
  <c r="E1470" i="1"/>
  <c r="D1470" i="1"/>
  <c r="C1470" i="1"/>
  <c r="O1469" i="1"/>
  <c r="N1469" i="1"/>
  <c r="I1469" i="1"/>
  <c r="E1469" i="1"/>
  <c r="D1469" i="1"/>
  <c r="C1469" i="1"/>
  <c r="O1468" i="1"/>
  <c r="N1468" i="1"/>
  <c r="I1468" i="1"/>
  <c r="E1468" i="1"/>
  <c r="D1468" i="1"/>
  <c r="C1468" i="1"/>
  <c r="O1467" i="1"/>
  <c r="N1467" i="1"/>
  <c r="I1467" i="1"/>
  <c r="E1467" i="1"/>
  <c r="D1467" i="1"/>
  <c r="C1467" i="1"/>
  <c r="O1466" i="1"/>
  <c r="N1466" i="1"/>
  <c r="I1466" i="1"/>
  <c r="E1466" i="1"/>
  <c r="D1466" i="1"/>
  <c r="C1466" i="1"/>
  <c r="O1465" i="1"/>
  <c r="N1465" i="1"/>
  <c r="I1465" i="1"/>
  <c r="E1465" i="1"/>
  <c r="D1465" i="1"/>
  <c r="C1465" i="1"/>
  <c r="O1464" i="1"/>
  <c r="N1464" i="1"/>
  <c r="I1464" i="1"/>
  <c r="E1464" i="1"/>
  <c r="D1464" i="1"/>
  <c r="C1464" i="1"/>
  <c r="O1463" i="1"/>
  <c r="N1463" i="1"/>
  <c r="I1463" i="1"/>
  <c r="E1463" i="1"/>
  <c r="D1463" i="1"/>
  <c r="C1463" i="1"/>
  <c r="O1462" i="1"/>
  <c r="N1462" i="1"/>
  <c r="I1462" i="1"/>
  <c r="E1462" i="1"/>
  <c r="D1462" i="1"/>
  <c r="C1462" i="1"/>
  <c r="O1461" i="1"/>
  <c r="N1461" i="1"/>
  <c r="I1461" i="1"/>
  <c r="E1461" i="1"/>
  <c r="D1461" i="1"/>
  <c r="C1461" i="1"/>
  <c r="O1460" i="1"/>
  <c r="N1460" i="1"/>
  <c r="I1460" i="1"/>
  <c r="E1460" i="1"/>
  <c r="D1460" i="1"/>
  <c r="C1460" i="1"/>
  <c r="O1459" i="1"/>
  <c r="N1459" i="1"/>
  <c r="I1459" i="1"/>
  <c r="E1459" i="1"/>
  <c r="D1459" i="1"/>
  <c r="C1459" i="1"/>
  <c r="O1458" i="1"/>
  <c r="N1458" i="1"/>
  <c r="I1458" i="1"/>
  <c r="E1458" i="1"/>
  <c r="D1458" i="1"/>
  <c r="C1458" i="1"/>
  <c r="O1457" i="1"/>
  <c r="N1457" i="1"/>
  <c r="I1457" i="1"/>
  <c r="E1457" i="1"/>
  <c r="D1457" i="1"/>
  <c r="C1457" i="1"/>
  <c r="O1456" i="1"/>
  <c r="N1456" i="1"/>
  <c r="I1456" i="1"/>
  <c r="E1456" i="1"/>
  <c r="D1456" i="1"/>
  <c r="C1456" i="1"/>
  <c r="O1455" i="1"/>
  <c r="N1455" i="1"/>
  <c r="I1455" i="1"/>
  <c r="E1455" i="1"/>
  <c r="D1455" i="1"/>
  <c r="C1455" i="1"/>
  <c r="O1454" i="1"/>
  <c r="N1454" i="1"/>
  <c r="I1454" i="1"/>
  <c r="E1454" i="1"/>
  <c r="D1454" i="1"/>
  <c r="C1454" i="1"/>
  <c r="O1453" i="1"/>
  <c r="N1453" i="1"/>
  <c r="I1453" i="1"/>
  <c r="E1453" i="1"/>
  <c r="D1453" i="1"/>
  <c r="C1453" i="1"/>
  <c r="O1452" i="1"/>
  <c r="N1452" i="1"/>
  <c r="I1452" i="1"/>
  <c r="E1452" i="1"/>
  <c r="D1452" i="1"/>
  <c r="C1452" i="1"/>
  <c r="O1451" i="1"/>
  <c r="N1451" i="1"/>
  <c r="I1451" i="1"/>
  <c r="E1451" i="1"/>
  <c r="D1451" i="1"/>
  <c r="C1451" i="1"/>
  <c r="O1450" i="1"/>
  <c r="N1450" i="1"/>
  <c r="I1450" i="1"/>
  <c r="E1450" i="1"/>
  <c r="D1450" i="1"/>
  <c r="C1450" i="1"/>
  <c r="O1449" i="1"/>
  <c r="N1449" i="1"/>
  <c r="I1449" i="1"/>
  <c r="E1449" i="1"/>
  <c r="D1449" i="1"/>
  <c r="C1449" i="1"/>
  <c r="O1448" i="1"/>
  <c r="N1448" i="1"/>
  <c r="I1448" i="1"/>
  <c r="E1448" i="1"/>
  <c r="D1448" i="1"/>
  <c r="C1448" i="1"/>
  <c r="O1447" i="1"/>
  <c r="N1447" i="1"/>
  <c r="I1447" i="1"/>
  <c r="E1447" i="1"/>
  <c r="D1447" i="1"/>
  <c r="C1447" i="1"/>
  <c r="O1446" i="1"/>
  <c r="N1446" i="1"/>
  <c r="I1446" i="1"/>
  <c r="E1446" i="1"/>
  <c r="D1446" i="1"/>
  <c r="C1446" i="1"/>
  <c r="O1445" i="1"/>
  <c r="N1445" i="1"/>
  <c r="I1445" i="1"/>
  <c r="E1445" i="1"/>
  <c r="D1445" i="1"/>
  <c r="C1445" i="1"/>
  <c r="O1444" i="1"/>
  <c r="N1444" i="1"/>
  <c r="I1444" i="1"/>
  <c r="E1444" i="1"/>
  <c r="D1444" i="1"/>
  <c r="C1444" i="1"/>
  <c r="O1443" i="1"/>
  <c r="N1443" i="1"/>
  <c r="I1443" i="1"/>
  <c r="E1443" i="1"/>
  <c r="D1443" i="1"/>
  <c r="C1443" i="1"/>
  <c r="O1442" i="1"/>
  <c r="N1442" i="1"/>
  <c r="I1442" i="1"/>
  <c r="E1442" i="1"/>
  <c r="D1442" i="1"/>
  <c r="C1442" i="1"/>
  <c r="O1441" i="1"/>
  <c r="N1441" i="1"/>
  <c r="I1441" i="1"/>
  <c r="E1441" i="1"/>
  <c r="D1441" i="1"/>
  <c r="C1441" i="1"/>
  <c r="O1440" i="1"/>
  <c r="N1440" i="1"/>
  <c r="I1440" i="1"/>
  <c r="E1440" i="1"/>
  <c r="D1440" i="1"/>
  <c r="C1440" i="1"/>
  <c r="O1439" i="1"/>
  <c r="N1439" i="1"/>
  <c r="I1439" i="1"/>
  <c r="E1439" i="1"/>
  <c r="D1439" i="1"/>
  <c r="C1439" i="1"/>
  <c r="O1438" i="1"/>
  <c r="N1438" i="1"/>
  <c r="I1438" i="1"/>
  <c r="E1438" i="1"/>
  <c r="D1438" i="1"/>
  <c r="C1438" i="1"/>
  <c r="O1437" i="1"/>
  <c r="N1437" i="1"/>
  <c r="I1437" i="1"/>
  <c r="E1437" i="1"/>
  <c r="D1437" i="1"/>
  <c r="C1437" i="1"/>
  <c r="O1436" i="1"/>
  <c r="N1436" i="1"/>
  <c r="I1436" i="1"/>
  <c r="E1436" i="1"/>
  <c r="D1436" i="1"/>
  <c r="C1436" i="1"/>
  <c r="O1435" i="1"/>
  <c r="N1435" i="1"/>
  <c r="I1435" i="1"/>
  <c r="E1435" i="1"/>
  <c r="D1435" i="1"/>
  <c r="C1435" i="1"/>
  <c r="O1434" i="1"/>
  <c r="N1434" i="1"/>
  <c r="I1434" i="1"/>
  <c r="E1434" i="1"/>
  <c r="D1434" i="1"/>
  <c r="C1434" i="1"/>
  <c r="O1433" i="1"/>
  <c r="N1433" i="1"/>
  <c r="I1433" i="1"/>
  <c r="E1433" i="1"/>
  <c r="D1433" i="1"/>
  <c r="C1433" i="1"/>
  <c r="O1432" i="1"/>
  <c r="N1432" i="1"/>
  <c r="I1432" i="1"/>
  <c r="E1432" i="1"/>
  <c r="D1432" i="1"/>
  <c r="C1432" i="1"/>
  <c r="O1431" i="1"/>
  <c r="N1431" i="1"/>
  <c r="I1431" i="1"/>
  <c r="E1431" i="1"/>
  <c r="D1431" i="1"/>
  <c r="C1431" i="1"/>
  <c r="O1430" i="1"/>
  <c r="N1430" i="1"/>
  <c r="I1430" i="1"/>
  <c r="E1430" i="1"/>
  <c r="D1430" i="1"/>
  <c r="C1430" i="1"/>
  <c r="O1429" i="1"/>
  <c r="N1429" i="1"/>
  <c r="I1429" i="1"/>
  <c r="E1429" i="1"/>
  <c r="D1429" i="1"/>
  <c r="C1429" i="1"/>
  <c r="O1428" i="1"/>
  <c r="N1428" i="1"/>
  <c r="I1428" i="1"/>
  <c r="E1428" i="1"/>
  <c r="D1428" i="1"/>
  <c r="C1428" i="1"/>
  <c r="O1427" i="1"/>
  <c r="N1427" i="1"/>
  <c r="I1427" i="1"/>
  <c r="E1427" i="1"/>
  <c r="D1427" i="1"/>
  <c r="C1427" i="1"/>
  <c r="O1426" i="1"/>
  <c r="N1426" i="1"/>
  <c r="I1426" i="1"/>
  <c r="E1426" i="1"/>
  <c r="D1426" i="1"/>
  <c r="C1426" i="1"/>
  <c r="O1425" i="1"/>
  <c r="N1425" i="1"/>
  <c r="I1425" i="1"/>
  <c r="E1425" i="1"/>
  <c r="D1425" i="1"/>
  <c r="C1425" i="1"/>
  <c r="O1424" i="1"/>
  <c r="N1424" i="1"/>
  <c r="I1424" i="1"/>
  <c r="E1424" i="1"/>
  <c r="D1424" i="1"/>
  <c r="C1424" i="1"/>
  <c r="O1423" i="1"/>
  <c r="N1423" i="1"/>
  <c r="I1423" i="1"/>
  <c r="E1423" i="1"/>
  <c r="D1423" i="1"/>
  <c r="C1423" i="1"/>
  <c r="O1422" i="1"/>
  <c r="N1422" i="1"/>
  <c r="I1422" i="1"/>
  <c r="E1422" i="1"/>
  <c r="D1422" i="1"/>
  <c r="C1422" i="1"/>
  <c r="O1421" i="1"/>
  <c r="N1421" i="1"/>
  <c r="I1421" i="1"/>
  <c r="E1421" i="1"/>
  <c r="D1421" i="1"/>
  <c r="C1421" i="1"/>
  <c r="O1420" i="1"/>
  <c r="N1420" i="1"/>
  <c r="I1420" i="1"/>
  <c r="E1420" i="1"/>
  <c r="D1420" i="1"/>
  <c r="C1420" i="1"/>
  <c r="O1419" i="1"/>
  <c r="N1419" i="1"/>
  <c r="I1419" i="1"/>
  <c r="E1419" i="1"/>
  <c r="D1419" i="1"/>
  <c r="C1419" i="1"/>
  <c r="O1418" i="1"/>
  <c r="N1418" i="1"/>
  <c r="I1418" i="1"/>
  <c r="E1418" i="1"/>
  <c r="D1418" i="1"/>
  <c r="C1418" i="1"/>
  <c r="O1417" i="1"/>
  <c r="N1417" i="1"/>
  <c r="I1417" i="1"/>
  <c r="E1417" i="1"/>
  <c r="D1417" i="1"/>
  <c r="C1417" i="1"/>
  <c r="O1416" i="1"/>
  <c r="N1416" i="1"/>
  <c r="I1416" i="1"/>
  <c r="E1416" i="1"/>
  <c r="D1416" i="1"/>
  <c r="C1416" i="1"/>
  <c r="O1415" i="1"/>
  <c r="N1415" i="1"/>
  <c r="I1415" i="1"/>
  <c r="E1415" i="1"/>
  <c r="D1415" i="1"/>
  <c r="C1415" i="1"/>
  <c r="O1414" i="1"/>
  <c r="N1414" i="1"/>
  <c r="I1414" i="1"/>
  <c r="E1414" i="1"/>
  <c r="D1414" i="1"/>
  <c r="C1414" i="1"/>
  <c r="O1413" i="1"/>
  <c r="N1413" i="1"/>
  <c r="I1413" i="1"/>
  <c r="E1413" i="1"/>
  <c r="D1413" i="1"/>
  <c r="C1413" i="1"/>
  <c r="O1412" i="1"/>
  <c r="N1412" i="1"/>
  <c r="I1412" i="1"/>
  <c r="E1412" i="1"/>
  <c r="D1412" i="1"/>
  <c r="C1412" i="1"/>
  <c r="O1411" i="1"/>
  <c r="N1411" i="1"/>
  <c r="I1411" i="1"/>
  <c r="E1411" i="1"/>
  <c r="D1411" i="1"/>
  <c r="C1411" i="1"/>
  <c r="O1410" i="1"/>
  <c r="N1410" i="1"/>
  <c r="I1410" i="1"/>
  <c r="E1410" i="1"/>
  <c r="D1410" i="1"/>
  <c r="C1410" i="1"/>
  <c r="O1409" i="1"/>
  <c r="N1409" i="1"/>
  <c r="I1409" i="1"/>
  <c r="E1409" i="1"/>
  <c r="D1409" i="1"/>
  <c r="C1409" i="1"/>
  <c r="O1408" i="1"/>
  <c r="N1408" i="1"/>
  <c r="I1408" i="1"/>
  <c r="E1408" i="1"/>
  <c r="D1408" i="1"/>
  <c r="C1408" i="1"/>
  <c r="O1407" i="1"/>
  <c r="N1407" i="1"/>
  <c r="I1407" i="1"/>
  <c r="E1407" i="1"/>
  <c r="D1407" i="1"/>
  <c r="C1407" i="1"/>
  <c r="O1406" i="1"/>
  <c r="N1406" i="1"/>
  <c r="I1406" i="1"/>
  <c r="E1406" i="1"/>
  <c r="D1406" i="1"/>
  <c r="C1406" i="1"/>
  <c r="O1405" i="1"/>
  <c r="N1405" i="1"/>
  <c r="I1405" i="1"/>
  <c r="E1405" i="1"/>
  <c r="D1405" i="1"/>
  <c r="C1405" i="1"/>
  <c r="O1404" i="1"/>
  <c r="N1404" i="1"/>
  <c r="I1404" i="1"/>
  <c r="E1404" i="1"/>
  <c r="D1404" i="1"/>
  <c r="C1404" i="1"/>
  <c r="O1403" i="1"/>
  <c r="N1403" i="1"/>
  <c r="I1403" i="1"/>
  <c r="E1403" i="1"/>
  <c r="D1403" i="1"/>
  <c r="C1403" i="1"/>
  <c r="O1402" i="1"/>
  <c r="N1402" i="1"/>
  <c r="I1402" i="1"/>
  <c r="E1402" i="1"/>
  <c r="D1402" i="1"/>
  <c r="C1402" i="1"/>
  <c r="O1401" i="1"/>
  <c r="N1401" i="1"/>
  <c r="I1401" i="1"/>
  <c r="E1401" i="1"/>
  <c r="D1401" i="1"/>
  <c r="C1401" i="1"/>
  <c r="O1400" i="1"/>
  <c r="N1400" i="1"/>
  <c r="I1400" i="1"/>
  <c r="E1400" i="1"/>
  <c r="D1400" i="1"/>
  <c r="C1400" i="1"/>
  <c r="O1399" i="1"/>
  <c r="N1399" i="1"/>
  <c r="I1399" i="1"/>
  <c r="E1399" i="1"/>
  <c r="D1399" i="1"/>
  <c r="C1399" i="1"/>
  <c r="O1398" i="1"/>
  <c r="N1398" i="1"/>
  <c r="I1398" i="1"/>
  <c r="E1398" i="1"/>
  <c r="D1398" i="1"/>
  <c r="C1398" i="1"/>
  <c r="O1397" i="1"/>
  <c r="N1397" i="1"/>
  <c r="I1397" i="1"/>
  <c r="E1397" i="1"/>
  <c r="D1397" i="1"/>
  <c r="C1397" i="1"/>
  <c r="O1396" i="1"/>
  <c r="N1396" i="1"/>
  <c r="I1396" i="1"/>
  <c r="E1396" i="1"/>
  <c r="D1396" i="1"/>
  <c r="C1396" i="1"/>
  <c r="O1395" i="1"/>
  <c r="N1395" i="1"/>
  <c r="I1395" i="1"/>
  <c r="E1395" i="1"/>
  <c r="D1395" i="1"/>
  <c r="C1395" i="1"/>
  <c r="O1394" i="1"/>
  <c r="N1394" i="1"/>
  <c r="I1394" i="1"/>
  <c r="E1394" i="1"/>
  <c r="D1394" i="1"/>
  <c r="C1394" i="1"/>
  <c r="O1393" i="1"/>
  <c r="N1393" i="1"/>
  <c r="I1393" i="1"/>
  <c r="E1393" i="1"/>
  <c r="D1393" i="1"/>
  <c r="C1393" i="1"/>
  <c r="O1392" i="1"/>
  <c r="N1392" i="1"/>
  <c r="I1392" i="1"/>
  <c r="E1392" i="1"/>
  <c r="D1392" i="1"/>
  <c r="C1392" i="1"/>
  <c r="O1391" i="1"/>
  <c r="N1391" i="1"/>
  <c r="I1391" i="1"/>
  <c r="E1391" i="1"/>
  <c r="D1391" i="1"/>
  <c r="C1391" i="1"/>
  <c r="O1390" i="1"/>
  <c r="N1390" i="1"/>
  <c r="I1390" i="1"/>
  <c r="E1390" i="1"/>
  <c r="D1390" i="1"/>
  <c r="C1390" i="1"/>
  <c r="O1389" i="1"/>
  <c r="N1389" i="1"/>
  <c r="I1389" i="1"/>
  <c r="E1389" i="1"/>
  <c r="D1389" i="1"/>
  <c r="C1389" i="1"/>
  <c r="O1388" i="1"/>
  <c r="N1388" i="1"/>
  <c r="I1388" i="1"/>
  <c r="E1388" i="1"/>
  <c r="D1388" i="1"/>
  <c r="C1388" i="1"/>
  <c r="O1387" i="1"/>
  <c r="N1387" i="1"/>
  <c r="I1387" i="1"/>
  <c r="E1387" i="1"/>
  <c r="D1387" i="1"/>
  <c r="C1387" i="1"/>
  <c r="O1386" i="1"/>
  <c r="N1386" i="1"/>
  <c r="I1386" i="1"/>
  <c r="E1386" i="1"/>
  <c r="D1386" i="1"/>
  <c r="C1386" i="1"/>
  <c r="O1385" i="1"/>
  <c r="N1385" i="1"/>
  <c r="I1385" i="1"/>
  <c r="E1385" i="1"/>
  <c r="D1385" i="1"/>
  <c r="C1385" i="1"/>
  <c r="O1384" i="1"/>
  <c r="N1384" i="1"/>
  <c r="I1384" i="1"/>
  <c r="E1384" i="1"/>
  <c r="D1384" i="1"/>
  <c r="C1384" i="1"/>
  <c r="O1383" i="1"/>
  <c r="N1383" i="1"/>
  <c r="I1383" i="1"/>
  <c r="E1383" i="1"/>
  <c r="D1383" i="1"/>
  <c r="C1383" i="1"/>
  <c r="O1382" i="1"/>
  <c r="N1382" i="1"/>
  <c r="I1382" i="1"/>
  <c r="E1382" i="1"/>
  <c r="D1382" i="1"/>
  <c r="C1382" i="1"/>
  <c r="O1381" i="1"/>
  <c r="N1381" i="1"/>
  <c r="I1381" i="1"/>
  <c r="E1381" i="1"/>
  <c r="D1381" i="1"/>
  <c r="C1381" i="1"/>
  <c r="O1380" i="1"/>
  <c r="N1380" i="1"/>
  <c r="I1380" i="1"/>
  <c r="E1380" i="1"/>
  <c r="D1380" i="1"/>
  <c r="C1380" i="1"/>
  <c r="O1379" i="1"/>
  <c r="N1379" i="1"/>
  <c r="I1379" i="1"/>
  <c r="E1379" i="1"/>
  <c r="D1379" i="1"/>
  <c r="C1379" i="1"/>
  <c r="O1378" i="1"/>
  <c r="N1378" i="1"/>
  <c r="I1378" i="1"/>
  <c r="E1378" i="1"/>
  <c r="D1378" i="1"/>
  <c r="C1378" i="1"/>
  <c r="O1377" i="1"/>
  <c r="N1377" i="1"/>
  <c r="I1377" i="1"/>
  <c r="E1377" i="1"/>
  <c r="D1377" i="1"/>
  <c r="C1377" i="1"/>
  <c r="O1376" i="1"/>
  <c r="N1376" i="1"/>
  <c r="I1376" i="1"/>
  <c r="E1376" i="1"/>
  <c r="D1376" i="1"/>
  <c r="C1376" i="1"/>
  <c r="O1375" i="1"/>
  <c r="N1375" i="1"/>
  <c r="I1375" i="1"/>
  <c r="E1375" i="1"/>
  <c r="D1375" i="1"/>
  <c r="C1375" i="1"/>
  <c r="O1374" i="1"/>
  <c r="N1374" i="1"/>
  <c r="I1374" i="1"/>
  <c r="E1374" i="1"/>
  <c r="D1374" i="1"/>
  <c r="C1374" i="1"/>
  <c r="O1373" i="1"/>
  <c r="N1373" i="1"/>
  <c r="I1373" i="1"/>
  <c r="E1373" i="1"/>
  <c r="D1373" i="1"/>
  <c r="C1373" i="1"/>
  <c r="O1372" i="1"/>
  <c r="N1372" i="1"/>
  <c r="I1372" i="1"/>
  <c r="E1372" i="1"/>
  <c r="D1372" i="1"/>
  <c r="C1372" i="1"/>
  <c r="O1371" i="1"/>
  <c r="N1371" i="1"/>
  <c r="I1371" i="1"/>
  <c r="E1371" i="1"/>
  <c r="D1371" i="1"/>
  <c r="C1371" i="1"/>
  <c r="O1370" i="1"/>
  <c r="N1370" i="1"/>
  <c r="I1370" i="1"/>
  <c r="E1370" i="1"/>
  <c r="D1370" i="1"/>
  <c r="C1370" i="1"/>
  <c r="O1369" i="1"/>
  <c r="N1369" i="1"/>
  <c r="I1369" i="1"/>
  <c r="E1369" i="1"/>
  <c r="D1369" i="1"/>
  <c r="C1369" i="1"/>
  <c r="O1368" i="1"/>
  <c r="N1368" i="1"/>
  <c r="I1368" i="1"/>
  <c r="E1368" i="1"/>
  <c r="D1368" i="1"/>
  <c r="C1368" i="1"/>
  <c r="O1367" i="1"/>
  <c r="N1367" i="1"/>
  <c r="I1367" i="1"/>
  <c r="E1367" i="1"/>
  <c r="D1367" i="1"/>
  <c r="C1367" i="1"/>
  <c r="O1366" i="1"/>
  <c r="N1366" i="1"/>
  <c r="I1366" i="1"/>
  <c r="E1366" i="1"/>
  <c r="D1366" i="1"/>
  <c r="C1366" i="1"/>
  <c r="O1365" i="1"/>
  <c r="N1365" i="1"/>
  <c r="I1365" i="1"/>
  <c r="E1365" i="1"/>
  <c r="D1365" i="1"/>
  <c r="C1365" i="1"/>
  <c r="O1364" i="1"/>
  <c r="N1364" i="1"/>
  <c r="I1364" i="1"/>
  <c r="E1364" i="1"/>
  <c r="D1364" i="1"/>
  <c r="C1364" i="1"/>
  <c r="O1363" i="1"/>
  <c r="N1363" i="1"/>
  <c r="I1363" i="1"/>
  <c r="E1363" i="1"/>
  <c r="D1363" i="1"/>
  <c r="C1363" i="1"/>
  <c r="O1362" i="1"/>
  <c r="N1362" i="1"/>
  <c r="I1362" i="1"/>
  <c r="E1362" i="1"/>
  <c r="D1362" i="1"/>
  <c r="C1362" i="1"/>
  <c r="O1361" i="1"/>
  <c r="N1361" i="1"/>
  <c r="I1361" i="1"/>
  <c r="E1361" i="1"/>
  <c r="D1361" i="1"/>
  <c r="C1361" i="1"/>
  <c r="O1360" i="1"/>
  <c r="N1360" i="1"/>
  <c r="I1360" i="1"/>
  <c r="E1360" i="1"/>
  <c r="D1360" i="1"/>
  <c r="C1360" i="1"/>
  <c r="O1359" i="1"/>
  <c r="N1359" i="1"/>
  <c r="I1359" i="1"/>
  <c r="E1359" i="1"/>
  <c r="D1359" i="1"/>
  <c r="C1359" i="1"/>
  <c r="O1358" i="1"/>
  <c r="N1358" i="1"/>
  <c r="I1358" i="1"/>
  <c r="E1358" i="1"/>
  <c r="D1358" i="1"/>
  <c r="C1358" i="1"/>
  <c r="O1357" i="1"/>
  <c r="N1357" i="1"/>
  <c r="I1357" i="1"/>
  <c r="E1357" i="1"/>
  <c r="D1357" i="1"/>
  <c r="C1357" i="1"/>
  <c r="O1356" i="1"/>
  <c r="N1356" i="1"/>
  <c r="I1356" i="1"/>
  <c r="E1356" i="1"/>
  <c r="D1356" i="1"/>
  <c r="C1356" i="1"/>
  <c r="O1355" i="1"/>
  <c r="N1355" i="1"/>
  <c r="I1355" i="1"/>
  <c r="E1355" i="1"/>
  <c r="D1355" i="1"/>
  <c r="C1355" i="1"/>
  <c r="O1354" i="1"/>
  <c r="N1354" i="1"/>
  <c r="I1354" i="1"/>
  <c r="E1354" i="1"/>
  <c r="D1354" i="1"/>
  <c r="C1354" i="1"/>
  <c r="O1353" i="1"/>
  <c r="N1353" i="1"/>
  <c r="I1353" i="1"/>
  <c r="E1353" i="1"/>
  <c r="D1353" i="1"/>
  <c r="C1353" i="1"/>
  <c r="O1352" i="1"/>
  <c r="N1352" i="1"/>
  <c r="I1352" i="1"/>
  <c r="E1352" i="1"/>
  <c r="D1352" i="1"/>
  <c r="C1352" i="1"/>
  <c r="O1351" i="1"/>
  <c r="N1351" i="1"/>
  <c r="I1351" i="1"/>
  <c r="E1351" i="1"/>
  <c r="D1351" i="1"/>
  <c r="C1351" i="1"/>
  <c r="O1350" i="1"/>
  <c r="N1350" i="1"/>
  <c r="I1350" i="1"/>
  <c r="E1350" i="1"/>
  <c r="D1350" i="1"/>
  <c r="C1350" i="1"/>
  <c r="O1349" i="1"/>
  <c r="N1349" i="1"/>
  <c r="I1349" i="1"/>
  <c r="E1349" i="1"/>
  <c r="D1349" i="1"/>
  <c r="C1349" i="1"/>
  <c r="O1348" i="1"/>
  <c r="N1348" i="1"/>
  <c r="I1348" i="1"/>
  <c r="E1348" i="1"/>
  <c r="D1348" i="1"/>
  <c r="C1348" i="1"/>
  <c r="O1347" i="1"/>
  <c r="N1347" i="1"/>
  <c r="I1347" i="1"/>
  <c r="E1347" i="1"/>
  <c r="D1347" i="1"/>
  <c r="C1347" i="1"/>
  <c r="O1346" i="1"/>
  <c r="N1346" i="1"/>
  <c r="I1346" i="1"/>
  <c r="E1346" i="1"/>
  <c r="D1346" i="1"/>
  <c r="C1346" i="1"/>
  <c r="O1345" i="1"/>
  <c r="N1345" i="1"/>
  <c r="I1345" i="1"/>
  <c r="E1345" i="1"/>
  <c r="D1345" i="1"/>
  <c r="C1345" i="1"/>
  <c r="O1344" i="1"/>
  <c r="N1344" i="1"/>
  <c r="I1344" i="1"/>
  <c r="E1344" i="1"/>
  <c r="D1344" i="1"/>
  <c r="C1344" i="1"/>
  <c r="O1343" i="1"/>
  <c r="N1343" i="1"/>
  <c r="I1343" i="1"/>
  <c r="E1343" i="1"/>
  <c r="D1343" i="1"/>
  <c r="C1343" i="1"/>
  <c r="O1342" i="1"/>
  <c r="N1342" i="1"/>
  <c r="I1342" i="1"/>
  <c r="E1342" i="1"/>
  <c r="D1342" i="1"/>
  <c r="C1342" i="1"/>
  <c r="O1341" i="1"/>
  <c r="N1341" i="1"/>
  <c r="I1341" i="1"/>
  <c r="E1341" i="1"/>
  <c r="D1341" i="1"/>
  <c r="C1341" i="1"/>
  <c r="O1340" i="1"/>
  <c r="N1340" i="1"/>
  <c r="I1340" i="1"/>
  <c r="E1340" i="1"/>
  <c r="D1340" i="1"/>
  <c r="C1340" i="1"/>
  <c r="O1339" i="1"/>
  <c r="N1339" i="1"/>
  <c r="I1339" i="1"/>
  <c r="E1339" i="1"/>
  <c r="D1339" i="1"/>
  <c r="C1339" i="1"/>
  <c r="O1338" i="1"/>
  <c r="N1338" i="1"/>
  <c r="I1338" i="1"/>
  <c r="E1338" i="1"/>
  <c r="D1338" i="1"/>
  <c r="C1338" i="1"/>
  <c r="O1337" i="1"/>
  <c r="N1337" i="1"/>
  <c r="I1337" i="1"/>
  <c r="E1337" i="1"/>
  <c r="D1337" i="1"/>
  <c r="C1337" i="1"/>
  <c r="O1336" i="1"/>
  <c r="N1336" i="1"/>
  <c r="I1336" i="1"/>
  <c r="E1336" i="1"/>
  <c r="D1336" i="1"/>
  <c r="C1336" i="1"/>
  <c r="O1335" i="1"/>
  <c r="N1335" i="1"/>
  <c r="I1335" i="1"/>
  <c r="E1335" i="1"/>
  <c r="D1335" i="1"/>
  <c r="C1335" i="1"/>
  <c r="O1334" i="1"/>
  <c r="N1334" i="1"/>
  <c r="I1334" i="1"/>
  <c r="E1334" i="1"/>
  <c r="D1334" i="1"/>
  <c r="C1334" i="1"/>
  <c r="O1333" i="1"/>
  <c r="N1333" i="1"/>
  <c r="I1333" i="1"/>
  <c r="E1333" i="1"/>
  <c r="D1333" i="1"/>
  <c r="C1333" i="1"/>
  <c r="O1332" i="1"/>
  <c r="N1332" i="1"/>
  <c r="I1332" i="1"/>
  <c r="E1332" i="1"/>
  <c r="D1332" i="1"/>
  <c r="C1332" i="1"/>
  <c r="O1331" i="1"/>
  <c r="N1331" i="1"/>
  <c r="I1331" i="1"/>
  <c r="E1331" i="1"/>
  <c r="D1331" i="1"/>
  <c r="C1331" i="1"/>
  <c r="O1330" i="1"/>
  <c r="N1330" i="1"/>
  <c r="I1330" i="1"/>
  <c r="E1330" i="1"/>
  <c r="D1330" i="1"/>
  <c r="C1330" i="1"/>
  <c r="O1329" i="1"/>
  <c r="N1329" i="1"/>
  <c r="I1329" i="1"/>
  <c r="E1329" i="1"/>
  <c r="D1329" i="1"/>
  <c r="C1329" i="1"/>
  <c r="O1328" i="1"/>
  <c r="N1328" i="1"/>
  <c r="I1328" i="1"/>
  <c r="E1328" i="1"/>
  <c r="D1328" i="1"/>
  <c r="C1328" i="1"/>
  <c r="O1327" i="1"/>
  <c r="N1327" i="1"/>
  <c r="I1327" i="1"/>
  <c r="E1327" i="1"/>
  <c r="D1327" i="1"/>
  <c r="C1327" i="1"/>
  <c r="O1326" i="1"/>
  <c r="N1326" i="1"/>
  <c r="I1326" i="1"/>
  <c r="E1326" i="1"/>
  <c r="D1326" i="1"/>
  <c r="C1326" i="1"/>
  <c r="O1325" i="1"/>
  <c r="N1325" i="1"/>
  <c r="I1325" i="1"/>
  <c r="E1325" i="1"/>
  <c r="D1325" i="1"/>
  <c r="C1325" i="1"/>
  <c r="O1324" i="1"/>
  <c r="N1324" i="1"/>
  <c r="I1324" i="1"/>
  <c r="E1324" i="1"/>
  <c r="D1324" i="1"/>
  <c r="C1324" i="1"/>
  <c r="O1323" i="1"/>
  <c r="N1323" i="1"/>
  <c r="I1323" i="1"/>
  <c r="E1323" i="1"/>
  <c r="D1323" i="1"/>
  <c r="C1323" i="1"/>
  <c r="O1322" i="1"/>
  <c r="N1322" i="1"/>
  <c r="I1322" i="1"/>
  <c r="E1322" i="1"/>
  <c r="D1322" i="1"/>
  <c r="C1322" i="1"/>
  <c r="O1321" i="1"/>
  <c r="N1321" i="1"/>
  <c r="I1321" i="1"/>
  <c r="E1321" i="1"/>
  <c r="D1321" i="1"/>
  <c r="C1321" i="1"/>
  <c r="O1320" i="1"/>
  <c r="N1320" i="1"/>
  <c r="I1320" i="1"/>
  <c r="E1320" i="1"/>
  <c r="D1320" i="1"/>
  <c r="C1320" i="1"/>
  <c r="O1319" i="1"/>
  <c r="N1319" i="1"/>
  <c r="I1319" i="1"/>
  <c r="E1319" i="1"/>
  <c r="D1319" i="1"/>
  <c r="C1319" i="1"/>
  <c r="O1318" i="1"/>
  <c r="N1318" i="1"/>
  <c r="I1318" i="1"/>
  <c r="E1318" i="1"/>
  <c r="D1318" i="1"/>
  <c r="C1318" i="1"/>
  <c r="O1317" i="1"/>
  <c r="N1317" i="1"/>
  <c r="I1317" i="1"/>
  <c r="E1317" i="1"/>
  <c r="D1317" i="1"/>
  <c r="C1317" i="1"/>
  <c r="O1316" i="1"/>
  <c r="N1316" i="1"/>
  <c r="I1316" i="1"/>
  <c r="E1316" i="1"/>
  <c r="D1316" i="1"/>
  <c r="C1316" i="1"/>
  <c r="O1315" i="1"/>
  <c r="N1315" i="1"/>
  <c r="I1315" i="1"/>
  <c r="E1315" i="1"/>
  <c r="D1315" i="1"/>
  <c r="C1315" i="1"/>
  <c r="O1314" i="1"/>
  <c r="N1314" i="1"/>
  <c r="I1314" i="1"/>
  <c r="E1314" i="1"/>
  <c r="D1314" i="1"/>
  <c r="C1314" i="1"/>
  <c r="O1313" i="1"/>
  <c r="N1313" i="1"/>
  <c r="I1313" i="1"/>
  <c r="E1313" i="1"/>
  <c r="D1313" i="1"/>
  <c r="C1313" i="1"/>
  <c r="O1312" i="1"/>
  <c r="N1312" i="1"/>
  <c r="I1312" i="1"/>
  <c r="E1312" i="1"/>
  <c r="D1312" i="1"/>
  <c r="C1312" i="1"/>
  <c r="O1311" i="1"/>
  <c r="N1311" i="1"/>
  <c r="I1311" i="1"/>
  <c r="E1311" i="1"/>
  <c r="D1311" i="1"/>
  <c r="C1311" i="1"/>
  <c r="O1310" i="1"/>
  <c r="N1310" i="1"/>
  <c r="I1310" i="1"/>
  <c r="E1310" i="1"/>
  <c r="D1310" i="1"/>
  <c r="C1310" i="1"/>
  <c r="O1309" i="1"/>
  <c r="N1309" i="1"/>
  <c r="I1309" i="1"/>
  <c r="E1309" i="1"/>
  <c r="D1309" i="1"/>
  <c r="C1309" i="1"/>
  <c r="O1308" i="1"/>
  <c r="N1308" i="1"/>
  <c r="I1308" i="1"/>
  <c r="E1308" i="1"/>
  <c r="D1308" i="1"/>
  <c r="C1308" i="1"/>
  <c r="O1307" i="1"/>
  <c r="N1307" i="1"/>
  <c r="I1307" i="1"/>
  <c r="E1307" i="1"/>
  <c r="D1307" i="1"/>
  <c r="C1307" i="1"/>
  <c r="O1306" i="1"/>
  <c r="N1306" i="1"/>
  <c r="I1306" i="1"/>
  <c r="E1306" i="1"/>
  <c r="D1306" i="1"/>
  <c r="C1306" i="1"/>
  <c r="O1305" i="1"/>
  <c r="N1305" i="1"/>
  <c r="I1305" i="1"/>
  <c r="E1305" i="1"/>
  <c r="D1305" i="1"/>
  <c r="C1305" i="1"/>
  <c r="O1304" i="1"/>
  <c r="N1304" i="1"/>
  <c r="I1304" i="1"/>
  <c r="E1304" i="1"/>
  <c r="D1304" i="1"/>
  <c r="C1304" i="1"/>
  <c r="O1303" i="1"/>
  <c r="N1303" i="1"/>
  <c r="I1303" i="1"/>
  <c r="E1303" i="1"/>
  <c r="D1303" i="1"/>
  <c r="C1303" i="1"/>
  <c r="O1302" i="1"/>
  <c r="N1302" i="1"/>
  <c r="I1302" i="1"/>
  <c r="E1302" i="1"/>
  <c r="D1302" i="1"/>
  <c r="C1302" i="1"/>
  <c r="O1301" i="1"/>
  <c r="N1301" i="1"/>
  <c r="I1301" i="1"/>
  <c r="E1301" i="1"/>
  <c r="D1301" i="1"/>
  <c r="C1301" i="1"/>
  <c r="O1300" i="1"/>
  <c r="N1300" i="1"/>
  <c r="I1300" i="1"/>
  <c r="E1300" i="1"/>
  <c r="D1300" i="1"/>
  <c r="C1300" i="1"/>
  <c r="O1299" i="1"/>
  <c r="N1299" i="1"/>
  <c r="I1299" i="1"/>
  <c r="E1299" i="1"/>
  <c r="D1299" i="1"/>
  <c r="C1299" i="1"/>
  <c r="O1298" i="1"/>
  <c r="N1298" i="1"/>
  <c r="I1298" i="1"/>
  <c r="E1298" i="1"/>
  <c r="D1298" i="1"/>
  <c r="C1298" i="1"/>
  <c r="O1297" i="1"/>
  <c r="N1297" i="1"/>
  <c r="I1297" i="1"/>
  <c r="E1297" i="1"/>
  <c r="D1297" i="1"/>
  <c r="C1297" i="1"/>
  <c r="O1296" i="1"/>
  <c r="N1296" i="1"/>
  <c r="I1296" i="1"/>
  <c r="E1296" i="1"/>
  <c r="D1296" i="1"/>
  <c r="C1296" i="1"/>
  <c r="O1295" i="1"/>
  <c r="N1295" i="1"/>
  <c r="I1295" i="1"/>
  <c r="E1295" i="1"/>
  <c r="D1295" i="1"/>
  <c r="C1295" i="1"/>
  <c r="O1294" i="1"/>
  <c r="N1294" i="1"/>
  <c r="I1294" i="1"/>
  <c r="E1294" i="1"/>
  <c r="D1294" i="1"/>
  <c r="C1294" i="1"/>
  <c r="O1293" i="1"/>
  <c r="N1293" i="1"/>
  <c r="I1293" i="1"/>
  <c r="E1293" i="1"/>
  <c r="D1293" i="1"/>
  <c r="C1293" i="1"/>
  <c r="O1292" i="1"/>
  <c r="N1292" i="1"/>
  <c r="I1292" i="1"/>
  <c r="E1292" i="1"/>
  <c r="D1292" i="1"/>
  <c r="C1292" i="1"/>
  <c r="O1291" i="1"/>
  <c r="N1291" i="1"/>
  <c r="I1291" i="1"/>
  <c r="E1291" i="1"/>
  <c r="D1291" i="1"/>
  <c r="C1291" i="1"/>
  <c r="O1290" i="1"/>
  <c r="N1290" i="1"/>
  <c r="I1290" i="1"/>
  <c r="E1290" i="1"/>
  <c r="D1290" i="1"/>
  <c r="C1290" i="1"/>
  <c r="O1289" i="1"/>
  <c r="N1289" i="1"/>
  <c r="I1289" i="1"/>
  <c r="E1289" i="1"/>
  <c r="D1289" i="1"/>
  <c r="C1289" i="1"/>
  <c r="O1288" i="1"/>
  <c r="N1288" i="1"/>
  <c r="I1288" i="1"/>
  <c r="E1288" i="1"/>
  <c r="D1288" i="1"/>
  <c r="C1288" i="1"/>
  <c r="O1287" i="1"/>
  <c r="N1287" i="1"/>
  <c r="I1287" i="1"/>
  <c r="E1287" i="1"/>
  <c r="D1287" i="1"/>
  <c r="C1287" i="1"/>
  <c r="O1286" i="1"/>
  <c r="N1286" i="1"/>
  <c r="I1286" i="1"/>
  <c r="E1286" i="1"/>
  <c r="D1286" i="1"/>
  <c r="C1286" i="1"/>
  <c r="O1285" i="1"/>
  <c r="N1285" i="1"/>
  <c r="I1285" i="1"/>
  <c r="E1285" i="1"/>
  <c r="D1285" i="1"/>
  <c r="C1285" i="1"/>
  <c r="O1284" i="1"/>
  <c r="N1284" i="1"/>
  <c r="I1284" i="1"/>
  <c r="E1284" i="1"/>
  <c r="D1284" i="1"/>
  <c r="C1284" i="1"/>
  <c r="O1283" i="1"/>
  <c r="N1283" i="1"/>
  <c r="I1283" i="1"/>
  <c r="E1283" i="1"/>
  <c r="D1283" i="1"/>
  <c r="C1283" i="1"/>
  <c r="O1282" i="1"/>
  <c r="N1282" i="1"/>
  <c r="I1282" i="1"/>
  <c r="E1282" i="1"/>
  <c r="D1282" i="1"/>
  <c r="C1282" i="1"/>
  <c r="O1281" i="1"/>
  <c r="N1281" i="1"/>
  <c r="I1281" i="1"/>
  <c r="E1281" i="1"/>
  <c r="D1281" i="1"/>
  <c r="C1281" i="1"/>
  <c r="O1280" i="1"/>
  <c r="N1280" i="1"/>
  <c r="I1280" i="1"/>
  <c r="E1280" i="1"/>
  <c r="D1280" i="1"/>
  <c r="C1280" i="1"/>
  <c r="O1279" i="1"/>
  <c r="N1279" i="1"/>
  <c r="I1279" i="1"/>
  <c r="E1279" i="1"/>
  <c r="D1279" i="1"/>
  <c r="C1279" i="1"/>
  <c r="O1278" i="1"/>
  <c r="N1278" i="1"/>
  <c r="I1278" i="1"/>
  <c r="E1278" i="1"/>
  <c r="D1278" i="1"/>
  <c r="C1278" i="1"/>
  <c r="O1277" i="1"/>
  <c r="N1277" i="1"/>
  <c r="I1277" i="1"/>
  <c r="E1277" i="1"/>
  <c r="D1277" i="1"/>
  <c r="C1277" i="1"/>
  <c r="O1276" i="1"/>
  <c r="N1276" i="1"/>
  <c r="I1276" i="1"/>
  <c r="E1276" i="1"/>
  <c r="D1276" i="1"/>
  <c r="C1276" i="1"/>
  <c r="O1275" i="1"/>
  <c r="N1275" i="1"/>
  <c r="I1275" i="1"/>
  <c r="E1275" i="1"/>
  <c r="D1275" i="1"/>
  <c r="C1275" i="1"/>
  <c r="O1274" i="1"/>
  <c r="N1274" i="1"/>
  <c r="I1274" i="1"/>
  <c r="E1274" i="1"/>
  <c r="D1274" i="1"/>
  <c r="C1274" i="1"/>
  <c r="O1273" i="1"/>
  <c r="N1273" i="1"/>
  <c r="I1273" i="1"/>
  <c r="E1273" i="1"/>
  <c r="D1273" i="1"/>
  <c r="C1273" i="1"/>
  <c r="O1272" i="1"/>
  <c r="N1272" i="1"/>
  <c r="I1272" i="1"/>
  <c r="E1272" i="1"/>
  <c r="D1272" i="1"/>
  <c r="C1272" i="1"/>
  <c r="O1271" i="1"/>
  <c r="N1271" i="1"/>
  <c r="I1271" i="1"/>
  <c r="E1271" i="1"/>
  <c r="D1271" i="1"/>
  <c r="C1271" i="1"/>
  <c r="O1270" i="1"/>
  <c r="N1270" i="1"/>
  <c r="I1270" i="1"/>
  <c r="E1270" i="1"/>
  <c r="D1270" i="1"/>
  <c r="C1270" i="1"/>
  <c r="O1269" i="1"/>
  <c r="N1269" i="1"/>
  <c r="I1269" i="1"/>
  <c r="E1269" i="1"/>
  <c r="D1269" i="1"/>
  <c r="C1269" i="1"/>
  <c r="O1268" i="1"/>
  <c r="N1268" i="1"/>
  <c r="I1268" i="1"/>
  <c r="E1268" i="1"/>
  <c r="D1268" i="1"/>
  <c r="C1268" i="1"/>
  <c r="O1267" i="1"/>
  <c r="N1267" i="1"/>
  <c r="I1267" i="1"/>
  <c r="E1267" i="1"/>
  <c r="D1267" i="1"/>
  <c r="C1267" i="1"/>
  <c r="O1266" i="1"/>
  <c r="N1266" i="1"/>
  <c r="I1266" i="1"/>
  <c r="E1266" i="1"/>
  <c r="D1266" i="1"/>
  <c r="C1266" i="1"/>
  <c r="O1265" i="1"/>
  <c r="N1265" i="1"/>
  <c r="I1265" i="1"/>
  <c r="E1265" i="1"/>
  <c r="D1265" i="1"/>
  <c r="C1265" i="1"/>
  <c r="O1264" i="1"/>
  <c r="N1264" i="1"/>
  <c r="I1264" i="1"/>
  <c r="E1264" i="1"/>
  <c r="D1264" i="1"/>
  <c r="C1264" i="1"/>
  <c r="O1263" i="1"/>
  <c r="N1263" i="1"/>
  <c r="I1263" i="1"/>
  <c r="E1263" i="1"/>
  <c r="D1263" i="1"/>
  <c r="C1263" i="1"/>
  <c r="O1262" i="1"/>
  <c r="N1262" i="1"/>
  <c r="I1262" i="1"/>
  <c r="E1262" i="1"/>
  <c r="D1262" i="1"/>
  <c r="C1262" i="1"/>
  <c r="O1261" i="1"/>
  <c r="N1261" i="1"/>
  <c r="I1261" i="1"/>
  <c r="E1261" i="1"/>
  <c r="D1261" i="1"/>
  <c r="C1261" i="1"/>
  <c r="O1260" i="1"/>
  <c r="N1260" i="1"/>
  <c r="I1260" i="1"/>
  <c r="E1260" i="1"/>
  <c r="D1260" i="1"/>
  <c r="C1260" i="1"/>
  <c r="O1259" i="1"/>
  <c r="N1259" i="1"/>
  <c r="I1259" i="1"/>
  <c r="E1259" i="1"/>
  <c r="D1259" i="1"/>
  <c r="C1259" i="1"/>
  <c r="O1258" i="1"/>
  <c r="N1258" i="1"/>
  <c r="I1258" i="1"/>
  <c r="E1258" i="1"/>
  <c r="D1258" i="1"/>
  <c r="C1258" i="1"/>
  <c r="O1257" i="1"/>
  <c r="N1257" i="1"/>
  <c r="I1257" i="1"/>
  <c r="E1257" i="1"/>
  <c r="D1257" i="1"/>
  <c r="C1257" i="1"/>
  <c r="O1256" i="1"/>
  <c r="N1256" i="1"/>
  <c r="I1256" i="1"/>
  <c r="E1256" i="1"/>
  <c r="D1256" i="1"/>
  <c r="C1256" i="1"/>
  <c r="O1255" i="1"/>
  <c r="N1255" i="1"/>
  <c r="I1255" i="1"/>
  <c r="E1255" i="1"/>
  <c r="D1255" i="1"/>
  <c r="C1255" i="1"/>
  <c r="O1254" i="1"/>
  <c r="N1254" i="1"/>
  <c r="I1254" i="1"/>
  <c r="E1254" i="1"/>
  <c r="D1254" i="1"/>
  <c r="C1254" i="1"/>
  <c r="O1253" i="1"/>
  <c r="N1253" i="1"/>
  <c r="I1253" i="1"/>
  <c r="E1253" i="1"/>
  <c r="D1253" i="1"/>
  <c r="C1253" i="1"/>
  <c r="O1252" i="1"/>
  <c r="N1252" i="1"/>
  <c r="I1252" i="1"/>
  <c r="E1252" i="1"/>
  <c r="D1252" i="1"/>
  <c r="C1252" i="1"/>
  <c r="O1251" i="1"/>
  <c r="N1251" i="1"/>
  <c r="I1251" i="1"/>
  <c r="E1251" i="1"/>
  <c r="D1251" i="1"/>
  <c r="C1251" i="1"/>
  <c r="O1250" i="1"/>
  <c r="N1250" i="1"/>
  <c r="I1250" i="1"/>
  <c r="E1250" i="1"/>
  <c r="D1250" i="1"/>
  <c r="C1250" i="1"/>
  <c r="O1249" i="1"/>
  <c r="N1249" i="1"/>
  <c r="I1249" i="1"/>
  <c r="E1249" i="1"/>
  <c r="D1249" i="1"/>
  <c r="C1249" i="1"/>
  <c r="O1248" i="1"/>
  <c r="N1248" i="1"/>
  <c r="I1248" i="1"/>
  <c r="E1248" i="1"/>
  <c r="D1248" i="1"/>
  <c r="C1248" i="1"/>
  <c r="O1247" i="1"/>
  <c r="N1247" i="1"/>
  <c r="I1247" i="1"/>
  <c r="E1247" i="1"/>
  <c r="D1247" i="1"/>
  <c r="C1247" i="1"/>
  <c r="O1246" i="1"/>
  <c r="N1246" i="1"/>
  <c r="I1246" i="1"/>
  <c r="E1246" i="1"/>
  <c r="D1246" i="1"/>
  <c r="C1246" i="1"/>
  <c r="O1245" i="1"/>
  <c r="N1245" i="1"/>
  <c r="I1245" i="1"/>
  <c r="E1245" i="1"/>
  <c r="D1245" i="1"/>
  <c r="C1245" i="1"/>
  <c r="O1244" i="1"/>
  <c r="N1244" i="1"/>
  <c r="I1244" i="1"/>
  <c r="E1244" i="1"/>
  <c r="D1244" i="1"/>
  <c r="C1244" i="1"/>
  <c r="O1243" i="1"/>
  <c r="N1243" i="1"/>
  <c r="I1243" i="1"/>
  <c r="E1243" i="1"/>
  <c r="D1243" i="1"/>
  <c r="C1243" i="1"/>
  <c r="O1242" i="1"/>
  <c r="N1242" i="1"/>
  <c r="I1242" i="1"/>
  <c r="E1242" i="1"/>
  <c r="D1242" i="1"/>
  <c r="C1242" i="1"/>
  <c r="O1241" i="1"/>
  <c r="N1241" i="1"/>
  <c r="I1241" i="1"/>
  <c r="E1241" i="1"/>
  <c r="D1241" i="1"/>
  <c r="C1241" i="1"/>
  <c r="O1240" i="1"/>
  <c r="N1240" i="1"/>
  <c r="I1240" i="1"/>
  <c r="E1240" i="1"/>
  <c r="D1240" i="1"/>
  <c r="C1240" i="1"/>
  <c r="O1239" i="1"/>
  <c r="N1239" i="1"/>
  <c r="I1239" i="1"/>
  <c r="E1239" i="1"/>
  <c r="D1239" i="1"/>
  <c r="C1239" i="1"/>
  <c r="O1238" i="1"/>
  <c r="N1238" i="1"/>
  <c r="I1238" i="1"/>
  <c r="E1238" i="1"/>
  <c r="D1238" i="1"/>
  <c r="C1238" i="1"/>
  <c r="O1237" i="1"/>
  <c r="N1237" i="1"/>
  <c r="I1237" i="1"/>
  <c r="E1237" i="1"/>
  <c r="D1237" i="1"/>
  <c r="C1237" i="1"/>
  <c r="O1236" i="1"/>
  <c r="N1236" i="1"/>
  <c r="I1236" i="1"/>
  <c r="E1236" i="1"/>
  <c r="D1236" i="1"/>
  <c r="C1236" i="1"/>
  <c r="O1235" i="1"/>
  <c r="N1235" i="1"/>
  <c r="I1235" i="1"/>
  <c r="E1235" i="1"/>
  <c r="D1235" i="1"/>
  <c r="C1235" i="1"/>
  <c r="O1234" i="1"/>
  <c r="N1234" i="1"/>
  <c r="I1234" i="1"/>
  <c r="E1234" i="1"/>
  <c r="D1234" i="1"/>
  <c r="C1234" i="1"/>
  <c r="O1233" i="1"/>
  <c r="N1233" i="1"/>
  <c r="I1233" i="1"/>
  <c r="E1233" i="1"/>
  <c r="D1233" i="1"/>
  <c r="C1233" i="1"/>
  <c r="O1232" i="1"/>
  <c r="N1232" i="1"/>
  <c r="I1232" i="1"/>
  <c r="E1232" i="1"/>
  <c r="D1232" i="1"/>
  <c r="C1232" i="1"/>
  <c r="O1231" i="1"/>
  <c r="N1231" i="1"/>
  <c r="I1231" i="1"/>
  <c r="E1231" i="1"/>
  <c r="D1231" i="1"/>
  <c r="C1231" i="1"/>
  <c r="O1230" i="1"/>
  <c r="N1230" i="1"/>
  <c r="I1230" i="1"/>
  <c r="E1230" i="1"/>
  <c r="D1230" i="1"/>
  <c r="C1230" i="1"/>
  <c r="O1229" i="1"/>
  <c r="N1229" i="1"/>
  <c r="I1229" i="1"/>
  <c r="E1229" i="1"/>
  <c r="D1229" i="1"/>
  <c r="C1229" i="1"/>
  <c r="O1228" i="1"/>
  <c r="N1228" i="1"/>
  <c r="I1228" i="1"/>
  <c r="E1228" i="1"/>
  <c r="D1228" i="1"/>
  <c r="C1228" i="1"/>
  <c r="O1227" i="1"/>
  <c r="N1227" i="1"/>
  <c r="I1227" i="1"/>
  <c r="E1227" i="1"/>
  <c r="D1227" i="1"/>
  <c r="C1227" i="1"/>
  <c r="O1226" i="1"/>
  <c r="N1226" i="1"/>
  <c r="I1226" i="1"/>
  <c r="E1226" i="1"/>
  <c r="D1226" i="1"/>
  <c r="C1226" i="1"/>
  <c r="O1225" i="1"/>
  <c r="N1225" i="1"/>
  <c r="I1225" i="1"/>
  <c r="E1225" i="1"/>
  <c r="D1225" i="1"/>
  <c r="C1225" i="1"/>
  <c r="O1224" i="1"/>
  <c r="N1224" i="1"/>
  <c r="I1224" i="1"/>
  <c r="E1224" i="1"/>
  <c r="D1224" i="1"/>
  <c r="C1224" i="1"/>
  <c r="O1223" i="1"/>
  <c r="N1223" i="1"/>
  <c r="I1223" i="1"/>
  <c r="E1223" i="1"/>
  <c r="D1223" i="1"/>
  <c r="C1223" i="1"/>
  <c r="O1222" i="1"/>
  <c r="N1222" i="1"/>
  <c r="I1222" i="1"/>
  <c r="E1222" i="1"/>
  <c r="D1222" i="1"/>
  <c r="C1222" i="1"/>
  <c r="O1221" i="1"/>
  <c r="N1221" i="1"/>
  <c r="I1221" i="1"/>
  <c r="E1221" i="1"/>
  <c r="D1221" i="1"/>
  <c r="C1221" i="1"/>
  <c r="O1220" i="1"/>
  <c r="N1220" i="1"/>
  <c r="I1220" i="1"/>
  <c r="E1220" i="1"/>
  <c r="D1220" i="1"/>
  <c r="C1220" i="1"/>
  <c r="O1219" i="1"/>
  <c r="N1219" i="1"/>
  <c r="I1219" i="1"/>
  <c r="E1219" i="1"/>
  <c r="D1219" i="1"/>
  <c r="C1219" i="1"/>
  <c r="O1218" i="1"/>
  <c r="N1218" i="1"/>
  <c r="I1218" i="1"/>
  <c r="E1218" i="1"/>
  <c r="D1218" i="1"/>
  <c r="C1218" i="1"/>
  <c r="O1217" i="1"/>
  <c r="N1217" i="1"/>
  <c r="I1217" i="1"/>
  <c r="E1217" i="1"/>
  <c r="D1217" i="1"/>
  <c r="C1217" i="1"/>
  <c r="O1216" i="1"/>
  <c r="N1216" i="1"/>
  <c r="I1216" i="1"/>
  <c r="E1216" i="1"/>
  <c r="D1216" i="1"/>
  <c r="C1216" i="1"/>
  <c r="O1215" i="1"/>
  <c r="N1215" i="1"/>
  <c r="I1215" i="1"/>
  <c r="E1215" i="1"/>
  <c r="D1215" i="1"/>
  <c r="C1215" i="1"/>
  <c r="O1214" i="1"/>
  <c r="N1214" i="1"/>
  <c r="I1214" i="1"/>
  <c r="E1214" i="1"/>
  <c r="D1214" i="1"/>
  <c r="C1214" i="1"/>
  <c r="O1213" i="1"/>
  <c r="N1213" i="1"/>
  <c r="I1213" i="1"/>
  <c r="E1213" i="1"/>
  <c r="D1213" i="1"/>
  <c r="C1213" i="1"/>
  <c r="O1212" i="1"/>
  <c r="N1212" i="1"/>
  <c r="I1212" i="1"/>
  <c r="E1212" i="1"/>
  <c r="D1212" i="1"/>
  <c r="C1212" i="1"/>
  <c r="O1211" i="1"/>
  <c r="N1211" i="1"/>
  <c r="I1211" i="1"/>
  <c r="E1211" i="1"/>
  <c r="D1211" i="1"/>
  <c r="C1211" i="1"/>
  <c r="O1210" i="1"/>
  <c r="N1210" i="1"/>
  <c r="I1210" i="1"/>
  <c r="E1210" i="1"/>
  <c r="D1210" i="1"/>
  <c r="C1210" i="1"/>
  <c r="O1209" i="1"/>
  <c r="N1209" i="1"/>
  <c r="I1209" i="1"/>
  <c r="E1209" i="1"/>
  <c r="D1209" i="1"/>
  <c r="C1209" i="1"/>
  <c r="O1208" i="1"/>
  <c r="N1208" i="1"/>
  <c r="I1208" i="1"/>
  <c r="E1208" i="1"/>
  <c r="D1208" i="1"/>
  <c r="C1208" i="1"/>
  <c r="O1207" i="1"/>
  <c r="N1207" i="1"/>
  <c r="I1207" i="1"/>
  <c r="E1207" i="1"/>
  <c r="D1207" i="1"/>
  <c r="C1207" i="1"/>
  <c r="O1206" i="1"/>
  <c r="N1206" i="1"/>
  <c r="I1206" i="1"/>
  <c r="E1206" i="1"/>
  <c r="D1206" i="1"/>
  <c r="C1206" i="1"/>
  <c r="O1205" i="1"/>
  <c r="N1205" i="1"/>
  <c r="I1205" i="1"/>
  <c r="E1205" i="1"/>
  <c r="D1205" i="1"/>
  <c r="C1205" i="1"/>
  <c r="O1204" i="1"/>
  <c r="N1204" i="1"/>
  <c r="I1204" i="1"/>
  <c r="E1204" i="1"/>
  <c r="D1204" i="1"/>
  <c r="C1204" i="1"/>
  <c r="O1203" i="1"/>
  <c r="N1203" i="1"/>
  <c r="I1203" i="1"/>
  <c r="E1203" i="1"/>
  <c r="D1203" i="1"/>
  <c r="C1203" i="1"/>
  <c r="O1202" i="1"/>
  <c r="N1202" i="1"/>
  <c r="I1202" i="1"/>
  <c r="E1202" i="1"/>
  <c r="D1202" i="1"/>
  <c r="C1202" i="1"/>
  <c r="O1201" i="1"/>
  <c r="N1201" i="1"/>
  <c r="I1201" i="1"/>
  <c r="E1201" i="1"/>
  <c r="D1201" i="1"/>
  <c r="C1201" i="1"/>
  <c r="O1200" i="1"/>
  <c r="N1200" i="1"/>
  <c r="I1200" i="1"/>
  <c r="E1200" i="1"/>
  <c r="D1200" i="1"/>
  <c r="C1200" i="1"/>
  <c r="O1199" i="1"/>
  <c r="N1199" i="1"/>
  <c r="I1199" i="1"/>
  <c r="E1199" i="1"/>
  <c r="D1199" i="1"/>
  <c r="C1199" i="1"/>
  <c r="O1198" i="1"/>
  <c r="N1198" i="1"/>
  <c r="I1198" i="1"/>
  <c r="E1198" i="1"/>
  <c r="D1198" i="1"/>
  <c r="C1198" i="1"/>
  <c r="O1197" i="1"/>
  <c r="N1197" i="1"/>
  <c r="I1197" i="1"/>
  <c r="E1197" i="1"/>
  <c r="D1197" i="1"/>
  <c r="C1197" i="1"/>
  <c r="O1196" i="1"/>
  <c r="N1196" i="1"/>
  <c r="I1196" i="1"/>
  <c r="E1196" i="1"/>
  <c r="D1196" i="1"/>
  <c r="C1196" i="1"/>
  <c r="O1195" i="1"/>
  <c r="N1195" i="1"/>
  <c r="I1195" i="1"/>
  <c r="E1195" i="1"/>
  <c r="D1195" i="1"/>
  <c r="C1195" i="1"/>
  <c r="O1194" i="1"/>
  <c r="N1194" i="1"/>
  <c r="I1194" i="1"/>
  <c r="E1194" i="1"/>
  <c r="D1194" i="1"/>
  <c r="C1194" i="1"/>
  <c r="O1193" i="1"/>
  <c r="N1193" i="1"/>
  <c r="I1193" i="1"/>
  <c r="E1193" i="1"/>
  <c r="D1193" i="1"/>
  <c r="C1193" i="1"/>
  <c r="O1192" i="1"/>
  <c r="N1192" i="1"/>
  <c r="I1192" i="1"/>
  <c r="E1192" i="1"/>
  <c r="D1192" i="1"/>
  <c r="C1192" i="1"/>
  <c r="O1191" i="1"/>
  <c r="N1191" i="1"/>
  <c r="I1191" i="1"/>
  <c r="E1191" i="1"/>
  <c r="D1191" i="1"/>
  <c r="C1191" i="1"/>
  <c r="O1190" i="1"/>
  <c r="N1190" i="1"/>
  <c r="I1190" i="1"/>
  <c r="E1190" i="1"/>
  <c r="D1190" i="1"/>
  <c r="C1190" i="1"/>
  <c r="O1189" i="1"/>
  <c r="N1189" i="1"/>
  <c r="I1189" i="1"/>
  <c r="E1189" i="1"/>
  <c r="D1189" i="1"/>
  <c r="C1189" i="1"/>
  <c r="O1188" i="1"/>
  <c r="N1188" i="1"/>
  <c r="I1188" i="1"/>
  <c r="E1188" i="1"/>
  <c r="D1188" i="1"/>
  <c r="C1188" i="1"/>
  <c r="O1187" i="1"/>
  <c r="N1187" i="1"/>
  <c r="I1187" i="1"/>
  <c r="E1187" i="1"/>
  <c r="D1187" i="1"/>
  <c r="C1187" i="1"/>
  <c r="O1186" i="1"/>
  <c r="N1186" i="1"/>
  <c r="I1186" i="1"/>
  <c r="E1186" i="1"/>
  <c r="D1186" i="1"/>
  <c r="C1186" i="1"/>
  <c r="O1185" i="1"/>
  <c r="N1185" i="1"/>
  <c r="I1185" i="1"/>
  <c r="E1185" i="1"/>
  <c r="D1185" i="1"/>
  <c r="C1185" i="1"/>
  <c r="O1184" i="1"/>
  <c r="N1184" i="1"/>
  <c r="I1184" i="1"/>
  <c r="E1184" i="1"/>
  <c r="D1184" i="1"/>
  <c r="C1184" i="1"/>
  <c r="O1183" i="1"/>
  <c r="N1183" i="1"/>
  <c r="I1183" i="1"/>
  <c r="E1183" i="1"/>
  <c r="D1183" i="1"/>
  <c r="C1183" i="1"/>
  <c r="O1182" i="1"/>
  <c r="N1182" i="1"/>
  <c r="I1182" i="1"/>
  <c r="E1182" i="1"/>
  <c r="D1182" i="1"/>
  <c r="C1182" i="1"/>
  <c r="O1181" i="1"/>
  <c r="N1181" i="1"/>
  <c r="I1181" i="1"/>
  <c r="E1181" i="1"/>
  <c r="D1181" i="1"/>
  <c r="C1181" i="1"/>
  <c r="O1180" i="1"/>
  <c r="N1180" i="1"/>
  <c r="I1180" i="1"/>
  <c r="E1180" i="1"/>
  <c r="D1180" i="1"/>
  <c r="C1180" i="1"/>
  <c r="O1179" i="1"/>
  <c r="N1179" i="1"/>
  <c r="I1179" i="1"/>
  <c r="E1179" i="1"/>
  <c r="D1179" i="1"/>
  <c r="C1179" i="1"/>
  <c r="O1178" i="1"/>
  <c r="N1178" i="1"/>
  <c r="I1178" i="1"/>
  <c r="E1178" i="1"/>
  <c r="D1178" i="1"/>
  <c r="C1178" i="1"/>
  <c r="O1177" i="1"/>
  <c r="N1177" i="1"/>
  <c r="I1177" i="1"/>
  <c r="E1177" i="1"/>
  <c r="D1177" i="1"/>
  <c r="C1177" i="1"/>
  <c r="O1176" i="1"/>
  <c r="N1176" i="1"/>
  <c r="I1176" i="1"/>
  <c r="E1176" i="1"/>
  <c r="D1176" i="1"/>
  <c r="C1176" i="1"/>
  <c r="O1175" i="1"/>
  <c r="N1175" i="1"/>
  <c r="I1175" i="1"/>
  <c r="E1175" i="1"/>
  <c r="D1175" i="1"/>
  <c r="C1175" i="1"/>
  <c r="O1174" i="1"/>
  <c r="N1174" i="1"/>
  <c r="I1174" i="1"/>
  <c r="E1174" i="1"/>
  <c r="D1174" i="1"/>
  <c r="C1174" i="1"/>
  <c r="O1173" i="1"/>
  <c r="N1173" i="1"/>
  <c r="I1173" i="1"/>
  <c r="E1173" i="1"/>
  <c r="D1173" i="1"/>
  <c r="C1173" i="1"/>
  <c r="O1172" i="1"/>
  <c r="N1172" i="1"/>
  <c r="I1172" i="1"/>
  <c r="E1172" i="1"/>
  <c r="D1172" i="1"/>
  <c r="C1172" i="1"/>
  <c r="O1171" i="1"/>
  <c r="N1171" i="1"/>
  <c r="I1171" i="1"/>
  <c r="E1171" i="1"/>
  <c r="D1171" i="1"/>
  <c r="C1171" i="1"/>
  <c r="O1170" i="1"/>
  <c r="N1170" i="1"/>
  <c r="I1170" i="1"/>
  <c r="E1170" i="1"/>
  <c r="D1170" i="1"/>
  <c r="C1170" i="1"/>
  <c r="O1169" i="1"/>
  <c r="N1169" i="1"/>
  <c r="I1169" i="1"/>
  <c r="E1169" i="1"/>
  <c r="D1169" i="1"/>
  <c r="C1169" i="1"/>
  <c r="O1168" i="1"/>
  <c r="N1168" i="1"/>
  <c r="I1168" i="1"/>
  <c r="E1168" i="1"/>
  <c r="D1168" i="1"/>
  <c r="C1168" i="1"/>
  <c r="O1167" i="1"/>
  <c r="N1167" i="1"/>
  <c r="I1167" i="1"/>
  <c r="E1167" i="1"/>
  <c r="D1167" i="1"/>
  <c r="C1167" i="1"/>
  <c r="O1166" i="1"/>
  <c r="N1166" i="1"/>
  <c r="I1166" i="1"/>
  <c r="E1166" i="1"/>
  <c r="D1166" i="1"/>
  <c r="C1166" i="1"/>
  <c r="O1165" i="1"/>
  <c r="N1165" i="1"/>
  <c r="I1165" i="1"/>
  <c r="E1165" i="1"/>
  <c r="D1165" i="1"/>
  <c r="C1165" i="1"/>
  <c r="O1164" i="1"/>
  <c r="N1164" i="1"/>
  <c r="I1164" i="1"/>
  <c r="E1164" i="1"/>
  <c r="D1164" i="1"/>
  <c r="C1164" i="1"/>
  <c r="O1163" i="1"/>
  <c r="N1163" i="1"/>
  <c r="I1163" i="1"/>
  <c r="E1163" i="1"/>
  <c r="D1163" i="1"/>
  <c r="C1163" i="1"/>
  <c r="O1162" i="1"/>
  <c r="N1162" i="1"/>
  <c r="I1162" i="1"/>
  <c r="E1162" i="1"/>
  <c r="D1162" i="1"/>
  <c r="C1162" i="1"/>
  <c r="O1161" i="1"/>
  <c r="N1161" i="1"/>
  <c r="I1161" i="1"/>
  <c r="E1161" i="1"/>
  <c r="D1161" i="1"/>
  <c r="C1161" i="1"/>
  <c r="O1160" i="1"/>
  <c r="N1160" i="1"/>
  <c r="I1160" i="1"/>
  <c r="E1160" i="1"/>
  <c r="D1160" i="1"/>
  <c r="C1160" i="1"/>
  <c r="O1159" i="1"/>
  <c r="N1159" i="1"/>
  <c r="I1159" i="1"/>
  <c r="E1159" i="1"/>
  <c r="D1159" i="1"/>
  <c r="C1159" i="1"/>
  <c r="O1158" i="1"/>
  <c r="N1158" i="1"/>
  <c r="I1158" i="1"/>
  <c r="E1158" i="1"/>
  <c r="D1158" i="1"/>
  <c r="C1158" i="1"/>
  <c r="O1157" i="1"/>
  <c r="N1157" i="1"/>
  <c r="I1157" i="1"/>
  <c r="E1157" i="1"/>
  <c r="D1157" i="1"/>
  <c r="C1157" i="1"/>
  <c r="O1156" i="1"/>
  <c r="N1156" i="1"/>
  <c r="I1156" i="1"/>
  <c r="E1156" i="1"/>
  <c r="D1156" i="1"/>
  <c r="C1156" i="1"/>
  <c r="O1155" i="1"/>
  <c r="N1155" i="1"/>
  <c r="I1155" i="1"/>
  <c r="E1155" i="1"/>
  <c r="D1155" i="1"/>
  <c r="C1155" i="1"/>
  <c r="O1154" i="1"/>
  <c r="N1154" i="1"/>
  <c r="I1154" i="1"/>
  <c r="E1154" i="1"/>
  <c r="D1154" i="1"/>
  <c r="C1154" i="1"/>
  <c r="O1153" i="1"/>
  <c r="N1153" i="1"/>
  <c r="I1153" i="1"/>
  <c r="E1153" i="1"/>
  <c r="D1153" i="1"/>
  <c r="C1153" i="1"/>
  <c r="O1152" i="1"/>
  <c r="N1152" i="1"/>
  <c r="I1152" i="1"/>
  <c r="E1152" i="1"/>
  <c r="D1152" i="1"/>
  <c r="C1152" i="1"/>
  <c r="O1151" i="1"/>
  <c r="N1151" i="1"/>
  <c r="I1151" i="1"/>
  <c r="E1151" i="1"/>
  <c r="D1151" i="1"/>
  <c r="C1151" i="1"/>
  <c r="O1150" i="1"/>
  <c r="N1150" i="1"/>
  <c r="I1150" i="1"/>
  <c r="E1150" i="1"/>
  <c r="D1150" i="1"/>
  <c r="C1150" i="1"/>
  <c r="O1149" i="1"/>
  <c r="N1149" i="1"/>
  <c r="I1149" i="1"/>
  <c r="E1149" i="1"/>
  <c r="D1149" i="1"/>
  <c r="C1149" i="1"/>
  <c r="O1148" i="1"/>
  <c r="N1148" i="1"/>
  <c r="I1148" i="1"/>
  <c r="E1148" i="1"/>
  <c r="D1148" i="1"/>
  <c r="C1148" i="1"/>
  <c r="O1147" i="1"/>
  <c r="N1147" i="1"/>
  <c r="I1147" i="1"/>
  <c r="E1147" i="1"/>
  <c r="D1147" i="1"/>
  <c r="C1147" i="1"/>
  <c r="O1146" i="1"/>
  <c r="N1146" i="1"/>
  <c r="I1146" i="1"/>
  <c r="E1146" i="1"/>
  <c r="D1146" i="1"/>
  <c r="C1146" i="1"/>
  <c r="O1145" i="1"/>
  <c r="N1145" i="1"/>
  <c r="I1145" i="1"/>
  <c r="E1145" i="1"/>
  <c r="D1145" i="1"/>
  <c r="C1145" i="1"/>
  <c r="O1144" i="1"/>
  <c r="N1144" i="1"/>
  <c r="I1144" i="1"/>
  <c r="E1144" i="1"/>
  <c r="D1144" i="1"/>
  <c r="C1144" i="1"/>
  <c r="O1143" i="1"/>
  <c r="N1143" i="1"/>
  <c r="I1143" i="1"/>
  <c r="E1143" i="1"/>
  <c r="D1143" i="1"/>
  <c r="C1143" i="1"/>
  <c r="O1142" i="1"/>
  <c r="N1142" i="1"/>
  <c r="I1142" i="1"/>
  <c r="E1142" i="1"/>
  <c r="D1142" i="1"/>
  <c r="C1142" i="1"/>
  <c r="O1141" i="1"/>
  <c r="N1141" i="1"/>
  <c r="I1141" i="1"/>
  <c r="E1141" i="1"/>
  <c r="D1141" i="1"/>
  <c r="C1141" i="1"/>
  <c r="O1140" i="1"/>
  <c r="N1140" i="1"/>
  <c r="I1140" i="1"/>
  <c r="E1140" i="1"/>
  <c r="D1140" i="1"/>
  <c r="C1140" i="1"/>
  <c r="O1139" i="1"/>
  <c r="N1139" i="1"/>
  <c r="I1139" i="1"/>
  <c r="E1139" i="1"/>
  <c r="D1139" i="1"/>
  <c r="C1139" i="1"/>
  <c r="O1138" i="1"/>
  <c r="N1138" i="1"/>
  <c r="I1138" i="1"/>
  <c r="E1138" i="1"/>
  <c r="D1138" i="1"/>
  <c r="C1138" i="1"/>
  <c r="O1137" i="1"/>
  <c r="N1137" i="1"/>
  <c r="I1137" i="1"/>
  <c r="E1137" i="1"/>
  <c r="D1137" i="1"/>
  <c r="C1137" i="1"/>
  <c r="O1136" i="1"/>
  <c r="N1136" i="1"/>
  <c r="I1136" i="1"/>
  <c r="E1136" i="1"/>
  <c r="D1136" i="1"/>
  <c r="C1136" i="1"/>
  <c r="O1135" i="1"/>
  <c r="N1135" i="1"/>
  <c r="I1135" i="1"/>
  <c r="E1135" i="1"/>
  <c r="D1135" i="1"/>
  <c r="C1135" i="1"/>
  <c r="O1134" i="1"/>
  <c r="N1134" i="1"/>
  <c r="I1134" i="1"/>
  <c r="E1134" i="1"/>
  <c r="D1134" i="1"/>
  <c r="C1134" i="1"/>
  <c r="O1133" i="1"/>
  <c r="N1133" i="1"/>
  <c r="I1133" i="1"/>
  <c r="E1133" i="1"/>
  <c r="D1133" i="1"/>
  <c r="C1133" i="1"/>
  <c r="O1132" i="1"/>
  <c r="N1132" i="1"/>
  <c r="I1132" i="1"/>
  <c r="E1132" i="1"/>
  <c r="D1132" i="1"/>
  <c r="C1132" i="1"/>
  <c r="O1131" i="1"/>
  <c r="N1131" i="1"/>
  <c r="I1131" i="1"/>
  <c r="E1131" i="1"/>
  <c r="D1131" i="1"/>
  <c r="C1131" i="1"/>
  <c r="O1130" i="1"/>
  <c r="N1130" i="1"/>
  <c r="I1130" i="1"/>
  <c r="E1130" i="1"/>
  <c r="D1130" i="1"/>
  <c r="C1130" i="1"/>
  <c r="O1129" i="1"/>
  <c r="N1129" i="1"/>
  <c r="I1129" i="1"/>
  <c r="E1129" i="1"/>
  <c r="D1129" i="1"/>
  <c r="C1129" i="1"/>
  <c r="O1128" i="1"/>
  <c r="N1128" i="1"/>
  <c r="I1128" i="1"/>
  <c r="E1128" i="1"/>
  <c r="D1128" i="1"/>
  <c r="C1128" i="1"/>
  <c r="O1127" i="1"/>
  <c r="N1127" i="1"/>
  <c r="I1127" i="1"/>
  <c r="E1127" i="1"/>
  <c r="D1127" i="1"/>
  <c r="C1127" i="1"/>
  <c r="O1126" i="1"/>
  <c r="N1126" i="1"/>
  <c r="I1126" i="1"/>
  <c r="E1126" i="1"/>
  <c r="D1126" i="1"/>
  <c r="C1126" i="1"/>
  <c r="O1125" i="1"/>
  <c r="N1125" i="1"/>
  <c r="I1125" i="1"/>
  <c r="E1125" i="1"/>
  <c r="D1125" i="1"/>
  <c r="C1125" i="1"/>
  <c r="O1124" i="1"/>
  <c r="N1124" i="1"/>
  <c r="I1124" i="1"/>
  <c r="E1124" i="1"/>
  <c r="D1124" i="1"/>
  <c r="C1124" i="1"/>
  <c r="O1123" i="1"/>
  <c r="N1123" i="1"/>
  <c r="I1123" i="1"/>
  <c r="E1123" i="1"/>
  <c r="D1123" i="1"/>
  <c r="C1123" i="1"/>
  <c r="O1122" i="1"/>
  <c r="N1122" i="1"/>
  <c r="I1122" i="1"/>
  <c r="E1122" i="1"/>
  <c r="D1122" i="1"/>
  <c r="C1122" i="1"/>
  <c r="O1121" i="1"/>
  <c r="N1121" i="1"/>
  <c r="I1121" i="1"/>
  <c r="E1121" i="1"/>
  <c r="D1121" i="1"/>
  <c r="C1121" i="1"/>
  <c r="O1120" i="1"/>
  <c r="N1120" i="1"/>
  <c r="I1120" i="1"/>
  <c r="E1120" i="1"/>
  <c r="D1120" i="1"/>
  <c r="C1120" i="1"/>
  <c r="O1119" i="1"/>
  <c r="N1119" i="1"/>
  <c r="I1119" i="1"/>
  <c r="E1119" i="1"/>
  <c r="D1119" i="1"/>
  <c r="C1119" i="1"/>
  <c r="O1118" i="1"/>
  <c r="N1118" i="1"/>
  <c r="I1118" i="1"/>
  <c r="E1118" i="1"/>
  <c r="D1118" i="1"/>
  <c r="C1118" i="1"/>
  <c r="O1117" i="1"/>
  <c r="N1117" i="1"/>
  <c r="I1117" i="1"/>
  <c r="E1117" i="1"/>
  <c r="D1117" i="1"/>
  <c r="C1117" i="1"/>
  <c r="O1116" i="1"/>
  <c r="N1116" i="1"/>
  <c r="I1116" i="1"/>
  <c r="E1116" i="1"/>
  <c r="D1116" i="1"/>
  <c r="C1116" i="1"/>
  <c r="O1115" i="1"/>
  <c r="N1115" i="1"/>
  <c r="I1115" i="1"/>
  <c r="E1115" i="1"/>
  <c r="D1115" i="1"/>
  <c r="C1115" i="1"/>
  <c r="O1114" i="1"/>
  <c r="N1114" i="1"/>
  <c r="I1114" i="1"/>
  <c r="E1114" i="1"/>
  <c r="D1114" i="1"/>
  <c r="C1114" i="1"/>
  <c r="O1113" i="1"/>
  <c r="N1113" i="1"/>
  <c r="I1113" i="1"/>
  <c r="E1113" i="1"/>
  <c r="D1113" i="1"/>
  <c r="C1113" i="1"/>
  <c r="O1112" i="1"/>
  <c r="N1112" i="1"/>
  <c r="I1112" i="1"/>
  <c r="E1112" i="1"/>
  <c r="D1112" i="1"/>
  <c r="C1112" i="1"/>
  <c r="O1111" i="1"/>
  <c r="N1111" i="1"/>
  <c r="I1111" i="1"/>
  <c r="E1111" i="1"/>
  <c r="D1111" i="1"/>
  <c r="C1111" i="1"/>
  <c r="O1110" i="1"/>
  <c r="N1110" i="1"/>
  <c r="I1110" i="1"/>
  <c r="E1110" i="1"/>
  <c r="D1110" i="1"/>
  <c r="C1110" i="1"/>
  <c r="O1109" i="1"/>
  <c r="N1109" i="1"/>
  <c r="I1109" i="1"/>
  <c r="E1109" i="1"/>
  <c r="D1109" i="1"/>
  <c r="C1109" i="1"/>
  <c r="O1108" i="1"/>
  <c r="N1108" i="1"/>
  <c r="I1108" i="1"/>
  <c r="E1108" i="1"/>
  <c r="D1108" i="1"/>
  <c r="C1108" i="1"/>
  <c r="O1107" i="1"/>
  <c r="N1107" i="1"/>
  <c r="I1107" i="1"/>
  <c r="E1107" i="1"/>
  <c r="D1107" i="1"/>
  <c r="C1107" i="1"/>
  <c r="O1106" i="1"/>
  <c r="N1106" i="1"/>
  <c r="I1106" i="1"/>
  <c r="E1106" i="1"/>
  <c r="D1106" i="1"/>
  <c r="C1106" i="1"/>
  <c r="O1105" i="1"/>
  <c r="N1105" i="1"/>
  <c r="I1105" i="1"/>
  <c r="E1105" i="1"/>
  <c r="D1105" i="1"/>
  <c r="C1105" i="1"/>
  <c r="O1104" i="1"/>
  <c r="N1104" i="1"/>
  <c r="I1104" i="1"/>
  <c r="E1104" i="1"/>
  <c r="D1104" i="1"/>
  <c r="C1104" i="1"/>
  <c r="O1103" i="1"/>
  <c r="N1103" i="1"/>
  <c r="I1103" i="1"/>
  <c r="E1103" i="1"/>
  <c r="D1103" i="1"/>
  <c r="C1103" i="1"/>
  <c r="O1102" i="1"/>
  <c r="N1102" i="1"/>
  <c r="I1102" i="1"/>
  <c r="E1102" i="1"/>
  <c r="D1102" i="1"/>
  <c r="C1102" i="1"/>
  <c r="O1101" i="1"/>
  <c r="N1101" i="1"/>
  <c r="I1101" i="1"/>
  <c r="E1101" i="1"/>
  <c r="D1101" i="1"/>
  <c r="C1101" i="1"/>
  <c r="O1100" i="1"/>
  <c r="N1100" i="1"/>
  <c r="I1100" i="1"/>
  <c r="E1100" i="1"/>
  <c r="D1100" i="1"/>
  <c r="C1100" i="1"/>
  <c r="O1099" i="1"/>
  <c r="N1099" i="1"/>
  <c r="I1099" i="1"/>
  <c r="E1099" i="1"/>
  <c r="D1099" i="1"/>
  <c r="C1099" i="1"/>
  <c r="O1098" i="1"/>
  <c r="N1098" i="1"/>
  <c r="I1098" i="1"/>
  <c r="E1098" i="1"/>
  <c r="D1098" i="1"/>
  <c r="C1098" i="1"/>
  <c r="O1097" i="1"/>
  <c r="N1097" i="1"/>
  <c r="I1097" i="1"/>
  <c r="E1097" i="1"/>
  <c r="D1097" i="1"/>
  <c r="C1097" i="1"/>
  <c r="O1096" i="1"/>
  <c r="N1096" i="1"/>
  <c r="I1096" i="1"/>
  <c r="E1096" i="1"/>
  <c r="D1096" i="1"/>
  <c r="C1096" i="1"/>
  <c r="O1095" i="1"/>
  <c r="N1095" i="1"/>
  <c r="I1095" i="1"/>
  <c r="E1095" i="1"/>
  <c r="D1095" i="1"/>
  <c r="C1095" i="1"/>
  <c r="O1094" i="1"/>
  <c r="N1094" i="1"/>
  <c r="I1094" i="1"/>
  <c r="E1094" i="1"/>
  <c r="D1094" i="1"/>
  <c r="C1094" i="1"/>
  <c r="O1093" i="1"/>
  <c r="N1093" i="1"/>
  <c r="I1093" i="1"/>
  <c r="E1093" i="1"/>
  <c r="D1093" i="1"/>
  <c r="C1093" i="1"/>
  <c r="O1092" i="1"/>
  <c r="N1092" i="1"/>
  <c r="I1092" i="1"/>
  <c r="E1092" i="1"/>
  <c r="D1092" i="1"/>
  <c r="C1092" i="1"/>
  <c r="O1091" i="1"/>
  <c r="N1091" i="1"/>
  <c r="I1091" i="1"/>
  <c r="E1091" i="1"/>
  <c r="D1091" i="1"/>
  <c r="C1091" i="1"/>
  <c r="O1090" i="1"/>
  <c r="N1090" i="1"/>
  <c r="I1090" i="1"/>
  <c r="E1090" i="1"/>
  <c r="D1090" i="1"/>
  <c r="C1090" i="1"/>
  <c r="O1089" i="1"/>
  <c r="N1089" i="1"/>
  <c r="I1089" i="1"/>
  <c r="E1089" i="1"/>
  <c r="D1089" i="1"/>
  <c r="C1089" i="1"/>
  <c r="O1088" i="1"/>
  <c r="N1088" i="1"/>
  <c r="I1088" i="1"/>
  <c r="E1088" i="1"/>
  <c r="D1088" i="1"/>
  <c r="C1088" i="1"/>
  <c r="O1087" i="1"/>
  <c r="N1087" i="1"/>
  <c r="I1087" i="1"/>
  <c r="E1087" i="1"/>
  <c r="D1087" i="1"/>
  <c r="C1087" i="1"/>
  <c r="O1086" i="1"/>
  <c r="N1086" i="1"/>
  <c r="I1086" i="1"/>
  <c r="E1086" i="1"/>
  <c r="D1086" i="1"/>
  <c r="C1086" i="1"/>
  <c r="O1085" i="1"/>
  <c r="N1085" i="1"/>
  <c r="I1085" i="1"/>
  <c r="E1085" i="1"/>
  <c r="D1085" i="1"/>
  <c r="C1085" i="1"/>
  <c r="O1084" i="1"/>
  <c r="N1084" i="1"/>
  <c r="I1084" i="1"/>
  <c r="E1084" i="1"/>
  <c r="D1084" i="1"/>
  <c r="C1084" i="1"/>
  <c r="O1083" i="1"/>
  <c r="N1083" i="1"/>
  <c r="I1083" i="1"/>
  <c r="E1083" i="1"/>
  <c r="D1083" i="1"/>
  <c r="C1083" i="1"/>
  <c r="O1082" i="1"/>
  <c r="N1082" i="1"/>
  <c r="I1082" i="1"/>
  <c r="E1082" i="1"/>
  <c r="D1082" i="1"/>
  <c r="C1082" i="1"/>
  <c r="O1081" i="1"/>
  <c r="N1081" i="1"/>
  <c r="I1081" i="1"/>
  <c r="E1081" i="1"/>
  <c r="D1081" i="1"/>
  <c r="C1081" i="1"/>
  <c r="O1080" i="1"/>
  <c r="N1080" i="1"/>
  <c r="I1080" i="1"/>
  <c r="E1080" i="1"/>
  <c r="D1080" i="1"/>
  <c r="C1080" i="1"/>
  <c r="O1079" i="1"/>
  <c r="N1079" i="1"/>
  <c r="I1079" i="1"/>
  <c r="E1079" i="1"/>
  <c r="D1079" i="1"/>
  <c r="C1079" i="1"/>
  <c r="O1078" i="1"/>
  <c r="N1078" i="1"/>
  <c r="I1078" i="1"/>
  <c r="E1078" i="1"/>
  <c r="D1078" i="1"/>
  <c r="C1078" i="1"/>
  <c r="O1077" i="1"/>
  <c r="N1077" i="1"/>
  <c r="I1077" i="1"/>
  <c r="E1077" i="1"/>
  <c r="D1077" i="1"/>
  <c r="C1077" i="1"/>
  <c r="O1076" i="1"/>
  <c r="N1076" i="1"/>
  <c r="I1076" i="1"/>
  <c r="E1076" i="1"/>
  <c r="D1076" i="1"/>
  <c r="C1076" i="1"/>
  <c r="O1075" i="1"/>
  <c r="N1075" i="1"/>
  <c r="I1075" i="1"/>
  <c r="E1075" i="1"/>
  <c r="D1075" i="1"/>
  <c r="C1075" i="1"/>
  <c r="O1074" i="1"/>
  <c r="N1074" i="1"/>
  <c r="I1074" i="1"/>
  <c r="E1074" i="1"/>
  <c r="D1074" i="1"/>
  <c r="C1074" i="1"/>
  <c r="O1073" i="1"/>
  <c r="N1073" i="1"/>
  <c r="I1073" i="1"/>
  <c r="E1073" i="1"/>
  <c r="D1073" i="1"/>
  <c r="C1073" i="1"/>
  <c r="O1072" i="1"/>
  <c r="N1072" i="1"/>
  <c r="I1072" i="1"/>
  <c r="E1072" i="1"/>
  <c r="D1072" i="1"/>
  <c r="C1072" i="1"/>
  <c r="O1071" i="1"/>
  <c r="N1071" i="1"/>
  <c r="I1071" i="1"/>
  <c r="E1071" i="1"/>
  <c r="D1071" i="1"/>
  <c r="C1071" i="1"/>
  <c r="O1070" i="1"/>
  <c r="N1070" i="1"/>
  <c r="I1070" i="1"/>
  <c r="E1070" i="1"/>
  <c r="D1070" i="1"/>
  <c r="C1070" i="1"/>
  <c r="O1069" i="1"/>
  <c r="N1069" i="1"/>
  <c r="I1069" i="1"/>
  <c r="E1069" i="1"/>
  <c r="D1069" i="1"/>
  <c r="C1069" i="1"/>
  <c r="O1068" i="1"/>
  <c r="N1068" i="1"/>
  <c r="I1068" i="1"/>
  <c r="E1068" i="1"/>
  <c r="D1068" i="1"/>
  <c r="C1068" i="1"/>
  <c r="O1067" i="1"/>
  <c r="N1067" i="1"/>
  <c r="I1067" i="1"/>
  <c r="E1067" i="1"/>
  <c r="D1067" i="1"/>
  <c r="C1067" i="1"/>
  <c r="O1066" i="1"/>
  <c r="N1066" i="1"/>
  <c r="I1066" i="1"/>
  <c r="E1066" i="1"/>
  <c r="D1066" i="1"/>
  <c r="C1066" i="1"/>
  <c r="O1065" i="1"/>
  <c r="N1065" i="1"/>
  <c r="I1065" i="1"/>
  <c r="E1065" i="1"/>
  <c r="D1065" i="1"/>
  <c r="C1065" i="1"/>
  <c r="O1064" i="1"/>
  <c r="N1064" i="1"/>
  <c r="I1064" i="1"/>
  <c r="E1064" i="1"/>
  <c r="D1064" i="1"/>
  <c r="C1064" i="1"/>
  <c r="O1063" i="1"/>
  <c r="N1063" i="1"/>
  <c r="I1063" i="1"/>
  <c r="E1063" i="1"/>
  <c r="D1063" i="1"/>
  <c r="C1063" i="1"/>
  <c r="O1062" i="1"/>
  <c r="N1062" i="1"/>
  <c r="I1062" i="1"/>
  <c r="E1062" i="1"/>
  <c r="D1062" i="1"/>
  <c r="C1062" i="1"/>
  <c r="O1061" i="1"/>
  <c r="N1061" i="1"/>
  <c r="I1061" i="1"/>
  <c r="E1061" i="1"/>
  <c r="D1061" i="1"/>
  <c r="C1061" i="1"/>
  <c r="O1060" i="1"/>
  <c r="N1060" i="1"/>
  <c r="I1060" i="1"/>
  <c r="E1060" i="1"/>
  <c r="D1060" i="1"/>
  <c r="C1060" i="1"/>
  <c r="O1059" i="1"/>
  <c r="N1059" i="1"/>
  <c r="I1059" i="1"/>
  <c r="E1059" i="1"/>
  <c r="D1059" i="1"/>
  <c r="C1059" i="1"/>
  <c r="O1058" i="1"/>
  <c r="N1058" i="1"/>
  <c r="I1058" i="1"/>
  <c r="E1058" i="1"/>
  <c r="D1058" i="1"/>
  <c r="C1058" i="1"/>
  <c r="O1057" i="1"/>
  <c r="N1057" i="1"/>
  <c r="I1057" i="1"/>
  <c r="E1057" i="1"/>
  <c r="D1057" i="1"/>
  <c r="C1057" i="1"/>
  <c r="O1056" i="1"/>
  <c r="N1056" i="1"/>
  <c r="I1056" i="1"/>
  <c r="E1056" i="1"/>
  <c r="D1056" i="1"/>
  <c r="C1056" i="1"/>
  <c r="O1055" i="1"/>
  <c r="N1055" i="1"/>
  <c r="I1055" i="1"/>
  <c r="E1055" i="1"/>
  <c r="D1055" i="1"/>
  <c r="C1055" i="1"/>
  <c r="O1054" i="1"/>
  <c r="N1054" i="1"/>
  <c r="I1054" i="1"/>
  <c r="E1054" i="1"/>
  <c r="D1054" i="1"/>
  <c r="C1054" i="1"/>
  <c r="O1053" i="1"/>
  <c r="N1053" i="1"/>
  <c r="I1053" i="1"/>
  <c r="E1053" i="1"/>
  <c r="D1053" i="1"/>
  <c r="C1053" i="1"/>
  <c r="O1052" i="1"/>
  <c r="N1052" i="1"/>
  <c r="I1052" i="1"/>
  <c r="E1052" i="1"/>
  <c r="D1052" i="1"/>
  <c r="C1052" i="1"/>
  <c r="O1051" i="1"/>
  <c r="N1051" i="1"/>
  <c r="I1051" i="1"/>
  <c r="E1051" i="1"/>
  <c r="D1051" i="1"/>
  <c r="C1051" i="1"/>
  <c r="O1050" i="1"/>
  <c r="N1050" i="1"/>
  <c r="I1050" i="1"/>
  <c r="E1050" i="1"/>
  <c r="D1050" i="1"/>
  <c r="C1050" i="1"/>
  <c r="O1049" i="1"/>
  <c r="N1049" i="1"/>
  <c r="I1049" i="1"/>
  <c r="E1049" i="1"/>
  <c r="D1049" i="1"/>
  <c r="C1049" i="1"/>
  <c r="O1048" i="1"/>
  <c r="N1048" i="1"/>
  <c r="I1048" i="1"/>
  <c r="E1048" i="1"/>
  <c r="D1048" i="1"/>
  <c r="C1048" i="1"/>
  <c r="O1047" i="1"/>
  <c r="N1047" i="1"/>
  <c r="I1047" i="1"/>
  <c r="E1047" i="1"/>
  <c r="D1047" i="1"/>
  <c r="C1047" i="1"/>
  <c r="O1046" i="1"/>
  <c r="N1046" i="1"/>
  <c r="I1046" i="1"/>
  <c r="E1046" i="1"/>
  <c r="D1046" i="1"/>
  <c r="C1046" i="1"/>
  <c r="O1045" i="1"/>
  <c r="N1045" i="1"/>
  <c r="I1045" i="1"/>
  <c r="E1045" i="1"/>
  <c r="D1045" i="1"/>
  <c r="C1045" i="1"/>
  <c r="O1044" i="1"/>
  <c r="N1044" i="1"/>
  <c r="I1044" i="1"/>
  <c r="E1044" i="1"/>
  <c r="D1044" i="1"/>
  <c r="C1044" i="1"/>
  <c r="O1043" i="1"/>
  <c r="N1043" i="1"/>
  <c r="I1043" i="1"/>
  <c r="E1043" i="1"/>
  <c r="D1043" i="1"/>
  <c r="C1043" i="1"/>
  <c r="O1042" i="1"/>
  <c r="N1042" i="1"/>
  <c r="I1042" i="1"/>
  <c r="E1042" i="1"/>
  <c r="D1042" i="1"/>
  <c r="C1042" i="1"/>
  <c r="O1041" i="1"/>
  <c r="N1041" i="1"/>
  <c r="I1041" i="1"/>
  <c r="E1041" i="1"/>
  <c r="D1041" i="1"/>
  <c r="C1041" i="1"/>
  <c r="O1040" i="1"/>
  <c r="N1040" i="1"/>
  <c r="I1040" i="1"/>
  <c r="E1040" i="1"/>
  <c r="D1040" i="1"/>
  <c r="C1040" i="1"/>
  <c r="O1039" i="1"/>
  <c r="N1039" i="1"/>
  <c r="I1039" i="1"/>
  <c r="E1039" i="1"/>
  <c r="D1039" i="1"/>
  <c r="C1039" i="1"/>
  <c r="O1038" i="1"/>
  <c r="N1038" i="1"/>
  <c r="I1038" i="1"/>
  <c r="E1038" i="1"/>
  <c r="D1038" i="1"/>
  <c r="C1038" i="1"/>
  <c r="O1037" i="1"/>
  <c r="N1037" i="1"/>
  <c r="I1037" i="1"/>
  <c r="E1037" i="1"/>
  <c r="D1037" i="1"/>
  <c r="C1037" i="1"/>
  <c r="O1036" i="1"/>
  <c r="N1036" i="1"/>
  <c r="I1036" i="1"/>
  <c r="E1036" i="1"/>
  <c r="D1036" i="1"/>
  <c r="C1036" i="1"/>
  <c r="O1035" i="1"/>
  <c r="N1035" i="1"/>
  <c r="I1035" i="1"/>
  <c r="E1035" i="1"/>
  <c r="D1035" i="1"/>
  <c r="C1035" i="1"/>
  <c r="O1034" i="1"/>
  <c r="N1034" i="1"/>
  <c r="I1034" i="1"/>
  <c r="E1034" i="1"/>
  <c r="D1034" i="1"/>
  <c r="C1034" i="1"/>
  <c r="O1033" i="1"/>
  <c r="N1033" i="1"/>
  <c r="I1033" i="1"/>
  <c r="E1033" i="1"/>
  <c r="D1033" i="1"/>
  <c r="C1033" i="1"/>
  <c r="O1032" i="1"/>
  <c r="N1032" i="1"/>
  <c r="I1032" i="1"/>
  <c r="E1032" i="1"/>
  <c r="D1032" i="1"/>
  <c r="C1032" i="1"/>
  <c r="O1031" i="1"/>
  <c r="N1031" i="1"/>
  <c r="I1031" i="1"/>
  <c r="E1031" i="1"/>
  <c r="D1031" i="1"/>
  <c r="C1031" i="1"/>
  <c r="O1030" i="1"/>
  <c r="N1030" i="1"/>
  <c r="I1030" i="1"/>
  <c r="E1030" i="1"/>
  <c r="D1030" i="1"/>
  <c r="C1030" i="1"/>
  <c r="O1029" i="1"/>
  <c r="N1029" i="1"/>
  <c r="I1029" i="1"/>
  <c r="E1029" i="1"/>
  <c r="D1029" i="1"/>
  <c r="C1029" i="1"/>
  <c r="O1028" i="1"/>
  <c r="N1028" i="1"/>
  <c r="I1028" i="1"/>
  <c r="E1028" i="1"/>
  <c r="D1028" i="1"/>
  <c r="C1028" i="1"/>
  <c r="O1027" i="1"/>
  <c r="N1027" i="1"/>
  <c r="I1027" i="1"/>
  <c r="E1027" i="1"/>
  <c r="D1027" i="1"/>
  <c r="C1027" i="1"/>
  <c r="O1026" i="1"/>
  <c r="N1026" i="1"/>
  <c r="I1026" i="1"/>
  <c r="E1026" i="1"/>
  <c r="D1026" i="1"/>
  <c r="C1026" i="1"/>
  <c r="O1025" i="1"/>
  <c r="N1025" i="1"/>
  <c r="I1025" i="1"/>
  <c r="E1025" i="1"/>
  <c r="D1025" i="1"/>
  <c r="C1025" i="1"/>
  <c r="O1024" i="1"/>
  <c r="N1024" i="1"/>
  <c r="I1024" i="1"/>
  <c r="E1024" i="1"/>
  <c r="D1024" i="1"/>
  <c r="C1024" i="1"/>
  <c r="O1023" i="1"/>
  <c r="N1023" i="1"/>
  <c r="I1023" i="1"/>
  <c r="E1023" i="1"/>
  <c r="D1023" i="1"/>
  <c r="C1023" i="1"/>
  <c r="O1022" i="1"/>
  <c r="N1022" i="1"/>
  <c r="I1022" i="1"/>
  <c r="E1022" i="1"/>
  <c r="D1022" i="1"/>
  <c r="C1022" i="1"/>
  <c r="O1021" i="1"/>
  <c r="N1021" i="1"/>
  <c r="I1021" i="1"/>
  <c r="E1021" i="1"/>
  <c r="D1021" i="1"/>
  <c r="C1021" i="1"/>
  <c r="O1020" i="1"/>
  <c r="N1020" i="1"/>
  <c r="I1020" i="1"/>
  <c r="E1020" i="1"/>
  <c r="D1020" i="1"/>
  <c r="C1020" i="1"/>
  <c r="O1019" i="1"/>
  <c r="N1019" i="1"/>
  <c r="I1019" i="1"/>
  <c r="E1019" i="1"/>
  <c r="D1019" i="1"/>
  <c r="C1019" i="1"/>
  <c r="O1018" i="1"/>
  <c r="N1018" i="1"/>
  <c r="I1018" i="1"/>
  <c r="E1018" i="1"/>
  <c r="D1018" i="1"/>
  <c r="C1018" i="1"/>
  <c r="O1017" i="1"/>
  <c r="N1017" i="1"/>
  <c r="I1017" i="1"/>
  <c r="E1017" i="1"/>
  <c r="D1017" i="1"/>
  <c r="C1017" i="1"/>
  <c r="O1016" i="1"/>
  <c r="N1016" i="1"/>
  <c r="I1016" i="1"/>
  <c r="E1016" i="1"/>
  <c r="D1016" i="1"/>
  <c r="C1016" i="1"/>
  <c r="O1015" i="1"/>
  <c r="N1015" i="1"/>
  <c r="I1015" i="1"/>
  <c r="E1015" i="1"/>
  <c r="D1015" i="1"/>
  <c r="C1015" i="1"/>
  <c r="O1014" i="1"/>
  <c r="N1014" i="1"/>
  <c r="I1014" i="1"/>
  <c r="E1014" i="1"/>
  <c r="D1014" i="1"/>
  <c r="C1014" i="1"/>
  <c r="O1013" i="1"/>
  <c r="N1013" i="1"/>
  <c r="I1013" i="1"/>
  <c r="E1013" i="1"/>
  <c r="D1013" i="1"/>
  <c r="C1013" i="1"/>
  <c r="O1012" i="1"/>
  <c r="N1012" i="1"/>
  <c r="I1012" i="1"/>
  <c r="E1012" i="1"/>
  <c r="D1012" i="1"/>
  <c r="C1012" i="1"/>
  <c r="O1011" i="1"/>
  <c r="N1011" i="1"/>
  <c r="I1011" i="1"/>
  <c r="E1011" i="1"/>
  <c r="D1011" i="1"/>
  <c r="C1011" i="1"/>
  <c r="O1010" i="1"/>
  <c r="N1010" i="1"/>
  <c r="I1010" i="1"/>
  <c r="E1010" i="1"/>
  <c r="D1010" i="1"/>
  <c r="C1010" i="1"/>
  <c r="O1009" i="1"/>
  <c r="N1009" i="1"/>
  <c r="I1009" i="1"/>
  <c r="E1009" i="1"/>
  <c r="D1009" i="1"/>
  <c r="C1009" i="1"/>
  <c r="O1008" i="1"/>
  <c r="N1008" i="1"/>
  <c r="I1008" i="1"/>
  <c r="E1008" i="1"/>
  <c r="D1008" i="1"/>
  <c r="C1008" i="1"/>
  <c r="O1007" i="1"/>
  <c r="N1007" i="1"/>
  <c r="I1007" i="1"/>
  <c r="E1007" i="1"/>
  <c r="D1007" i="1"/>
  <c r="C1007" i="1"/>
  <c r="O1006" i="1"/>
  <c r="N1006" i="1"/>
  <c r="I1006" i="1"/>
  <c r="E1006" i="1"/>
  <c r="D1006" i="1"/>
  <c r="C1006" i="1"/>
  <c r="O1005" i="1"/>
  <c r="N1005" i="1"/>
  <c r="I1005" i="1"/>
  <c r="E1005" i="1"/>
  <c r="D1005" i="1"/>
  <c r="C1005" i="1"/>
  <c r="O1004" i="1"/>
  <c r="N1004" i="1"/>
  <c r="I1004" i="1"/>
  <c r="E1004" i="1"/>
  <c r="D1004" i="1"/>
  <c r="C1004" i="1"/>
  <c r="O1003" i="1"/>
  <c r="N1003" i="1"/>
  <c r="I1003" i="1"/>
  <c r="E1003" i="1"/>
  <c r="D1003" i="1"/>
  <c r="C1003" i="1"/>
  <c r="O1002" i="1"/>
  <c r="N1002" i="1"/>
  <c r="I1002" i="1"/>
  <c r="E1002" i="1"/>
  <c r="D1002" i="1"/>
  <c r="C1002" i="1"/>
  <c r="O1001" i="1"/>
  <c r="N1001" i="1"/>
  <c r="I1001" i="1"/>
  <c r="E1001" i="1"/>
  <c r="D1001" i="1"/>
  <c r="C1001" i="1"/>
  <c r="O1000" i="1"/>
  <c r="N1000" i="1"/>
  <c r="I1000" i="1"/>
  <c r="E1000" i="1"/>
  <c r="D1000" i="1"/>
  <c r="C1000" i="1"/>
  <c r="O999" i="1"/>
  <c r="N999" i="1"/>
  <c r="I999" i="1"/>
  <c r="E999" i="1"/>
  <c r="D999" i="1"/>
  <c r="C999" i="1"/>
  <c r="O998" i="1"/>
  <c r="N998" i="1"/>
  <c r="I998" i="1"/>
  <c r="E998" i="1"/>
  <c r="D998" i="1"/>
  <c r="C998" i="1"/>
  <c r="O997" i="1"/>
  <c r="N997" i="1"/>
  <c r="I997" i="1"/>
  <c r="E997" i="1"/>
  <c r="D997" i="1"/>
  <c r="C997" i="1"/>
  <c r="O996" i="1"/>
  <c r="N996" i="1"/>
  <c r="I996" i="1"/>
  <c r="E996" i="1"/>
  <c r="D996" i="1"/>
  <c r="C996" i="1"/>
  <c r="O995" i="1"/>
  <c r="N995" i="1"/>
  <c r="I995" i="1"/>
  <c r="E995" i="1"/>
  <c r="D995" i="1"/>
  <c r="C995" i="1"/>
  <c r="O994" i="1"/>
  <c r="N994" i="1"/>
  <c r="I994" i="1"/>
  <c r="E994" i="1"/>
  <c r="D994" i="1"/>
  <c r="C994" i="1"/>
  <c r="O993" i="1"/>
  <c r="N993" i="1"/>
  <c r="I993" i="1"/>
  <c r="E993" i="1"/>
  <c r="D993" i="1"/>
  <c r="C993" i="1"/>
  <c r="O992" i="1"/>
  <c r="N992" i="1"/>
  <c r="I992" i="1"/>
  <c r="E992" i="1"/>
  <c r="D992" i="1"/>
  <c r="C992" i="1"/>
  <c r="O991" i="1"/>
  <c r="N991" i="1"/>
  <c r="I991" i="1"/>
  <c r="E991" i="1"/>
  <c r="D991" i="1"/>
  <c r="C991" i="1"/>
  <c r="O990" i="1"/>
  <c r="N990" i="1"/>
  <c r="I990" i="1"/>
  <c r="E990" i="1"/>
  <c r="D990" i="1"/>
  <c r="C990" i="1"/>
  <c r="O989" i="1"/>
  <c r="N989" i="1"/>
  <c r="I989" i="1"/>
  <c r="E989" i="1"/>
  <c r="D989" i="1"/>
  <c r="C989" i="1"/>
  <c r="O988" i="1"/>
  <c r="N988" i="1"/>
  <c r="I988" i="1"/>
  <c r="E988" i="1"/>
  <c r="D988" i="1"/>
  <c r="C988" i="1"/>
  <c r="O987" i="1"/>
  <c r="N987" i="1"/>
  <c r="I987" i="1"/>
  <c r="E987" i="1"/>
  <c r="D987" i="1"/>
  <c r="C987" i="1"/>
  <c r="O986" i="1"/>
  <c r="N986" i="1"/>
  <c r="I986" i="1"/>
  <c r="E986" i="1"/>
  <c r="D986" i="1"/>
  <c r="C986" i="1"/>
  <c r="O985" i="1"/>
  <c r="N985" i="1"/>
  <c r="I985" i="1"/>
  <c r="E985" i="1"/>
  <c r="D985" i="1"/>
  <c r="C985" i="1"/>
  <c r="O984" i="1"/>
  <c r="N984" i="1"/>
  <c r="I984" i="1"/>
  <c r="E984" i="1"/>
  <c r="D984" i="1"/>
  <c r="C984" i="1"/>
  <c r="O983" i="1"/>
  <c r="N983" i="1"/>
  <c r="I983" i="1"/>
  <c r="E983" i="1"/>
  <c r="D983" i="1"/>
  <c r="C983" i="1"/>
  <c r="O982" i="1"/>
  <c r="N982" i="1"/>
  <c r="I982" i="1"/>
  <c r="E982" i="1"/>
  <c r="D982" i="1"/>
  <c r="C982" i="1"/>
  <c r="O981" i="1"/>
  <c r="N981" i="1"/>
  <c r="I981" i="1"/>
  <c r="E981" i="1"/>
  <c r="D981" i="1"/>
  <c r="C981" i="1"/>
  <c r="O980" i="1"/>
  <c r="N980" i="1"/>
  <c r="I980" i="1"/>
  <c r="E980" i="1"/>
  <c r="D980" i="1"/>
  <c r="C980" i="1"/>
  <c r="O979" i="1"/>
  <c r="N979" i="1"/>
  <c r="I979" i="1"/>
  <c r="E979" i="1"/>
  <c r="D979" i="1"/>
  <c r="C979" i="1"/>
  <c r="O978" i="1"/>
  <c r="N978" i="1"/>
  <c r="I978" i="1"/>
  <c r="E978" i="1"/>
  <c r="D978" i="1"/>
  <c r="C978" i="1"/>
  <c r="O977" i="1"/>
  <c r="N977" i="1"/>
  <c r="I977" i="1"/>
  <c r="E977" i="1"/>
  <c r="D977" i="1"/>
  <c r="C977" i="1"/>
  <c r="O976" i="1"/>
  <c r="N976" i="1"/>
  <c r="I976" i="1"/>
  <c r="E976" i="1"/>
  <c r="D976" i="1"/>
  <c r="C976" i="1"/>
  <c r="O975" i="1"/>
  <c r="N975" i="1"/>
  <c r="I975" i="1"/>
  <c r="E975" i="1"/>
  <c r="D975" i="1"/>
  <c r="C975" i="1"/>
  <c r="O974" i="1"/>
  <c r="N974" i="1"/>
  <c r="I974" i="1"/>
  <c r="E974" i="1"/>
  <c r="D974" i="1"/>
  <c r="C974" i="1"/>
  <c r="O973" i="1"/>
  <c r="N973" i="1"/>
  <c r="I973" i="1"/>
  <c r="E973" i="1"/>
  <c r="D973" i="1"/>
  <c r="C973" i="1"/>
  <c r="O972" i="1"/>
  <c r="N972" i="1"/>
  <c r="I972" i="1"/>
  <c r="E972" i="1"/>
  <c r="D972" i="1"/>
  <c r="C972" i="1"/>
  <c r="O971" i="1"/>
  <c r="N971" i="1"/>
  <c r="I971" i="1"/>
  <c r="E971" i="1"/>
  <c r="D971" i="1"/>
  <c r="C971" i="1"/>
  <c r="O970" i="1"/>
  <c r="N970" i="1"/>
  <c r="I970" i="1"/>
  <c r="E970" i="1"/>
  <c r="D970" i="1"/>
  <c r="C970" i="1"/>
  <c r="O969" i="1"/>
  <c r="N969" i="1"/>
  <c r="I969" i="1"/>
  <c r="E969" i="1"/>
  <c r="D969" i="1"/>
  <c r="C969" i="1"/>
  <c r="O968" i="1"/>
  <c r="N968" i="1"/>
  <c r="I968" i="1"/>
  <c r="E968" i="1"/>
  <c r="D968" i="1"/>
  <c r="C968" i="1"/>
  <c r="O967" i="1"/>
  <c r="N967" i="1"/>
  <c r="I967" i="1"/>
  <c r="E967" i="1"/>
  <c r="D967" i="1"/>
  <c r="C967" i="1"/>
  <c r="O966" i="1"/>
  <c r="N966" i="1"/>
  <c r="I966" i="1"/>
  <c r="E966" i="1"/>
  <c r="D966" i="1"/>
  <c r="C966" i="1"/>
  <c r="O965" i="1"/>
  <c r="N965" i="1"/>
  <c r="I965" i="1"/>
  <c r="E965" i="1"/>
  <c r="D965" i="1"/>
  <c r="C965" i="1"/>
  <c r="O964" i="1"/>
  <c r="N964" i="1"/>
  <c r="I964" i="1"/>
  <c r="E964" i="1"/>
  <c r="D964" i="1"/>
  <c r="C964" i="1"/>
  <c r="O963" i="1"/>
  <c r="N963" i="1"/>
  <c r="I963" i="1"/>
  <c r="E963" i="1"/>
  <c r="D963" i="1"/>
  <c r="C963" i="1"/>
  <c r="O962" i="1"/>
  <c r="N962" i="1"/>
  <c r="I962" i="1"/>
  <c r="E962" i="1"/>
  <c r="D962" i="1"/>
  <c r="C962" i="1"/>
  <c r="O961" i="1"/>
  <c r="N961" i="1"/>
  <c r="I961" i="1"/>
  <c r="E961" i="1"/>
  <c r="D961" i="1"/>
  <c r="C961" i="1"/>
  <c r="O960" i="1"/>
  <c r="N960" i="1"/>
  <c r="I960" i="1"/>
  <c r="E960" i="1"/>
  <c r="D960" i="1"/>
  <c r="C960" i="1"/>
  <c r="O959" i="1"/>
  <c r="N959" i="1"/>
  <c r="I959" i="1"/>
  <c r="E959" i="1"/>
  <c r="D959" i="1"/>
  <c r="C959" i="1"/>
  <c r="O958" i="1"/>
  <c r="N958" i="1"/>
  <c r="I958" i="1"/>
  <c r="E958" i="1"/>
  <c r="D958" i="1"/>
  <c r="C958" i="1"/>
  <c r="O957" i="1"/>
  <c r="N957" i="1"/>
  <c r="I957" i="1"/>
  <c r="E957" i="1"/>
  <c r="D957" i="1"/>
  <c r="C957" i="1"/>
  <c r="O956" i="1"/>
  <c r="N956" i="1"/>
  <c r="I956" i="1"/>
  <c r="E956" i="1"/>
  <c r="D956" i="1"/>
  <c r="C956" i="1"/>
  <c r="O955" i="1"/>
  <c r="N955" i="1"/>
  <c r="I955" i="1"/>
  <c r="E955" i="1"/>
  <c r="D955" i="1"/>
  <c r="C955" i="1"/>
  <c r="O954" i="1"/>
  <c r="N954" i="1"/>
  <c r="I954" i="1"/>
  <c r="E954" i="1"/>
  <c r="D954" i="1"/>
  <c r="C954" i="1"/>
  <c r="O953" i="1"/>
  <c r="N953" i="1"/>
  <c r="I953" i="1"/>
  <c r="E953" i="1"/>
  <c r="D953" i="1"/>
  <c r="C953" i="1"/>
  <c r="O952" i="1"/>
  <c r="N952" i="1"/>
  <c r="I952" i="1"/>
  <c r="E952" i="1"/>
  <c r="D952" i="1"/>
  <c r="C952" i="1"/>
  <c r="O951" i="1"/>
  <c r="N951" i="1"/>
  <c r="I951" i="1"/>
  <c r="E951" i="1"/>
  <c r="D951" i="1"/>
  <c r="C951" i="1"/>
  <c r="O950" i="1"/>
  <c r="N950" i="1"/>
  <c r="I950" i="1"/>
  <c r="E950" i="1"/>
  <c r="D950" i="1"/>
  <c r="C950" i="1"/>
  <c r="O949" i="1"/>
  <c r="N949" i="1"/>
  <c r="I949" i="1"/>
  <c r="E949" i="1"/>
  <c r="D949" i="1"/>
  <c r="C949" i="1"/>
  <c r="O948" i="1"/>
  <c r="N948" i="1"/>
  <c r="I948" i="1"/>
  <c r="E948" i="1"/>
  <c r="D948" i="1"/>
  <c r="C948" i="1"/>
  <c r="O947" i="1"/>
  <c r="N947" i="1"/>
  <c r="I947" i="1"/>
  <c r="E947" i="1"/>
  <c r="D947" i="1"/>
  <c r="C947" i="1"/>
  <c r="O946" i="1"/>
  <c r="N946" i="1"/>
  <c r="I946" i="1"/>
  <c r="E946" i="1"/>
  <c r="D946" i="1"/>
  <c r="C946" i="1"/>
  <c r="O945" i="1"/>
  <c r="N945" i="1"/>
  <c r="I945" i="1"/>
  <c r="E945" i="1"/>
  <c r="D945" i="1"/>
  <c r="C945" i="1"/>
  <c r="O944" i="1"/>
  <c r="N944" i="1"/>
  <c r="I944" i="1"/>
  <c r="E944" i="1"/>
  <c r="D944" i="1"/>
  <c r="C944" i="1"/>
  <c r="O943" i="1"/>
  <c r="N943" i="1"/>
  <c r="I943" i="1"/>
  <c r="E943" i="1"/>
  <c r="D943" i="1"/>
  <c r="C943" i="1"/>
  <c r="O942" i="1"/>
  <c r="N942" i="1"/>
  <c r="I942" i="1"/>
  <c r="E942" i="1"/>
  <c r="D942" i="1"/>
  <c r="C942" i="1"/>
  <c r="O941" i="1"/>
  <c r="N941" i="1"/>
  <c r="I941" i="1"/>
  <c r="E941" i="1"/>
  <c r="D941" i="1"/>
  <c r="C941" i="1"/>
  <c r="O940" i="1"/>
  <c r="N940" i="1"/>
  <c r="I940" i="1"/>
  <c r="E940" i="1"/>
  <c r="D940" i="1"/>
  <c r="C940" i="1"/>
  <c r="O939" i="1"/>
  <c r="N939" i="1"/>
  <c r="I939" i="1"/>
  <c r="E939" i="1"/>
  <c r="D939" i="1"/>
  <c r="C939" i="1"/>
  <c r="O938" i="1"/>
  <c r="N938" i="1"/>
  <c r="I938" i="1"/>
  <c r="E938" i="1"/>
  <c r="D938" i="1"/>
  <c r="C938" i="1"/>
  <c r="O937" i="1"/>
  <c r="N937" i="1"/>
  <c r="I937" i="1"/>
  <c r="E937" i="1"/>
  <c r="D937" i="1"/>
  <c r="C937" i="1"/>
  <c r="O936" i="1"/>
  <c r="N936" i="1"/>
  <c r="I936" i="1"/>
  <c r="E936" i="1"/>
  <c r="D936" i="1"/>
  <c r="C936" i="1"/>
  <c r="O935" i="1"/>
  <c r="N935" i="1"/>
  <c r="I935" i="1"/>
  <c r="E935" i="1"/>
  <c r="D935" i="1"/>
  <c r="C935" i="1"/>
  <c r="O934" i="1"/>
  <c r="N934" i="1"/>
  <c r="I934" i="1"/>
  <c r="E934" i="1"/>
  <c r="D934" i="1"/>
  <c r="C934" i="1"/>
  <c r="O933" i="1"/>
  <c r="N933" i="1"/>
  <c r="I933" i="1"/>
  <c r="E933" i="1"/>
  <c r="D933" i="1"/>
  <c r="C933" i="1"/>
  <c r="O932" i="1"/>
  <c r="N932" i="1"/>
  <c r="I932" i="1"/>
  <c r="E932" i="1"/>
  <c r="D932" i="1"/>
  <c r="C932" i="1"/>
  <c r="O931" i="1"/>
  <c r="N931" i="1"/>
  <c r="I931" i="1"/>
  <c r="E931" i="1"/>
  <c r="D931" i="1"/>
  <c r="C931" i="1"/>
  <c r="O930" i="1"/>
  <c r="N930" i="1"/>
  <c r="I930" i="1"/>
  <c r="E930" i="1"/>
  <c r="D930" i="1"/>
  <c r="C930" i="1"/>
  <c r="O929" i="1"/>
  <c r="N929" i="1"/>
  <c r="I929" i="1"/>
  <c r="E929" i="1"/>
  <c r="D929" i="1"/>
  <c r="C929" i="1"/>
  <c r="O928" i="1"/>
  <c r="N928" i="1"/>
  <c r="I928" i="1"/>
  <c r="E928" i="1"/>
  <c r="D928" i="1"/>
  <c r="C928" i="1"/>
  <c r="O927" i="1"/>
  <c r="N927" i="1"/>
  <c r="I927" i="1"/>
  <c r="E927" i="1"/>
  <c r="D927" i="1"/>
  <c r="C927" i="1"/>
  <c r="O926" i="1"/>
  <c r="N926" i="1"/>
  <c r="I926" i="1"/>
  <c r="E926" i="1"/>
  <c r="D926" i="1"/>
  <c r="C926" i="1"/>
  <c r="O925" i="1"/>
  <c r="N925" i="1"/>
  <c r="I925" i="1"/>
  <c r="E925" i="1"/>
  <c r="D925" i="1"/>
  <c r="C925" i="1"/>
  <c r="O924" i="1"/>
  <c r="N924" i="1"/>
  <c r="I924" i="1"/>
  <c r="E924" i="1"/>
  <c r="D924" i="1"/>
  <c r="C924" i="1"/>
  <c r="O923" i="1"/>
  <c r="N923" i="1"/>
  <c r="I923" i="1"/>
  <c r="E923" i="1"/>
  <c r="D923" i="1"/>
  <c r="C923" i="1"/>
  <c r="O922" i="1"/>
  <c r="N922" i="1"/>
  <c r="I922" i="1"/>
  <c r="E922" i="1"/>
  <c r="D922" i="1"/>
  <c r="C922" i="1"/>
  <c r="O921" i="1"/>
  <c r="N921" i="1"/>
  <c r="I921" i="1"/>
  <c r="E921" i="1"/>
  <c r="D921" i="1"/>
  <c r="C921" i="1"/>
  <c r="O920" i="1"/>
  <c r="N920" i="1"/>
  <c r="I920" i="1"/>
  <c r="E920" i="1"/>
  <c r="D920" i="1"/>
  <c r="C920" i="1"/>
  <c r="O919" i="1"/>
  <c r="N919" i="1"/>
  <c r="I919" i="1"/>
  <c r="E919" i="1"/>
  <c r="D919" i="1"/>
  <c r="C919" i="1"/>
  <c r="O918" i="1"/>
  <c r="N918" i="1"/>
  <c r="I918" i="1"/>
  <c r="E918" i="1"/>
  <c r="D918" i="1"/>
  <c r="C918" i="1"/>
  <c r="O917" i="1"/>
  <c r="N917" i="1"/>
  <c r="I917" i="1"/>
  <c r="E917" i="1"/>
  <c r="D917" i="1"/>
  <c r="C917" i="1"/>
  <c r="O916" i="1"/>
  <c r="N916" i="1"/>
  <c r="I916" i="1"/>
  <c r="E916" i="1"/>
  <c r="D916" i="1"/>
  <c r="C916" i="1"/>
  <c r="O915" i="1"/>
  <c r="N915" i="1"/>
  <c r="I915" i="1"/>
  <c r="E915" i="1"/>
  <c r="D915" i="1"/>
  <c r="C915" i="1"/>
  <c r="O914" i="1"/>
  <c r="N914" i="1"/>
  <c r="I914" i="1"/>
  <c r="E914" i="1"/>
  <c r="D914" i="1"/>
  <c r="C914" i="1"/>
  <c r="O913" i="1"/>
  <c r="N913" i="1"/>
  <c r="I913" i="1"/>
  <c r="E913" i="1"/>
  <c r="D913" i="1"/>
  <c r="C913" i="1"/>
  <c r="O912" i="1"/>
  <c r="N912" i="1"/>
  <c r="I912" i="1"/>
  <c r="E912" i="1"/>
  <c r="D912" i="1"/>
  <c r="C912" i="1"/>
  <c r="O911" i="1"/>
  <c r="N911" i="1"/>
  <c r="I911" i="1"/>
  <c r="E911" i="1"/>
  <c r="D911" i="1"/>
  <c r="C911" i="1"/>
  <c r="O910" i="1"/>
  <c r="N910" i="1"/>
  <c r="I910" i="1"/>
  <c r="E910" i="1"/>
  <c r="D910" i="1"/>
  <c r="C910" i="1"/>
  <c r="O909" i="1"/>
  <c r="N909" i="1"/>
  <c r="I909" i="1"/>
  <c r="E909" i="1"/>
  <c r="D909" i="1"/>
  <c r="C909" i="1"/>
  <c r="O908" i="1"/>
  <c r="N908" i="1"/>
  <c r="I908" i="1"/>
  <c r="E908" i="1"/>
  <c r="D908" i="1"/>
  <c r="C908" i="1"/>
  <c r="O907" i="1"/>
  <c r="N907" i="1"/>
  <c r="I907" i="1"/>
  <c r="E907" i="1"/>
  <c r="D907" i="1"/>
  <c r="C907" i="1"/>
  <c r="O906" i="1"/>
  <c r="N906" i="1"/>
  <c r="I906" i="1"/>
  <c r="E906" i="1"/>
  <c r="D906" i="1"/>
  <c r="C906" i="1"/>
  <c r="O905" i="1"/>
  <c r="N905" i="1"/>
  <c r="I905" i="1"/>
  <c r="E905" i="1"/>
  <c r="D905" i="1"/>
  <c r="C905" i="1"/>
  <c r="O904" i="1"/>
  <c r="N904" i="1"/>
  <c r="I904" i="1"/>
  <c r="E904" i="1"/>
  <c r="D904" i="1"/>
  <c r="C904" i="1"/>
  <c r="O903" i="1"/>
  <c r="N903" i="1"/>
  <c r="I903" i="1"/>
  <c r="E903" i="1"/>
  <c r="D903" i="1"/>
  <c r="C903" i="1"/>
  <c r="O902" i="1"/>
  <c r="N902" i="1"/>
  <c r="I902" i="1"/>
  <c r="E902" i="1"/>
  <c r="D902" i="1"/>
  <c r="C902" i="1"/>
  <c r="O901" i="1"/>
  <c r="N901" i="1"/>
  <c r="I901" i="1"/>
  <c r="E901" i="1"/>
  <c r="D901" i="1"/>
  <c r="C901" i="1"/>
  <c r="O900" i="1"/>
  <c r="N900" i="1"/>
  <c r="I900" i="1"/>
  <c r="E900" i="1"/>
  <c r="D900" i="1"/>
  <c r="C900" i="1"/>
  <c r="O899" i="1"/>
  <c r="N899" i="1"/>
  <c r="I899" i="1"/>
  <c r="E899" i="1"/>
  <c r="D899" i="1"/>
  <c r="C899" i="1"/>
  <c r="O898" i="1"/>
  <c r="N898" i="1"/>
  <c r="I898" i="1"/>
  <c r="E898" i="1"/>
  <c r="D898" i="1"/>
  <c r="C898" i="1"/>
  <c r="O897" i="1"/>
  <c r="N897" i="1"/>
  <c r="I897" i="1"/>
  <c r="E897" i="1"/>
  <c r="D897" i="1"/>
  <c r="C897" i="1"/>
  <c r="O896" i="1"/>
  <c r="N896" i="1"/>
  <c r="I896" i="1"/>
  <c r="E896" i="1"/>
  <c r="D896" i="1"/>
  <c r="C896" i="1"/>
  <c r="O895" i="1"/>
  <c r="N895" i="1"/>
  <c r="I895" i="1"/>
  <c r="E895" i="1"/>
  <c r="D895" i="1"/>
  <c r="C895" i="1"/>
  <c r="O894" i="1"/>
  <c r="N894" i="1"/>
  <c r="I894" i="1"/>
  <c r="E894" i="1"/>
  <c r="D894" i="1"/>
  <c r="C894" i="1"/>
  <c r="O893" i="1"/>
  <c r="N893" i="1"/>
  <c r="I893" i="1"/>
  <c r="E893" i="1"/>
  <c r="D893" i="1"/>
  <c r="C893" i="1"/>
  <c r="O892" i="1"/>
  <c r="N892" i="1"/>
  <c r="I892" i="1"/>
  <c r="E892" i="1"/>
  <c r="D892" i="1"/>
  <c r="C892" i="1"/>
  <c r="O891" i="1"/>
  <c r="N891" i="1"/>
  <c r="I891" i="1"/>
  <c r="E891" i="1"/>
  <c r="D891" i="1"/>
  <c r="C891" i="1"/>
  <c r="O890" i="1"/>
  <c r="N890" i="1"/>
  <c r="I890" i="1"/>
  <c r="E890" i="1"/>
  <c r="D890" i="1"/>
  <c r="C890" i="1"/>
  <c r="O889" i="1"/>
  <c r="N889" i="1"/>
  <c r="I889" i="1"/>
  <c r="E889" i="1"/>
  <c r="D889" i="1"/>
  <c r="C889" i="1"/>
  <c r="O888" i="1"/>
  <c r="N888" i="1"/>
  <c r="I888" i="1"/>
  <c r="E888" i="1"/>
  <c r="D888" i="1"/>
  <c r="C888" i="1"/>
  <c r="O887" i="1"/>
  <c r="N887" i="1"/>
  <c r="I887" i="1"/>
  <c r="E887" i="1"/>
  <c r="D887" i="1"/>
  <c r="C887" i="1"/>
  <c r="O886" i="1"/>
  <c r="N886" i="1"/>
  <c r="I886" i="1"/>
  <c r="E886" i="1"/>
  <c r="D886" i="1"/>
  <c r="C886" i="1"/>
  <c r="O885" i="1"/>
  <c r="N885" i="1"/>
  <c r="I885" i="1"/>
  <c r="E885" i="1"/>
  <c r="D885" i="1"/>
  <c r="C885" i="1"/>
  <c r="O884" i="1"/>
  <c r="N884" i="1"/>
  <c r="I884" i="1"/>
  <c r="E884" i="1"/>
  <c r="D884" i="1"/>
  <c r="C884" i="1"/>
  <c r="O883" i="1"/>
  <c r="N883" i="1"/>
  <c r="I883" i="1"/>
  <c r="E883" i="1"/>
  <c r="D883" i="1"/>
  <c r="C883" i="1"/>
  <c r="O882" i="1"/>
  <c r="N882" i="1"/>
  <c r="I882" i="1"/>
  <c r="E882" i="1"/>
  <c r="D882" i="1"/>
  <c r="C882" i="1"/>
  <c r="O881" i="1"/>
  <c r="N881" i="1"/>
  <c r="I881" i="1"/>
  <c r="E881" i="1"/>
  <c r="D881" i="1"/>
  <c r="C881" i="1"/>
  <c r="O880" i="1"/>
  <c r="N880" i="1"/>
  <c r="I880" i="1"/>
  <c r="E880" i="1"/>
  <c r="D880" i="1"/>
  <c r="C880" i="1"/>
  <c r="O879" i="1"/>
  <c r="N879" i="1"/>
  <c r="I879" i="1"/>
  <c r="E879" i="1"/>
  <c r="D879" i="1"/>
  <c r="C879" i="1"/>
  <c r="O878" i="1"/>
  <c r="N878" i="1"/>
  <c r="I878" i="1"/>
  <c r="E878" i="1"/>
  <c r="D878" i="1"/>
  <c r="C878" i="1"/>
  <c r="O877" i="1"/>
  <c r="N877" i="1"/>
  <c r="I877" i="1"/>
  <c r="E877" i="1"/>
  <c r="D877" i="1"/>
  <c r="C877" i="1"/>
  <c r="O876" i="1"/>
  <c r="N876" i="1"/>
  <c r="I876" i="1"/>
  <c r="E876" i="1"/>
  <c r="D876" i="1"/>
  <c r="C876" i="1"/>
  <c r="O875" i="1"/>
  <c r="N875" i="1"/>
  <c r="I875" i="1"/>
  <c r="E875" i="1"/>
  <c r="D875" i="1"/>
  <c r="C875" i="1"/>
  <c r="O874" i="1"/>
  <c r="N874" i="1"/>
  <c r="I874" i="1"/>
  <c r="E874" i="1"/>
  <c r="D874" i="1"/>
  <c r="C874" i="1"/>
  <c r="O873" i="1"/>
  <c r="N873" i="1"/>
  <c r="I873" i="1"/>
  <c r="E873" i="1"/>
  <c r="D873" i="1"/>
  <c r="C873" i="1"/>
  <c r="O872" i="1"/>
  <c r="N872" i="1"/>
  <c r="I872" i="1"/>
  <c r="E872" i="1"/>
  <c r="D872" i="1"/>
  <c r="C872" i="1"/>
  <c r="O871" i="1"/>
  <c r="N871" i="1"/>
  <c r="I871" i="1"/>
  <c r="E871" i="1"/>
  <c r="D871" i="1"/>
  <c r="C871" i="1"/>
  <c r="O870" i="1"/>
  <c r="N870" i="1"/>
  <c r="I870" i="1"/>
  <c r="E870" i="1"/>
  <c r="D870" i="1"/>
  <c r="C870" i="1"/>
  <c r="O869" i="1"/>
  <c r="N869" i="1"/>
  <c r="I869" i="1"/>
  <c r="E869" i="1"/>
  <c r="D869" i="1"/>
  <c r="C869" i="1"/>
  <c r="O868" i="1"/>
  <c r="N868" i="1"/>
  <c r="I868" i="1"/>
  <c r="E868" i="1"/>
  <c r="D868" i="1"/>
  <c r="C868" i="1"/>
  <c r="O867" i="1"/>
  <c r="N867" i="1"/>
  <c r="I867" i="1"/>
  <c r="E867" i="1"/>
  <c r="D867" i="1"/>
  <c r="C867" i="1"/>
  <c r="O866" i="1"/>
  <c r="N866" i="1"/>
  <c r="I866" i="1"/>
  <c r="E866" i="1"/>
  <c r="D866" i="1"/>
  <c r="C866" i="1"/>
  <c r="O865" i="1"/>
  <c r="N865" i="1"/>
  <c r="I865" i="1"/>
  <c r="E865" i="1"/>
  <c r="D865" i="1"/>
  <c r="C865" i="1"/>
  <c r="O864" i="1"/>
  <c r="N864" i="1"/>
  <c r="I864" i="1"/>
  <c r="E864" i="1"/>
  <c r="D864" i="1"/>
  <c r="C864" i="1"/>
  <c r="O863" i="1"/>
  <c r="N863" i="1"/>
  <c r="I863" i="1"/>
  <c r="E863" i="1"/>
  <c r="D863" i="1"/>
  <c r="C863" i="1"/>
  <c r="O862" i="1"/>
  <c r="N862" i="1"/>
  <c r="I862" i="1"/>
  <c r="E862" i="1"/>
  <c r="D862" i="1"/>
  <c r="C862" i="1"/>
  <c r="O861" i="1"/>
  <c r="N861" i="1"/>
  <c r="I861" i="1"/>
  <c r="E861" i="1"/>
  <c r="D861" i="1"/>
  <c r="C861" i="1"/>
  <c r="O860" i="1"/>
  <c r="N860" i="1"/>
  <c r="I860" i="1"/>
  <c r="E860" i="1"/>
  <c r="D860" i="1"/>
  <c r="C860" i="1"/>
  <c r="O859" i="1"/>
  <c r="N859" i="1"/>
  <c r="I859" i="1"/>
  <c r="E859" i="1"/>
  <c r="D859" i="1"/>
  <c r="C859" i="1"/>
  <c r="O858" i="1"/>
  <c r="N858" i="1"/>
  <c r="I858" i="1"/>
  <c r="E858" i="1"/>
  <c r="D858" i="1"/>
  <c r="C858" i="1"/>
  <c r="O857" i="1"/>
  <c r="N857" i="1"/>
  <c r="I857" i="1"/>
  <c r="E857" i="1"/>
  <c r="D857" i="1"/>
  <c r="C857" i="1"/>
  <c r="O856" i="1"/>
  <c r="N856" i="1"/>
  <c r="I856" i="1"/>
  <c r="E856" i="1"/>
  <c r="D856" i="1"/>
  <c r="C856" i="1"/>
  <c r="O855" i="1"/>
  <c r="N855" i="1"/>
  <c r="I855" i="1"/>
  <c r="E855" i="1"/>
  <c r="D855" i="1"/>
  <c r="C855" i="1"/>
  <c r="O854" i="1"/>
  <c r="N854" i="1"/>
  <c r="I854" i="1"/>
  <c r="E854" i="1"/>
  <c r="D854" i="1"/>
  <c r="C854" i="1"/>
  <c r="O853" i="1"/>
  <c r="N853" i="1"/>
  <c r="I853" i="1"/>
  <c r="E853" i="1"/>
  <c r="D853" i="1"/>
  <c r="C853" i="1"/>
  <c r="O852" i="1"/>
  <c r="N852" i="1"/>
  <c r="I852" i="1"/>
  <c r="E852" i="1"/>
  <c r="D852" i="1"/>
  <c r="C852" i="1"/>
  <c r="O851" i="1"/>
  <c r="N851" i="1"/>
  <c r="I851" i="1"/>
  <c r="E851" i="1"/>
  <c r="D851" i="1"/>
  <c r="C851" i="1"/>
  <c r="O850" i="1"/>
  <c r="N850" i="1"/>
  <c r="I850" i="1"/>
  <c r="E850" i="1"/>
  <c r="D850" i="1"/>
  <c r="C850" i="1"/>
  <c r="O849" i="1"/>
  <c r="N849" i="1"/>
  <c r="I849" i="1"/>
  <c r="E849" i="1"/>
  <c r="D849" i="1"/>
  <c r="C849" i="1"/>
  <c r="O848" i="1"/>
  <c r="N848" i="1"/>
  <c r="I848" i="1"/>
  <c r="E848" i="1"/>
  <c r="D848" i="1"/>
  <c r="C848" i="1"/>
  <c r="O847" i="1"/>
  <c r="N847" i="1"/>
  <c r="I847" i="1"/>
  <c r="E847" i="1"/>
  <c r="D847" i="1"/>
  <c r="C847" i="1"/>
  <c r="O846" i="1"/>
  <c r="N846" i="1"/>
  <c r="I846" i="1"/>
  <c r="E846" i="1"/>
  <c r="D846" i="1"/>
  <c r="C846" i="1"/>
  <c r="O845" i="1"/>
  <c r="N845" i="1"/>
  <c r="I845" i="1"/>
  <c r="E845" i="1"/>
  <c r="D845" i="1"/>
  <c r="C845" i="1"/>
  <c r="O844" i="1"/>
  <c r="N844" i="1"/>
  <c r="I844" i="1"/>
  <c r="E844" i="1"/>
  <c r="D844" i="1"/>
  <c r="C844" i="1"/>
  <c r="O843" i="1"/>
  <c r="N843" i="1"/>
  <c r="I843" i="1"/>
  <c r="E843" i="1"/>
  <c r="D843" i="1"/>
  <c r="C843" i="1"/>
  <c r="O842" i="1"/>
  <c r="N842" i="1"/>
  <c r="I842" i="1"/>
  <c r="E842" i="1"/>
  <c r="D842" i="1"/>
  <c r="C842" i="1"/>
  <c r="O841" i="1"/>
  <c r="N841" i="1"/>
  <c r="I841" i="1"/>
  <c r="E841" i="1"/>
  <c r="D841" i="1"/>
  <c r="C841" i="1"/>
  <c r="O840" i="1"/>
  <c r="N840" i="1"/>
  <c r="I840" i="1"/>
  <c r="E840" i="1"/>
  <c r="D840" i="1"/>
  <c r="C840" i="1"/>
  <c r="O839" i="1"/>
  <c r="N839" i="1"/>
  <c r="I839" i="1"/>
  <c r="E839" i="1"/>
  <c r="D839" i="1"/>
  <c r="C839" i="1"/>
  <c r="O838" i="1"/>
  <c r="N838" i="1"/>
  <c r="I838" i="1"/>
  <c r="E838" i="1"/>
  <c r="D838" i="1"/>
  <c r="C838" i="1"/>
  <c r="O837" i="1"/>
  <c r="N837" i="1"/>
  <c r="I837" i="1"/>
  <c r="E837" i="1"/>
  <c r="D837" i="1"/>
  <c r="C837" i="1"/>
  <c r="O836" i="1"/>
  <c r="N836" i="1"/>
  <c r="I836" i="1"/>
  <c r="E836" i="1"/>
  <c r="D836" i="1"/>
  <c r="C836" i="1"/>
  <c r="O835" i="1"/>
  <c r="N835" i="1"/>
  <c r="I835" i="1"/>
  <c r="E835" i="1"/>
  <c r="D835" i="1"/>
  <c r="C835" i="1"/>
  <c r="O834" i="1"/>
  <c r="N834" i="1"/>
  <c r="I834" i="1"/>
  <c r="E834" i="1"/>
  <c r="D834" i="1"/>
  <c r="C834" i="1"/>
  <c r="O833" i="1"/>
  <c r="N833" i="1"/>
  <c r="I833" i="1"/>
  <c r="E833" i="1"/>
  <c r="D833" i="1"/>
  <c r="C833" i="1"/>
  <c r="O832" i="1"/>
  <c r="N832" i="1"/>
  <c r="I832" i="1"/>
  <c r="E832" i="1"/>
  <c r="D832" i="1"/>
  <c r="C832" i="1"/>
  <c r="O831" i="1"/>
  <c r="N831" i="1"/>
  <c r="I831" i="1"/>
  <c r="E831" i="1"/>
  <c r="D831" i="1"/>
  <c r="C831" i="1"/>
  <c r="O830" i="1"/>
  <c r="N830" i="1"/>
  <c r="I830" i="1"/>
  <c r="E830" i="1"/>
  <c r="D830" i="1"/>
  <c r="C830" i="1"/>
  <c r="O829" i="1"/>
  <c r="N829" i="1"/>
  <c r="I829" i="1"/>
  <c r="E829" i="1"/>
  <c r="D829" i="1"/>
  <c r="C829" i="1"/>
  <c r="O828" i="1"/>
  <c r="N828" i="1"/>
  <c r="I828" i="1"/>
  <c r="E828" i="1"/>
  <c r="D828" i="1"/>
  <c r="C828" i="1"/>
  <c r="O827" i="1"/>
  <c r="N827" i="1"/>
  <c r="I827" i="1"/>
  <c r="E827" i="1"/>
  <c r="D827" i="1"/>
  <c r="C827" i="1"/>
  <c r="O826" i="1"/>
  <c r="N826" i="1"/>
  <c r="I826" i="1"/>
  <c r="E826" i="1"/>
  <c r="D826" i="1"/>
  <c r="C826" i="1"/>
  <c r="O825" i="1"/>
  <c r="N825" i="1"/>
  <c r="I825" i="1"/>
  <c r="E825" i="1"/>
  <c r="D825" i="1"/>
  <c r="C825" i="1"/>
  <c r="O824" i="1"/>
  <c r="N824" i="1"/>
  <c r="I824" i="1"/>
  <c r="E824" i="1"/>
  <c r="D824" i="1"/>
  <c r="C824" i="1"/>
  <c r="O823" i="1"/>
  <c r="N823" i="1"/>
  <c r="I823" i="1"/>
  <c r="E823" i="1"/>
  <c r="D823" i="1"/>
  <c r="C823" i="1"/>
  <c r="O822" i="1"/>
  <c r="N822" i="1"/>
  <c r="I822" i="1"/>
  <c r="E822" i="1"/>
  <c r="D822" i="1"/>
  <c r="C822" i="1"/>
  <c r="O821" i="1"/>
  <c r="N821" i="1"/>
  <c r="I821" i="1"/>
  <c r="E821" i="1"/>
  <c r="D821" i="1"/>
  <c r="C821" i="1"/>
  <c r="O820" i="1"/>
  <c r="N820" i="1"/>
  <c r="I820" i="1"/>
  <c r="E820" i="1"/>
  <c r="D820" i="1"/>
  <c r="C820" i="1"/>
  <c r="O819" i="1"/>
  <c r="N819" i="1"/>
  <c r="I819" i="1"/>
  <c r="E819" i="1"/>
  <c r="D819" i="1"/>
  <c r="C819" i="1"/>
  <c r="O818" i="1"/>
  <c r="N818" i="1"/>
  <c r="I818" i="1"/>
  <c r="E818" i="1"/>
  <c r="D818" i="1"/>
  <c r="C818" i="1"/>
  <c r="O817" i="1"/>
  <c r="N817" i="1"/>
  <c r="I817" i="1"/>
  <c r="E817" i="1"/>
  <c r="D817" i="1"/>
  <c r="C817" i="1"/>
  <c r="O816" i="1"/>
  <c r="N816" i="1"/>
  <c r="I816" i="1"/>
  <c r="E816" i="1"/>
  <c r="D816" i="1"/>
  <c r="C816" i="1"/>
  <c r="O815" i="1"/>
  <c r="N815" i="1"/>
  <c r="I815" i="1"/>
  <c r="E815" i="1"/>
  <c r="D815" i="1"/>
  <c r="C815" i="1"/>
  <c r="O814" i="1"/>
  <c r="N814" i="1"/>
  <c r="I814" i="1"/>
  <c r="E814" i="1"/>
  <c r="D814" i="1"/>
  <c r="C814" i="1"/>
  <c r="O813" i="1"/>
  <c r="N813" i="1"/>
  <c r="I813" i="1"/>
  <c r="E813" i="1"/>
  <c r="D813" i="1"/>
  <c r="C813" i="1"/>
  <c r="O812" i="1"/>
  <c r="N812" i="1"/>
  <c r="I812" i="1"/>
  <c r="E812" i="1"/>
  <c r="D812" i="1"/>
  <c r="C812" i="1"/>
  <c r="O811" i="1"/>
  <c r="N811" i="1"/>
  <c r="I811" i="1"/>
  <c r="E811" i="1"/>
  <c r="D811" i="1"/>
  <c r="C811" i="1"/>
  <c r="O810" i="1"/>
  <c r="N810" i="1"/>
  <c r="I810" i="1"/>
  <c r="E810" i="1"/>
  <c r="D810" i="1"/>
  <c r="C810" i="1"/>
  <c r="O809" i="1"/>
  <c r="N809" i="1"/>
  <c r="I809" i="1"/>
  <c r="E809" i="1"/>
  <c r="D809" i="1"/>
  <c r="C809" i="1"/>
  <c r="O808" i="1"/>
  <c r="N808" i="1"/>
  <c r="I808" i="1"/>
  <c r="E808" i="1"/>
  <c r="D808" i="1"/>
  <c r="C808" i="1"/>
  <c r="O807" i="1"/>
  <c r="N807" i="1"/>
  <c r="I807" i="1"/>
  <c r="E807" i="1"/>
  <c r="D807" i="1"/>
  <c r="C807" i="1"/>
  <c r="O806" i="1"/>
  <c r="N806" i="1"/>
  <c r="I806" i="1"/>
  <c r="E806" i="1"/>
  <c r="D806" i="1"/>
  <c r="C806" i="1"/>
  <c r="O805" i="1"/>
  <c r="N805" i="1"/>
  <c r="I805" i="1"/>
  <c r="E805" i="1"/>
  <c r="D805" i="1"/>
  <c r="C805" i="1"/>
  <c r="O804" i="1"/>
  <c r="N804" i="1"/>
  <c r="I804" i="1"/>
  <c r="E804" i="1"/>
  <c r="D804" i="1"/>
  <c r="C804" i="1"/>
  <c r="O803" i="1"/>
  <c r="N803" i="1"/>
  <c r="I803" i="1"/>
  <c r="E803" i="1"/>
  <c r="D803" i="1"/>
  <c r="C803" i="1"/>
  <c r="O802" i="1"/>
  <c r="N802" i="1"/>
  <c r="I802" i="1"/>
  <c r="E802" i="1"/>
  <c r="D802" i="1"/>
  <c r="C802" i="1"/>
  <c r="O801" i="1"/>
  <c r="N801" i="1"/>
  <c r="I801" i="1"/>
  <c r="E801" i="1"/>
  <c r="D801" i="1"/>
  <c r="C801" i="1"/>
  <c r="O800" i="1"/>
  <c r="N800" i="1"/>
  <c r="I800" i="1"/>
  <c r="E800" i="1"/>
  <c r="D800" i="1"/>
  <c r="C800" i="1"/>
  <c r="O799" i="1"/>
  <c r="N799" i="1"/>
  <c r="I799" i="1"/>
  <c r="E799" i="1"/>
  <c r="D799" i="1"/>
  <c r="C799" i="1"/>
  <c r="O798" i="1"/>
  <c r="N798" i="1"/>
  <c r="I798" i="1"/>
  <c r="E798" i="1"/>
  <c r="D798" i="1"/>
  <c r="C798" i="1"/>
  <c r="O797" i="1"/>
  <c r="N797" i="1"/>
  <c r="I797" i="1"/>
  <c r="E797" i="1"/>
  <c r="D797" i="1"/>
  <c r="C797" i="1"/>
  <c r="O796" i="1"/>
  <c r="N796" i="1"/>
  <c r="I796" i="1"/>
  <c r="E796" i="1"/>
  <c r="D796" i="1"/>
  <c r="C796" i="1"/>
  <c r="O795" i="1"/>
  <c r="N795" i="1"/>
  <c r="I795" i="1"/>
  <c r="E795" i="1"/>
  <c r="D795" i="1"/>
  <c r="C795" i="1"/>
  <c r="O794" i="1"/>
  <c r="N794" i="1"/>
  <c r="I794" i="1"/>
  <c r="E794" i="1"/>
  <c r="D794" i="1"/>
  <c r="C794" i="1"/>
  <c r="O793" i="1"/>
  <c r="N793" i="1"/>
  <c r="I793" i="1"/>
  <c r="E793" i="1"/>
  <c r="D793" i="1"/>
  <c r="C793" i="1"/>
  <c r="O792" i="1"/>
  <c r="N792" i="1"/>
  <c r="I792" i="1"/>
  <c r="E792" i="1"/>
  <c r="D792" i="1"/>
  <c r="C792" i="1"/>
  <c r="O791" i="1"/>
  <c r="N791" i="1"/>
  <c r="I791" i="1"/>
  <c r="E791" i="1"/>
  <c r="D791" i="1"/>
  <c r="C791" i="1"/>
  <c r="O790" i="1"/>
  <c r="N790" i="1"/>
  <c r="I790" i="1"/>
  <c r="E790" i="1"/>
  <c r="D790" i="1"/>
  <c r="C790" i="1"/>
  <c r="O789" i="1"/>
  <c r="N789" i="1"/>
  <c r="I789" i="1"/>
  <c r="E789" i="1"/>
  <c r="D789" i="1"/>
  <c r="C789" i="1"/>
  <c r="O788" i="1"/>
  <c r="N788" i="1"/>
  <c r="I788" i="1"/>
  <c r="E788" i="1"/>
  <c r="D788" i="1"/>
  <c r="C788" i="1"/>
  <c r="O787" i="1"/>
  <c r="N787" i="1"/>
  <c r="I787" i="1"/>
  <c r="E787" i="1"/>
  <c r="D787" i="1"/>
  <c r="C787" i="1"/>
  <c r="O786" i="1"/>
  <c r="N786" i="1"/>
  <c r="I786" i="1"/>
  <c r="E786" i="1"/>
  <c r="D786" i="1"/>
  <c r="C786" i="1"/>
  <c r="O785" i="1"/>
  <c r="N785" i="1"/>
  <c r="I785" i="1"/>
  <c r="E785" i="1"/>
  <c r="D785" i="1"/>
  <c r="C785" i="1"/>
  <c r="O784" i="1"/>
  <c r="N784" i="1"/>
  <c r="I784" i="1"/>
  <c r="E784" i="1"/>
  <c r="D784" i="1"/>
  <c r="C784" i="1"/>
  <c r="O783" i="1"/>
  <c r="N783" i="1"/>
  <c r="I783" i="1"/>
  <c r="E783" i="1"/>
  <c r="D783" i="1"/>
  <c r="C783" i="1"/>
  <c r="O782" i="1"/>
  <c r="N782" i="1"/>
  <c r="I782" i="1"/>
  <c r="E782" i="1"/>
  <c r="D782" i="1"/>
  <c r="C782" i="1"/>
  <c r="O781" i="1"/>
  <c r="N781" i="1"/>
  <c r="I781" i="1"/>
  <c r="E781" i="1"/>
  <c r="D781" i="1"/>
  <c r="C781" i="1"/>
  <c r="O780" i="1"/>
  <c r="N780" i="1"/>
  <c r="I780" i="1"/>
  <c r="E780" i="1"/>
  <c r="D780" i="1"/>
  <c r="C780" i="1"/>
  <c r="O779" i="1"/>
  <c r="N779" i="1"/>
  <c r="I779" i="1"/>
  <c r="E779" i="1"/>
  <c r="D779" i="1"/>
  <c r="C779" i="1"/>
  <c r="O778" i="1"/>
  <c r="N778" i="1"/>
  <c r="I778" i="1"/>
  <c r="E778" i="1"/>
  <c r="D778" i="1"/>
  <c r="C778" i="1"/>
  <c r="O777" i="1"/>
  <c r="N777" i="1"/>
  <c r="I777" i="1"/>
  <c r="E777" i="1"/>
  <c r="D777" i="1"/>
  <c r="C777" i="1"/>
  <c r="O776" i="1"/>
  <c r="N776" i="1"/>
  <c r="I776" i="1"/>
  <c r="E776" i="1"/>
  <c r="D776" i="1"/>
  <c r="C776" i="1"/>
  <c r="O775" i="1"/>
  <c r="N775" i="1"/>
  <c r="I775" i="1"/>
  <c r="E775" i="1"/>
  <c r="D775" i="1"/>
  <c r="C775" i="1"/>
  <c r="O774" i="1"/>
  <c r="N774" i="1"/>
  <c r="I774" i="1"/>
  <c r="E774" i="1"/>
  <c r="D774" i="1"/>
  <c r="C774" i="1"/>
  <c r="O773" i="1"/>
  <c r="N773" i="1"/>
  <c r="I773" i="1"/>
  <c r="E773" i="1"/>
  <c r="D773" i="1"/>
  <c r="C773" i="1"/>
  <c r="O772" i="1"/>
  <c r="N772" i="1"/>
  <c r="I772" i="1"/>
  <c r="E772" i="1"/>
  <c r="D772" i="1"/>
  <c r="C772" i="1"/>
  <c r="O771" i="1"/>
  <c r="N771" i="1"/>
  <c r="I771" i="1"/>
  <c r="E771" i="1"/>
  <c r="D771" i="1"/>
  <c r="C771" i="1"/>
  <c r="O770" i="1"/>
  <c r="N770" i="1"/>
  <c r="I770" i="1"/>
  <c r="E770" i="1"/>
  <c r="D770" i="1"/>
  <c r="C770" i="1"/>
  <c r="O769" i="1"/>
  <c r="N769" i="1"/>
  <c r="I769" i="1"/>
  <c r="E769" i="1"/>
  <c r="D769" i="1"/>
  <c r="C769" i="1"/>
  <c r="O768" i="1"/>
  <c r="N768" i="1"/>
  <c r="I768" i="1"/>
  <c r="E768" i="1"/>
  <c r="D768" i="1"/>
  <c r="C768" i="1"/>
  <c r="O767" i="1"/>
  <c r="N767" i="1"/>
  <c r="I767" i="1"/>
  <c r="E767" i="1"/>
  <c r="D767" i="1"/>
  <c r="C767" i="1"/>
  <c r="O766" i="1"/>
  <c r="N766" i="1"/>
  <c r="I766" i="1"/>
  <c r="E766" i="1"/>
  <c r="D766" i="1"/>
  <c r="C766" i="1"/>
  <c r="O765" i="1"/>
  <c r="N765" i="1"/>
  <c r="I765" i="1"/>
  <c r="E765" i="1"/>
  <c r="D765" i="1"/>
  <c r="C765" i="1"/>
  <c r="O764" i="1"/>
  <c r="N764" i="1"/>
  <c r="I764" i="1"/>
  <c r="E764" i="1"/>
  <c r="D764" i="1"/>
  <c r="C764" i="1"/>
  <c r="O763" i="1"/>
  <c r="N763" i="1"/>
  <c r="I763" i="1"/>
  <c r="E763" i="1"/>
  <c r="D763" i="1"/>
  <c r="C763" i="1"/>
  <c r="O762" i="1"/>
  <c r="N762" i="1"/>
  <c r="I762" i="1"/>
  <c r="E762" i="1"/>
  <c r="D762" i="1"/>
  <c r="C762" i="1"/>
  <c r="O761" i="1"/>
  <c r="N761" i="1"/>
  <c r="I761" i="1"/>
  <c r="E761" i="1"/>
  <c r="D761" i="1"/>
  <c r="C761" i="1"/>
  <c r="O760" i="1"/>
  <c r="N760" i="1"/>
  <c r="I760" i="1"/>
  <c r="E760" i="1"/>
  <c r="D760" i="1"/>
  <c r="C760" i="1"/>
  <c r="O759" i="1"/>
  <c r="N759" i="1"/>
  <c r="I759" i="1"/>
  <c r="E759" i="1"/>
  <c r="D759" i="1"/>
  <c r="C759" i="1"/>
  <c r="O758" i="1"/>
  <c r="N758" i="1"/>
  <c r="I758" i="1"/>
  <c r="E758" i="1"/>
  <c r="D758" i="1"/>
  <c r="C758" i="1"/>
  <c r="O757" i="1"/>
  <c r="N757" i="1"/>
  <c r="I757" i="1"/>
  <c r="E757" i="1"/>
  <c r="D757" i="1"/>
  <c r="C757" i="1"/>
  <c r="O756" i="1"/>
  <c r="N756" i="1"/>
  <c r="I756" i="1"/>
  <c r="E756" i="1"/>
  <c r="D756" i="1"/>
  <c r="C756" i="1"/>
  <c r="O755" i="1"/>
  <c r="N755" i="1"/>
  <c r="I755" i="1"/>
  <c r="E755" i="1"/>
  <c r="D755" i="1"/>
  <c r="C755" i="1"/>
  <c r="O754" i="1"/>
  <c r="N754" i="1"/>
  <c r="I754" i="1"/>
  <c r="E754" i="1"/>
  <c r="D754" i="1"/>
  <c r="C754" i="1"/>
  <c r="O753" i="1"/>
  <c r="N753" i="1"/>
  <c r="I753" i="1"/>
  <c r="E753" i="1"/>
  <c r="D753" i="1"/>
  <c r="C753" i="1"/>
  <c r="O752" i="1"/>
  <c r="N752" i="1"/>
  <c r="I752" i="1"/>
  <c r="E752" i="1"/>
  <c r="D752" i="1"/>
  <c r="C752" i="1"/>
  <c r="O751" i="1"/>
  <c r="N751" i="1"/>
  <c r="I751" i="1"/>
  <c r="E751" i="1"/>
  <c r="D751" i="1"/>
  <c r="C751" i="1"/>
  <c r="O750" i="1"/>
  <c r="N750" i="1"/>
  <c r="I750" i="1"/>
  <c r="E750" i="1"/>
  <c r="D750" i="1"/>
  <c r="C750" i="1"/>
  <c r="O749" i="1"/>
  <c r="N749" i="1"/>
  <c r="I749" i="1"/>
  <c r="E749" i="1"/>
  <c r="D749" i="1"/>
  <c r="C749" i="1"/>
  <c r="O748" i="1"/>
  <c r="N748" i="1"/>
  <c r="I748" i="1"/>
  <c r="E748" i="1"/>
  <c r="D748" i="1"/>
  <c r="C748" i="1"/>
  <c r="O747" i="1"/>
  <c r="N747" i="1"/>
  <c r="I747" i="1"/>
  <c r="E747" i="1"/>
  <c r="D747" i="1"/>
  <c r="C747" i="1"/>
  <c r="O746" i="1"/>
  <c r="N746" i="1"/>
  <c r="I746" i="1"/>
  <c r="E746" i="1"/>
  <c r="D746" i="1"/>
  <c r="C746" i="1"/>
  <c r="O745" i="1"/>
  <c r="N745" i="1"/>
  <c r="I745" i="1"/>
  <c r="E745" i="1"/>
  <c r="D745" i="1"/>
  <c r="C745" i="1"/>
  <c r="O744" i="1"/>
  <c r="N744" i="1"/>
  <c r="I744" i="1"/>
  <c r="E744" i="1"/>
  <c r="D744" i="1"/>
  <c r="C744" i="1"/>
  <c r="O743" i="1"/>
  <c r="N743" i="1"/>
  <c r="I743" i="1"/>
  <c r="E743" i="1"/>
  <c r="D743" i="1"/>
  <c r="C743" i="1"/>
  <c r="O742" i="1"/>
  <c r="N742" i="1"/>
  <c r="I742" i="1"/>
  <c r="E742" i="1"/>
  <c r="D742" i="1"/>
  <c r="C742" i="1"/>
  <c r="O741" i="1"/>
  <c r="N741" i="1"/>
  <c r="I741" i="1"/>
  <c r="E741" i="1"/>
  <c r="D741" i="1"/>
  <c r="C741" i="1"/>
  <c r="O740" i="1"/>
  <c r="N740" i="1"/>
  <c r="I740" i="1"/>
  <c r="E740" i="1"/>
  <c r="D740" i="1"/>
  <c r="C740" i="1"/>
  <c r="O739" i="1"/>
  <c r="N739" i="1"/>
  <c r="I739" i="1"/>
  <c r="E739" i="1"/>
  <c r="D739" i="1"/>
  <c r="C739" i="1"/>
  <c r="O738" i="1"/>
  <c r="N738" i="1"/>
  <c r="I738" i="1"/>
  <c r="E738" i="1"/>
  <c r="D738" i="1"/>
  <c r="C738" i="1"/>
  <c r="O737" i="1"/>
  <c r="N737" i="1"/>
  <c r="I737" i="1"/>
  <c r="E737" i="1"/>
  <c r="D737" i="1"/>
  <c r="C737" i="1"/>
  <c r="O736" i="1"/>
  <c r="N736" i="1"/>
  <c r="I736" i="1"/>
  <c r="E736" i="1"/>
  <c r="D736" i="1"/>
  <c r="C736" i="1"/>
  <c r="O735" i="1"/>
  <c r="N735" i="1"/>
  <c r="I735" i="1"/>
  <c r="E735" i="1"/>
  <c r="D735" i="1"/>
  <c r="C735" i="1"/>
  <c r="O734" i="1"/>
  <c r="N734" i="1"/>
  <c r="I734" i="1"/>
  <c r="E734" i="1"/>
  <c r="D734" i="1"/>
  <c r="C734" i="1"/>
  <c r="O733" i="1"/>
  <c r="N733" i="1"/>
  <c r="I733" i="1"/>
  <c r="E733" i="1"/>
  <c r="D733" i="1"/>
  <c r="C733" i="1"/>
  <c r="O732" i="1"/>
  <c r="N732" i="1"/>
  <c r="I732" i="1"/>
  <c r="E732" i="1"/>
  <c r="D732" i="1"/>
  <c r="C732" i="1"/>
  <c r="O731" i="1"/>
  <c r="N731" i="1"/>
  <c r="I731" i="1"/>
  <c r="E731" i="1"/>
  <c r="D731" i="1"/>
  <c r="C731" i="1"/>
  <c r="O730" i="1"/>
  <c r="N730" i="1"/>
  <c r="I730" i="1"/>
  <c r="E730" i="1"/>
  <c r="D730" i="1"/>
  <c r="C730" i="1"/>
  <c r="O729" i="1"/>
  <c r="N729" i="1"/>
  <c r="I729" i="1"/>
  <c r="E729" i="1"/>
  <c r="D729" i="1"/>
  <c r="C729" i="1"/>
  <c r="O728" i="1"/>
  <c r="N728" i="1"/>
  <c r="I728" i="1"/>
  <c r="E728" i="1"/>
  <c r="D728" i="1"/>
  <c r="C728" i="1"/>
  <c r="O727" i="1"/>
  <c r="N727" i="1"/>
  <c r="I727" i="1"/>
  <c r="E727" i="1"/>
  <c r="D727" i="1"/>
  <c r="C727" i="1"/>
  <c r="O726" i="1"/>
  <c r="N726" i="1"/>
  <c r="I726" i="1"/>
  <c r="E726" i="1"/>
  <c r="D726" i="1"/>
  <c r="C726" i="1"/>
  <c r="O725" i="1"/>
  <c r="N725" i="1"/>
  <c r="I725" i="1"/>
  <c r="E725" i="1"/>
  <c r="D725" i="1"/>
  <c r="C725" i="1"/>
  <c r="O724" i="1"/>
  <c r="N724" i="1"/>
  <c r="I724" i="1"/>
  <c r="E724" i="1"/>
  <c r="D724" i="1"/>
  <c r="C724" i="1"/>
  <c r="O723" i="1"/>
  <c r="N723" i="1"/>
  <c r="I723" i="1"/>
  <c r="E723" i="1"/>
  <c r="D723" i="1"/>
  <c r="C723" i="1"/>
  <c r="O722" i="1"/>
  <c r="N722" i="1"/>
  <c r="I722" i="1"/>
  <c r="E722" i="1"/>
  <c r="D722" i="1"/>
  <c r="C722" i="1"/>
  <c r="O721" i="1"/>
  <c r="N721" i="1"/>
  <c r="I721" i="1"/>
  <c r="E721" i="1"/>
  <c r="D721" i="1"/>
  <c r="C721" i="1"/>
  <c r="O720" i="1"/>
  <c r="N720" i="1"/>
  <c r="I720" i="1"/>
  <c r="E720" i="1"/>
  <c r="D720" i="1"/>
  <c r="C720" i="1"/>
  <c r="O719" i="1"/>
  <c r="N719" i="1"/>
  <c r="I719" i="1"/>
  <c r="E719" i="1"/>
  <c r="D719" i="1"/>
  <c r="C719" i="1"/>
  <c r="O718" i="1"/>
  <c r="N718" i="1"/>
  <c r="I718" i="1"/>
  <c r="E718" i="1"/>
  <c r="D718" i="1"/>
  <c r="C718" i="1"/>
  <c r="O717" i="1"/>
  <c r="N717" i="1"/>
  <c r="I717" i="1"/>
  <c r="E717" i="1"/>
  <c r="D717" i="1"/>
  <c r="C717" i="1"/>
  <c r="O716" i="1"/>
  <c r="N716" i="1"/>
  <c r="I716" i="1"/>
  <c r="E716" i="1"/>
  <c r="D716" i="1"/>
  <c r="C716" i="1"/>
  <c r="O715" i="1"/>
  <c r="N715" i="1"/>
  <c r="I715" i="1"/>
  <c r="E715" i="1"/>
  <c r="D715" i="1"/>
  <c r="C715" i="1"/>
  <c r="O714" i="1"/>
  <c r="N714" i="1"/>
  <c r="I714" i="1"/>
  <c r="E714" i="1"/>
  <c r="D714" i="1"/>
  <c r="C714" i="1"/>
  <c r="O713" i="1"/>
  <c r="N713" i="1"/>
  <c r="I713" i="1"/>
  <c r="E713" i="1"/>
  <c r="D713" i="1"/>
  <c r="C713" i="1"/>
  <c r="O712" i="1"/>
  <c r="N712" i="1"/>
  <c r="I712" i="1"/>
  <c r="E712" i="1"/>
  <c r="D712" i="1"/>
  <c r="C712" i="1"/>
  <c r="O711" i="1"/>
  <c r="N711" i="1"/>
  <c r="I711" i="1"/>
  <c r="E711" i="1"/>
  <c r="D711" i="1"/>
  <c r="C711" i="1"/>
  <c r="O710" i="1"/>
  <c r="N710" i="1"/>
  <c r="I710" i="1"/>
  <c r="E710" i="1"/>
  <c r="D710" i="1"/>
  <c r="C710" i="1"/>
  <c r="O709" i="1"/>
  <c r="N709" i="1"/>
  <c r="I709" i="1"/>
  <c r="E709" i="1"/>
  <c r="D709" i="1"/>
  <c r="C709" i="1"/>
  <c r="O708" i="1"/>
  <c r="N708" i="1"/>
  <c r="I708" i="1"/>
  <c r="E708" i="1"/>
  <c r="D708" i="1"/>
  <c r="C708" i="1"/>
  <c r="O707" i="1"/>
  <c r="N707" i="1"/>
  <c r="I707" i="1"/>
  <c r="E707" i="1"/>
  <c r="D707" i="1"/>
  <c r="C707" i="1"/>
  <c r="O706" i="1"/>
  <c r="N706" i="1"/>
  <c r="I706" i="1"/>
  <c r="E706" i="1"/>
  <c r="D706" i="1"/>
  <c r="C706" i="1"/>
  <c r="O705" i="1"/>
  <c r="N705" i="1"/>
  <c r="I705" i="1"/>
  <c r="E705" i="1"/>
  <c r="D705" i="1"/>
  <c r="C705" i="1"/>
  <c r="O704" i="1"/>
  <c r="N704" i="1"/>
  <c r="I704" i="1"/>
  <c r="E704" i="1"/>
  <c r="D704" i="1"/>
  <c r="C704" i="1"/>
  <c r="O703" i="1"/>
  <c r="N703" i="1"/>
  <c r="I703" i="1"/>
  <c r="E703" i="1"/>
  <c r="D703" i="1"/>
  <c r="C703" i="1"/>
  <c r="O702" i="1"/>
  <c r="N702" i="1"/>
  <c r="I702" i="1"/>
  <c r="E702" i="1"/>
  <c r="D702" i="1"/>
  <c r="C702" i="1"/>
  <c r="O701" i="1"/>
  <c r="N701" i="1"/>
  <c r="I701" i="1"/>
  <c r="E701" i="1"/>
  <c r="D701" i="1"/>
  <c r="C701" i="1"/>
  <c r="O700" i="1"/>
  <c r="N700" i="1"/>
  <c r="I700" i="1"/>
  <c r="E700" i="1"/>
  <c r="D700" i="1"/>
  <c r="C700" i="1"/>
  <c r="O699" i="1"/>
  <c r="N699" i="1"/>
  <c r="I699" i="1"/>
  <c r="E699" i="1"/>
  <c r="D699" i="1"/>
  <c r="C699" i="1"/>
  <c r="O698" i="1"/>
  <c r="N698" i="1"/>
  <c r="I698" i="1"/>
  <c r="E698" i="1"/>
  <c r="D698" i="1"/>
  <c r="C698" i="1"/>
  <c r="O697" i="1"/>
  <c r="N697" i="1"/>
  <c r="I697" i="1"/>
  <c r="E697" i="1"/>
  <c r="D697" i="1"/>
  <c r="C697" i="1"/>
  <c r="O696" i="1"/>
  <c r="N696" i="1"/>
  <c r="I696" i="1"/>
  <c r="E696" i="1"/>
  <c r="D696" i="1"/>
  <c r="C696" i="1"/>
  <c r="O695" i="1"/>
  <c r="N695" i="1"/>
  <c r="I695" i="1"/>
  <c r="E695" i="1"/>
  <c r="D695" i="1"/>
  <c r="C695" i="1"/>
  <c r="O694" i="1"/>
  <c r="N694" i="1"/>
  <c r="I694" i="1"/>
  <c r="E694" i="1"/>
  <c r="D694" i="1"/>
  <c r="C694" i="1"/>
  <c r="O693" i="1"/>
  <c r="N693" i="1"/>
  <c r="I693" i="1"/>
  <c r="E693" i="1"/>
  <c r="D693" i="1"/>
  <c r="C693" i="1"/>
  <c r="O692" i="1"/>
  <c r="N692" i="1"/>
  <c r="I692" i="1"/>
  <c r="E692" i="1"/>
  <c r="D692" i="1"/>
  <c r="C692" i="1"/>
  <c r="O691" i="1"/>
  <c r="N691" i="1"/>
  <c r="I691" i="1"/>
  <c r="E691" i="1"/>
  <c r="D691" i="1"/>
  <c r="C691" i="1"/>
  <c r="O690" i="1"/>
  <c r="N690" i="1"/>
  <c r="I690" i="1"/>
  <c r="E690" i="1"/>
  <c r="D690" i="1"/>
  <c r="C690" i="1"/>
  <c r="O689" i="1"/>
  <c r="N689" i="1"/>
  <c r="I689" i="1"/>
  <c r="E689" i="1"/>
  <c r="D689" i="1"/>
  <c r="C689" i="1"/>
  <c r="O688" i="1"/>
  <c r="N688" i="1"/>
  <c r="I688" i="1"/>
  <c r="E688" i="1"/>
  <c r="D688" i="1"/>
  <c r="C688" i="1"/>
  <c r="O687" i="1"/>
  <c r="N687" i="1"/>
  <c r="I687" i="1"/>
  <c r="E687" i="1"/>
  <c r="D687" i="1"/>
  <c r="C687" i="1"/>
  <c r="O686" i="1"/>
  <c r="N686" i="1"/>
  <c r="I686" i="1"/>
  <c r="E686" i="1"/>
  <c r="D686" i="1"/>
  <c r="C686" i="1"/>
  <c r="O685" i="1"/>
  <c r="N685" i="1"/>
  <c r="I685" i="1"/>
  <c r="E685" i="1"/>
  <c r="D685" i="1"/>
  <c r="C685" i="1"/>
  <c r="O684" i="1"/>
  <c r="N684" i="1"/>
  <c r="I684" i="1"/>
  <c r="E684" i="1"/>
  <c r="D684" i="1"/>
  <c r="C684" i="1"/>
  <c r="O683" i="1"/>
  <c r="N683" i="1"/>
  <c r="I683" i="1"/>
  <c r="E683" i="1"/>
  <c r="D683" i="1"/>
  <c r="C683" i="1"/>
  <c r="O682" i="1"/>
  <c r="N682" i="1"/>
  <c r="I682" i="1"/>
  <c r="E682" i="1"/>
  <c r="D682" i="1"/>
  <c r="C682" i="1"/>
  <c r="O681" i="1"/>
  <c r="N681" i="1"/>
  <c r="I681" i="1"/>
  <c r="E681" i="1"/>
  <c r="D681" i="1"/>
  <c r="C681" i="1"/>
  <c r="O680" i="1"/>
  <c r="N680" i="1"/>
  <c r="I680" i="1"/>
  <c r="E680" i="1"/>
  <c r="D680" i="1"/>
  <c r="C680" i="1"/>
  <c r="O679" i="1"/>
  <c r="N679" i="1"/>
  <c r="I679" i="1"/>
  <c r="E679" i="1"/>
  <c r="D679" i="1"/>
  <c r="C679" i="1"/>
  <c r="O678" i="1"/>
  <c r="N678" i="1"/>
  <c r="I678" i="1"/>
  <c r="E678" i="1"/>
  <c r="D678" i="1"/>
  <c r="C678" i="1"/>
  <c r="O677" i="1"/>
  <c r="N677" i="1"/>
  <c r="I677" i="1"/>
  <c r="E677" i="1"/>
  <c r="D677" i="1"/>
  <c r="C677" i="1"/>
  <c r="O676" i="1"/>
  <c r="N676" i="1"/>
  <c r="I676" i="1"/>
  <c r="E676" i="1"/>
  <c r="D676" i="1"/>
  <c r="C676" i="1"/>
  <c r="O675" i="1"/>
  <c r="N675" i="1"/>
  <c r="I675" i="1"/>
  <c r="E675" i="1"/>
  <c r="D675" i="1"/>
  <c r="C675" i="1"/>
  <c r="O674" i="1"/>
  <c r="N674" i="1"/>
  <c r="I674" i="1"/>
  <c r="E674" i="1"/>
  <c r="D674" i="1"/>
  <c r="C674" i="1"/>
  <c r="O673" i="1"/>
  <c r="N673" i="1"/>
  <c r="I673" i="1"/>
  <c r="E673" i="1"/>
  <c r="D673" i="1"/>
  <c r="C673" i="1"/>
  <c r="O672" i="1"/>
  <c r="N672" i="1"/>
  <c r="I672" i="1"/>
  <c r="E672" i="1"/>
  <c r="D672" i="1"/>
  <c r="C672" i="1"/>
  <c r="O671" i="1"/>
  <c r="N671" i="1"/>
  <c r="I671" i="1"/>
  <c r="E671" i="1"/>
  <c r="D671" i="1"/>
  <c r="C671" i="1"/>
  <c r="O670" i="1"/>
  <c r="N670" i="1"/>
  <c r="I670" i="1"/>
  <c r="E670" i="1"/>
  <c r="D670" i="1"/>
  <c r="C670" i="1"/>
  <c r="O669" i="1"/>
  <c r="N669" i="1"/>
  <c r="I669" i="1"/>
  <c r="E669" i="1"/>
  <c r="D669" i="1"/>
  <c r="C669" i="1"/>
  <c r="O668" i="1"/>
  <c r="N668" i="1"/>
  <c r="I668" i="1"/>
  <c r="E668" i="1"/>
  <c r="D668" i="1"/>
  <c r="C668" i="1"/>
  <c r="O667" i="1"/>
  <c r="N667" i="1"/>
  <c r="I667" i="1"/>
  <c r="E667" i="1"/>
  <c r="D667" i="1"/>
  <c r="C667" i="1"/>
  <c r="O666" i="1"/>
  <c r="N666" i="1"/>
  <c r="I666" i="1"/>
  <c r="E666" i="1"/>
  <c r="D666" i="1"/>
  <c r="C666" i="1"/>
  <c r="O665" i="1"/>
  <c r="N665" i="1"/>
  <c r="I665" i="1"/>
  <c r="E665" i="1"/>
  <c r="D665" i="1"/>
  <c r="C665" i="1"/>
  <c r="O664" i="1"/>
  <c r="N664" i="1"/>
  <c r="I664" i="1"/>
  <c r="E664" i="1"/>
  <c r="D664" i="1"/>
  <c r="C664" i="1"/>
  <c r="O663" i="1"/>
  <c r="N663" i="1"/>
  <c r="I663" i="1"/>
  <c r="E663" i="1"/>
  <c r="D663" i="1"/>
  <c r="C663" i="1"/>
  <c r="O662" i="1"/>
  <c r="N662" i="1"/>
  <c r="I662" i="1"/>
  <c r="E662" i="1"/>
  <c r="D662" i="1"/>
  <c r="C662" i="1"/>
  <c r="O661" i="1"/>
  <c r="N661" i="1"/>
  <c r="I661" i="1"/>
  <c r="E661" i="1"/>
  <c r="D661" i="1"/>
  <c r="C661" i="1"/>
  <c r="O660" i="1"/>
  <c r="N660" i="1"/>
  <c r="I660" i="1"/>
  <c r="E660" i="1"/>
  <c r="D660" i="1"/>
  <c r="C660" i="1"/>
  <c r="O659" i="1"/>
  <c r="N659" i="1"/>
  <c r="I659" i="1"/>
  <c r="E659" i="1"/>
  <c r="D659" i="1"/>
  <c r="C659" i="1"/>
  <c r="O658" i="1"/>
  <c r="N658" i="1"/>
  <c r="I658" i="1"/>
  <c r="E658" i="1"/>
  <c r="D658" i="1"/>
  <c r="C658" i="1"/>
  <c r="O657" i="1"/>
  <c r="N657" i="1"/>
  <c r="I657" i="1"/>
  <c r="E657" i="1"/>
  <c r="D657" i="1"/>
  <c r="C657" i="1"/>
  <c r="O656" i="1"/>
  <c r="N656" i="1"/>
  <c r="I656" i="1"/>
  <c r="E656" i="1"/>
  <c r="D656" i="1"/>
  <c r="C656" i="1"/>
  <c r="O655" i="1"/>
  <c r="N655" i="1"/>
  <c r="I655" i="1"/>
  <c r="E655" i="1"/>
  <c r="D655" i="1"/>
  <c r="C655" i="1"/>
  <c r="O654" i="1"/>
  <c r="N654" i="1"/>
  <c r="I654" i="1"/>
  <c r="E654" i="1"/>
  <c r="D654" i="1"/>
  <c r="C654" i="1"/>
  <c r="O653" i="1"/>
  <c r="N653" i="1"/>
  <c r="I653" i="1"/>
  <c r="E653" i="1"/>
  <c r="D653" i="1"/>
  <c r="C653" i="1"/>
  <c r="O652" i="1"/>
  <c r="N652" i="1"/>
  <c r="I652" i="1"/>
  <c r="E652" i="1"/>
  <c r="D652" i="1"/>
  <c r="C652" i="1"/>
  <c r="O651" i="1"/>
  <c r="N651" i="1"/>
  <c r="I651" i="1"/>
  <c r="E651" i="1"/>
  <c r="D651" i="1"/>
  <c r="C651" i="1"/>
  <c r="O650" i="1"/>
  <c r="N650" i="1"/>
  <c r="I650" i="1"/>
  <c r="E650" i="1"/>
  <c r="D650" i="1"/>
  <c r="C650" i="1"/>
  <c r="O649" i="1"/>
  <c r="N649" i="1"/>
  <c r="I649" i="1"/>
  <c r="E649" i="1"/>
  <c r="D649" i="1"/>
  <c r="C649" i="1"/>
  <c r="O648" i="1"/>
  <c r="N648" i="1"/>
  <c r="I648" i="1"/>
  <c r="E648" i="1"/>
  <c r="D648" i="1"/>
  <c r="C648" i="1"/>
  <c r="O647" i="1"/>
  <c r="N647" i="1"/>
  <c r="I647" i="1"/>
  <c r="E647" i="1"/>
  <c r="D647" i="1"/>
  <c r="C647" i="1"/>
  <c r="O646" i="1"/>
  <c r="N646" i="1"/>
  <c r="I646" i="1"/>
  <c r="E646" i="1"/>
  <c r="D646" i="1"/>
  <c r="C646" i="1"/>
  <c r="O645" i="1"/>
  <c r="N645" i="1"/>
  <c r="I645" i="1"/>
  <c r="E645" i="1"/>
  <c r="D645" i="1"/>
  <c r="C645" i="1"/>
  <c r="O644" i="1"/>
  <c r="N644" i="1"/>
  <c r="I644" i="1"/>
  <c r="E644" i="1"/>
  <c r="D644" i="1"/>
  <c r="C644" i="1"/>
  <c r="O643" i="1"/>
  <c r="N643" i="1"/>
  <c r="I643" i="1"/>
  <c r="E643" i="1"/>
  <c r="D643" i="1"/>
  <c r="C643" i="1"/>
  <c r="O642" i="1"/>
  <c r="N642" i="1"/>
  <c r="I642" i="1"/>
  <c r="E642" i="1"/>
  <c r="D642" i="1"/>
  <c r="C642" i="1"/>
  <c r="O641" i="1"/>
  <c r="N641" i="1"/>
  <c r="I641" i="1"/>
  <c r="E641" i="1"/>
  <c r="D641" i="1"/>
  <c r="C641" i="1"/>
  <c r="O640" i="1"/>
  <c r="N640" i="1"/>
  <c r="I640" i="1"/>
  <c r="E640" i="1"/>
  <c r="D640" i="1"/>
  <c r="C640" i="1"/>
  <c r="O639" i="1"/>
  <c r="N639" i="1"/>
  <c r="I639" i="1"/>
  <c r="E639" i="1"/>
  <c r="D639" i="1"/>
  <c r="C639" i="1"/>
  <c r="O638" i="1"/>
  <c r="N638" i="1"/>
  <c r="I638" i="1"/>
  <c r="E638" i="1"/>
  <c r="D638" i="1"/>
  <c r="C638" i="1"/>
  <c r="O637" i="1"/>
  <c r="N637" i="1"/>
  <c r="I637" i="1"/>
  <c r="E637" i="1"/>
  <c r="D637" i="1"/>
  <c r="C637" i="1"/>
  <c r="O636" i="1"/>
  <c r="N636" i="1"/>
  <c r="I636" i="1"/>
  <c r="E636" i="1"/>
  <c r="D636" i="1"/>
  <c r="C636" i="1"/>
  <c r="O635" i="1"/>
  <c r="N635" i="1"/>
  <c r="I635" i="1"/>
  <c r="E635" i="1"/>
  <c r="D635" i="1"/>
  <c r="C635" i="1"/>
  <c r="O634" i="1"/>
  <c r="N634" i="1"/>
  <c r="I634" i="1"/>
  <c r="E634" i="1"/>
  <c r="D634" i="1"/>
  <c r="C634" i="1"/>
  <c r="O633" i="1"/>
  <c r="N633" i="1"/>
  <c r="I633" i="1"/>
  <c r="E633" i="1"/>
  <c r="D633" i="1"/>
  <c r="C633" i="1"/>
  <c r="O632" i="1"/>
  <c r="N632" i="1"/>
  <c r="I632" i="1"/>
  <c r="E632" i="1"/>
  <c r="D632" i="1"/>
  <c r="C632" i="1"/>
  <c r="O631" i="1"/>
  <c r="N631" i="1"/>
  <c r="I631" i="1"/>
  <c r="E631" i="1"/>
  <c r="D631" i="1"/>
  <c r="C631" i="1"/>
  <c r="O630" i="1"/>
  <c r="N630" i="1"/>
  <c r="I630" i="1"/>
  <c r="E630" i="1"/>
  <c r="D630" i="1"/>
  <c r="C630" i="1"/>
  <c r="O629" i="1"/>
  <c r="N629" i="1"/>
  <c r="I629" i="1"/>
  <c r="E629" i="1"/>
  <c r="D629" i="1"/>
  <c r="C629" i="1"/>
  <c r="O628" i="1"/>
  <c r="N628" i="1"/>
  <c r="I628" i="1"/>
  <c r="E628" i="1"/>
  <c r="D628" i="1"/>
  <c r="C628" i="1"/>
  <c r="O627" i="1"/>
  <c r="N627" i="1"/>
  <c r="I627" i="1"/>
  <c r="E627" i="1"/>
  <c r="D627" i="1"/>
  <c r="C627" i="1"/>
  <c r="O626" i="1"/>
  <c r="N626" i="1"/>
  <c r="I626" i="1"/>
  <c r="E626" i="1"/>
  <c r="D626" i="1"/>
  <c r="C626" i="1"/>
  <c r="O625" i="1"/>
  <c r="N625" i="1"/>
  <c r="I625" i="1"/>
  <c r="E625" i="1"/>
  <c r="D625" i="1"/>
  <c r="C625" i="1"/>
  <c r="O624" i="1"/>
  <c r="N624" i="1"/>
  <c r="I624" i="1"/>
  <c r="E624" i="1"/>
  <c r="D624" i="1"/>
  <c r="C624" i="1"/>
  <c r="O623" i="1"/>
  <c r="N623" i="1"/>
  <c r="I623" i="1"/>
  <c r="E623" i="1"/>
  <c r="D623" i="1"/>
  <c r="C623" i="1"/>
  <c r="O622" i="1"/>
  <c r="N622" i="1"/>
  <c r="I622" i="1"/>
  <c r="E622" i="1"/>
  <c r="D622" i="1"/>
  <c r="C622" i="1"/>
  <c r="O621" i="1"/>
  <c r="N621" i="1"/>
  <c r="I621" i="1"/>
  <c r="E621" i="1"/>
  <c r="D621" i="1"/>
  <c r="C621" i="1"/>
  <c r="O620" i="1"/>
  <c r="N620" i="1"/>
  <c r="I620" i="1"/>
  <c r="E620" i="1"/>
  <c r="D620" i="1"/>
  <c r="C620" i="1"/>
  <c r="O619" i="1"/>
  <c r="N619" i="1"/>
  <c r="I619" i="1"/>
  <c r="E619" i="1"/>
  <c r="D619" i="1"/>
  <c r="C619" i="1"/>
  <c r="O618" i="1"/>
  <c r="N618" i="1"/>
  <c r="I618" i="1"/>
  <c r="E618" i="1"/>
  <c r="D618" i="1"/>
  <c r="C618" i="1"/>
  <c r="O617" i="1"/>
  <c r="N617" i="1"/>
  <c r="I617" i="1"/>
  <c r="E617" i="1"/>
  <c r="D617" i="1"/>
  <c r="C617" i="1"/>
  <c r="O616" i="1"/>
  <c r="N616" i="1"/>
  <c r="I616" i="1"/>
  <c r="E616" i="1"/>
  <c r="D616" i="1"/>
  <c r="C616" i="1"/>
  <c r="O615" i="1"/>
  <c r="N615" i="1"/>
  <c r="I615" i="1"/>
  <c r="E615" i="1"/>
  <c r="D615" i="1"/>
  <c r="C615" i="1"/>
  <c r="O614" i="1"/>
  <c r="N614" i="1"/>
  <c r="I614" i="1"/>
  <c r="E614" i="1"/>
  <c r="D614" i="1"/>
  <c r="C614" i="1"/>
  <c r="O613" i="1"/>
  <c r="N613" i="1"/>
  <c r="I613" i="1"/>
  <c r="E613" i="1"/>
  <c r="D613" i="1"/>
  <c r="C613" i="1"/>
  <c r="O612" i="1"/>
  <c r="N612" i="1"/>
  <c r="I612" i="1"/>
  <c r="E612" i="1"/>
  <c r="D612" i="1"/>
  <c r="C612" i="1"/>
  <c r="O611" i="1"/>
  <c r="N611" i="1"/>
  <c r="I611" i="1"/>
  <c r="E611" i="1"/>
  <c r="D611" i="1"/>
  <c r="C611" i="1"/>
  <c r="O610" i="1"/>
  <c r="N610" i="1"/>
  <c r="I610" i="1"/>
  <c r="E610" i="1"/>
  <c r="D610" i="1"/>
  <c r="C610" i="1"/>
  <c r="O609" i="1"/>
  <c r="N609" i="1"/>
  <c r="I609" i="1"/>
  <c r="E609" i="1"/>
  <c r="D609" i="1"/>
  <c r="C609" i="1"/>
  <c r="O608" i="1"/>
  <c r="N608" i="1"/>
  <c r="I608" i="1"/>
  <c r="E608" i="1"/>
  <c r="D608" i="1"/>
  <c r="C608" i="1"/>
  <c r="O607" i="1"/>
  <c r="N607" i="1"/>
  <c r="I607" i="1"/>
  <c r="E607" i="1"/>
  <c r="D607" i="1"/>
  <c r="C607" i="1"/>
  <c r="O606" i="1"/>
  <c r="N606" i="1"/>
  <c r="I606" i="1"/>
  <c r="E606" i="1"/>
  <c r="D606" i="1"/>
  <c r="C606" i="1"/>
  <c r="O605" i="1"/>
  <c r="N605" i="1"/>
  <c r="I605" i="1"/>
  <c r="E605" i="1"/>
  <c r="D605" i="1"/>
  <c r="C605" i="1"/>
  <c r="O604" i="1"/>
  <c r="N604" i="1"/>
  <c r="I604" i="1"/>
  <c r="E604" i="1"/>
  <c r="D604" i="1"/>
  <c r="C604" i="1"/>
  <c r="O603" i="1"/>
  <c r="N603" i="1"/>
  <c r="I603" i="1"/>
  <c r="E603" i="1"/>
  <c r="D603" i="1"/>
  <c r="C603" i="1"/>
  <c r="O602" i="1"/>
  <c r="N602" i="1"/>
  <c r="I602" i="1"/>
  <c r="E602" i="1"/>
  <c r="D602" i="1"/>
  <c r="C602" i="1"/>
  <c r="O601" i="1"/>
  <c r="N601" i="1"/>
  <c r="I601" i="1"/>
  <c r="E601" i="1"/>
  <c r="D601" i="1"/>
  <c r="C601" i="1"/>
  <c r="O600" i="1"/>
  <c r="N600" i="1"/>
  <c r="I600" i="1"/>
  <c r="E600" i="1"/>
  <c r="D600" i="1"/>
  <c r="C600" i="1"/>
  <c r="O599" i="1"/>
  <c r="N599" i="1"/>
  <c r="I599" i="1"/>
  <c r="E599" i="1"/>
  <c r="D599" i="1"/>
  <c r="C599" i="1"/>
  <c r="O598" i="1"/>
  <c r="N598" i="1"/>
  <c r="I598" i="1"/>
  <c r="E598" i="1"/>
  <c r="D598" i="1"/>
  <c r="C598" i="1"/>
  <c r="O597" i="1"/>
  <c r="N597" i="1"/>
  <c r="I597" i="1"/>
  <c r="E597" i="1"/>
  <c r="D597" i="1"/>
  <c r="C597" i="1"/>
  <c r="O596" i="1"/>
  <c r="N596" i="1"/>
  <c r="I596" i="1"/>
  <c r="E596" i="1"/>
  <c r="D596" i="1"/>
  <c r="C596" i="1"/>
  <c r="O595" i="1"/>
  <c r="N595" i="1"/>
  <c r="I595" i="1"/>
  <c r="E595" i="1"/>
  <c r="D595" i="1"/>
  <c r="C595" i="1"/>
  <c r="O594" i="1"/>
  <c r="N594" i="1"/>
  <c r="I594" i="1"/>
  <c r="E594" i="1"/>
  <c r="D594" i="1"/>
  <c r="C594" i="1"/>
  <c r="O593" i="1"/>
  <c r="N593" i="1"/>
  <c r="I593" i="1"/>
  <c r="E593" i="1"/>
  <c r="D593" i="1"/>
  <c r="C593" i="1"/>
  <c r="O592" i="1"/>
  <c r="N592" i="1"/>
  <c r="I592" i="1"/>
  <c r="E592" i="1"/>
  <c r="D592" i="1"/>
  <c r="C592" i="1"/>
  <c r="O591" i="1"/>
  <c r="N591" i="1"/>
  <c r="I591" i="1"/>
  <c r="E591" i="1"/>
  <c r="D591" i="1"/>
  <c r="C591" i="1"/>
  <c r="O590" i="1"/>
  <c r="N590" i="1"/>
  <c r="I590" i="1"/>
  <c r="E590" i="1"/>
  <c r="D590" i="1"/>
  <c r="C590" i="1"/>
  <c r="O589" i="1"/>
  <c r="N589" i="1"/>
  <c r="I589" i="1"/>
  <c r="E589" i="1"/>
  <c r="D589" i="1"/>
  <c r="C589" i="1"/>
  <c r="O588" i="1"/>
  <c r="N588" i="1"/>
  <c r="I588" i="1"/>
  <c r="E588" i="1"/>
  <c r="D588" i="1"/>
  <c r="C588" i="1"/>
  <c r="O587" i="1"/>
  <c r="N587" i="1"/>
  <c r="I587" i="1"/>
  <c r="E587" i="1"/>
  <c r="D587" i="1"/>
  <c r="C587" i="1"/>
  <c r="O586" i="1"/>
  <c r="N586" i="1"/>
  <c r="I586" i="1"/>
  <c r="E586" i="1"/>
  <c r="D586" i="1"/>
  <c r="C586" i="1"/>
  <c r="O585" i="1"/>
  <c r="N585" i="1"/>
  <c r="I585" i="1"/>
  <c r="E585" i="1"/>
  <c r="D585" i="1"/>
  <c r="C585" i="1"/>
  <c r="O584" i="1"/>
  <c r="N584" i="1"/>
  <c r="I584" i="1"/>
  <c r="E584" i="1"/>
  <c r="D584" i="1"/>
  <c r="C584" i="1"/>
  <c r="O583" i="1"/>
  <c r="N583" i="1"/>
  <c r="I583" i="1"/>
  <c r="E583" i="1"/>
  <c r="D583" i="1"/>
  <c r="C583" i="1"/>
  <c r="O582" i="1"/>
  <c r="N582" i="1"/>
  <c r="I582" i="1"/>
  <c r="E582" i="1"/>
  <c r="D582" i="1"/>
  <c r="C582" i="1"/>
  <c r="O581" i="1"/>
  <c r="N581" i="1"/>
  <c r="I581" i="1"/>
  <c r="E581" i="1"/>
  <c r="D581" i="1"/>
  <c r="C581" i="1"/>
  <c r="O580" i="1"/>
  <c r="N580" i="1"/>
  <c r="I580" i="1"/>
  <c r="E580" i="1"/>
  <c r="D580" i="1"/>
  <c r="C580" i="1"/>
  <c r="O579" i="1"/>
  <c r="N579" i="1"/>
  <c r="I579" i="1"/>
  <c r="E579" i="1"/>
  <c r="D579" i="1"/>
  <c r="C579" i="1"/>
  <c r="O578" i="1"/>
  <c r="N578" i="1"/>
  <c r="I578" i="1"/>
  <c r="E578" i="1"/>
  <c r="D578" i="1"/>
  <c r="C578" i="1"/>
  <c r="O577" i="1"/>
  <c r="N577" i="1"/>
  <c r="I577" i="1"/>
  <c r="E577" i="1"/>
  <c r="D577" i="1"/>
  <c r="C577" i="1"/>
  <c r="O576" i="1"/>
  <c r="N576" i="1"/>
  <c r="I576" i="1"/>
  <c r="E576" i="1"/>
  <c r="D576" i="1"/>
  <c r="C576" i="1"/>
  <c r="O575" i="1"/>
  <c r="N575" i="1"/>
  <c r="I575" i="1"/>
  <c r="E575" i="1"/>
  <c r="D575" i="1"/>
  <c r="C575" i="1"/>
  <c r="O574" i="1"/>
  <c r="N574" i="1"/>
  <c r="I574" i="1"/>
  <c r="E574" i="1"/>
  <c r="D574" i="1"/>
  <c r="C574" i="1"/>
  <c r="O573" i="1"/>
  <c r="N573" i="1"/>
  <c r="I573" i="1"/>
  <c r="E573" i="1"/>
  <c r="D573" i="1"/>
  <c r="C573" i="1"/>
  <c r="O572" i="1"/>
  <c r="N572" i="1"/>
  <c r="I572" i="1"/>
  <c r="E572" i="1"/>
  <c r="D572" i="1"/>
  <c r="C572" i="1"/>
  <c r="O571" i="1"/>
  <c r="N571" i="1"/>
  <c r="I571" i="1"/>
  <c r="E571" i="1"/>
  <c r="D571" i="1"/>
  <c r="C571" i="1"/>
  <c r="O570" i="1"/>
  <c r="N570" i="1"/>
  <c r="I570" i="1"/>
  <c r="E570" i="1"/>
  <c r="D570" i="1"/>
  <c r="C570" i="1"/>
  <c r="O569" i="1"/>
  <c r="N569" i="1"/>
  <c r="I569" i="1"/>
  <c r="E569" i="1"/>
  <c r="D569" i="1"/>
  <c r="C569" i="1"/>
  <c r="O568" i="1"/>
  <c r="N568" i="1"/>
  <c r="I568" i="1"/>
  <c r="E568" i="1"/>
  <c r="D568" i="1"/>
  <c r="C568" i="1"/>
  <c r="O567" i="1"/>
  <c r="N567" i="1"/>
  <c r="I567" i="1"/>
  <c r="E567" i="1"/>
  <c r="D567" i="1"/>
  <c r="C567" i="1"/>
  <c r="O566" i="1"/>
  <c r="N566" i="1"/>
  <c r="I566" i="1"/>
  <c r="E566" i="1"/>
  <c r="D566" i="1"/>
  <c r="C566" i="1"/>
  <c r="O565" i="1"/>
  <c r="N565" i="1"/>
  <c r="I565" i="1"/>
  <c r="E565" i="1"/>
  <c r="D565" i="1"/>
  <c r="C565" i="1"/>
  <c r="O564" i="1"/>
  <c r="N564" i="1"/>
  <c r="I564" i="1"/>
  <c r="E564" i="1"/>
  <c r="D564" i="1"/>
  <c r="C564" i="1"/>
  <c r="O563" i="1"/>
  <c r="N563" i="1"/>
  <c r="I563" i="1"/>
  <c r="E563" i="1"/>
  <c r="D563" i="1"/>
  <c r="C563" i="1"/>
  <c r="O562" i="1"/>
  <c r="N562" i="1"/>
  <c r="I562" i="1"/>
  <c r="E562" i="1"/>
  <c r="D562" i="1"/>
  <c r="C562" i="1"/>
  <c r="O561" i="1"/>
  <c r="N561" i="1"/>
  <c r="I561" i="1"/>
  <c r="E561" i="1"/>
  <c r="D561" i="1"/>
  <c r="C561" i="1"/>
  <c r="O560" i="1"/>
  <c r="N560" i="1"/>
  <c r="I560" i="1"/>
  <c r="E560" i="1"/>
  <c r="D560" i="1"/>
  <c r="C560" i="1"/>
  <c r="O559" i="1"/>
  <c r="N559" i="1"/>
  <c r="I559" i="1"/>
  <c r="E559" i="1"/>
  <c r="D559" i="1"/>
  <c r="C559" i="1"/>
  <c r="O558" i="1"/>
  <c r="N558" i="1"/>
  <c r="I558" i="1"/>
  <c r="E558" i="1"/>
  <c r="D558" i="1"/>
  <c r="C558" i="1"/>
  <c r="O557" i="1"/>
  <c r="N557" i="1"/>
  <c r="I557" i="1"/>
  <c r="E557" i="1"/>
  <c r="D557" i="1"/>
  <c r="C557" i="1"/>
  <c r="O556" i="1"/>
  <c r="N556" i="1"/>
  <c r="I556" i="1"/>
  <c r="E556" i="1"/>
  <c r="D556" i="1"/>
  <c r="C556" i="1"/>
  <c r="O555" i="1"/>
  <c r="N555" i="1"/>
  <c r="I555" i="1"/>
  <c r="E555" i="1"/>
  <c r="D555" i="1"/>
  <c r="C555" i="1"/>
  <c r="O554" i="1"/>
  <c r="N554" i="1"/>
  <c r="I554" i="1"/>
  <c r="E554" i="1"/>
  <c r="D554" i="1"/>
  <c r="C554" i="1"/>
  <c r="O553" i="1"/>
  <c r="N553" i="1"/>
  <c r="I553" i="1"/>
  <c r="E553" i="1"/>
  <c r="D553" i="1"/>
  <c r="C553" i="1"/>
  <c r="O552" i="1"/>
  <c r="N552" i="1"/>
  <c r="I552" i="1"/>
  <c r="E552" i="1"/>
  <c r="D552" i="1"/>
  <c r="C552" i="1"/>
  <c r="O551" i="1"/>
  <c r="N551" i="1"/>
  <c r="I551" i="1"/>
  <c r="E551" i="1"/>
  <c r="D551" i="1"/>
  <c r="C551" i="1"/>
  <c r="O550" i="1"/>
  <c r="N550" i="1"/>
  <c r="I550" i="1"/>
  <c r="E550" i="1"/>
  <c r="D550" i="1"/>
  <c r="C550" i="1"/>
  <c r="O549" i="1"/>
  <c r="N549" i="1"/>
  <c r="I549" i="1"/>
  <c r="E549" i="1"/>
  <c r="D549" i="1"/>
  <c r="C549" i="1"/>
  <c r="O548" i="1"/>
  <c r="N548" i="1"/>
  <c r="I548" i="1"/>
  <c r="E548" i="1"/>
  <c r="D548" i="1"/>
  <c r="C548" i="1"/>
  <c r="O547" i="1"/>
  <c r="N547" i="1"/>
  <c r="I547" i="1"/>
  <c r="E547" i="1"/>
  <c r="D547" i="1"/>
  <c r="C547" i="1"/>
  <c r="O546" i="1"/>
  <c r="N546" i="1"/>
  <c r="I546" i="1"/>
  <c r="E546" i="1"/>
  <c r="D546" i="1"/>
  <c r="C546" i="1"/>
  <c r="O545" i="1"/>
  <c r="N545" i="1"/>
  <c r="I545" i="1"/>
  <c r="E545" i="1"/>
  <c r="D545" i="1"/>
  <c r="C545" i="1"/>
  <c r="O544" i="1"/>
  <c r="N544" i="1"/>
  <c r="I544" i="1"/>
  <c r="E544" i="1"/>
  <c r="D544" i="1"/>
  <c r="C544" i="1"/>
  <c r="O543" i="1"/>
  <c r="N543" i="1"/>
  <c r="I543" i="1"/>
  <c r="E543" i="1"/>
  <c r="D543" i="1"/>
  <c r="C543" i="1"/>
  <c r="O542" i="1"/>
  <c r="N542" i="1"/>
  <c r="I542" i="1"/>
  <c r="E542" i="1"/>
  <c r="D542" i="1"/>
  <c r="C542" i="1"/>
  <c r="O541" i="1"/>
  <c r="N541" i="1"/>
  <c r="I541" i="1"/>
  <c r="E541" i="1"/>
  <c r="D541" i="1"/>
  <c r="C541" i="1"/>
  <c r="O540" i="1"/>
  <c r="N540" i="1"/>
  <c r="I540" i="1"/>
  <c r="E540" i="1"/>
  <c r="D540" i="1"/>
  <c r="C540" i="1"/>
  <c r="O539" i="1"/>
  <c r="N539" i="1"/>
  <c r="I539" i="1"/>
  <c r="E539" i="1"/>
  <c r="D539" i="1"/>
  <c r="C539" i="1"/>
  <c r="O538" i="1"/>
  <c r="N538" i="1"/>
  <c r="I538" i="1"/>
  <c r="E538" i="1"/>
  <c r="D538" i="1"/>
  <c r="C538" i="1"/>
  <c r="O537" i="1"/>
  <c r="N537" i="1"/>
  <c r="I537" i="1"/>
  <c r="E537" i="1"/>
  <c r="D537" i="1"/>
  <c r="C537" i="1"/>
  <c r="O536" i="1"/>
  <c r="N536" i="1"/>
  <c r="I536" i="1"/>
  <c r="E536" i="1"/>
  <c r="D536" i="1"/>
  <c r="C536" i="1"/>
  <c r="O535" i="1"/>
  <c r="N535" i="1"/>
  <c r="I535" i="1"/>
  <c r="E535" i="1"/>
  <c r="D535" i="1"/>
  <c r="C535" i="1"/>
  <c r="O534" i="1"/>
  <c r="N534" i="1"/>
  <c r="I534" i="1"/>
  <c r="E534" i="1"/>
  <c r="D534" i="1"/>
  <c r="C534" i="1"/>
  <c r="O533" i="1"/>
  <c r="N533" i="1"/>
  <c r="I533" i="1"/>
  <c r="E533" i="1"/>
  <c r="D533" i="1"/>
  <c r="C533" i="1"/>
  <c r="O532" i="1"/>
  <c r="N532" i="1"/>
  <c r="I532" i="1"/>
  <c r="E532" i="1"/>
  <c r="D532" i="1"/>
  <c r="C532" i="1"/>
  <c r="O531" i="1"/>
  <c r="N531" i="1"/>
  <c r="I531" i="1"/>
  <c r="E531" i="1"/>
  <c r="D531" i="1"/>
  <c r="C531" i="1"/>
  <c r="O530" i="1"/>
  <c r="N530" i="1"/>
  <c r="I530" i="1"/>
  <c r="E530" i="1"/>
  <c r="D530" i="1"/>
  <c r="C530" i="1"/>
  <c r="O529" i="1"/>
  <c r="N529" i="1"/>
  <c r="I529" i="1"/>
  <c r="E529" i="1"/>
  <c r="D529" i="1"/>
  <c r="C529" i="1"/>
  <c r="O528" i="1"/>
  <c r="N528" i="1"/>
  <c r="I528" i="1"/>
  <c r="E528" i="1"/>
  <c r="D528" i="1"/>
  <c r="C528" i="1"/>
  <c r="O527" i="1"/>
  <c r="N527" i="1"/>
  <c r="I527" i="1"/>
  <c r="E527" i="1"/>
  <c r="D527" i="1"/>
  <c r="C527" i="1"/>
  <c r="O526" i="1"/>
  <c r="N526" i="1"/>
  <c r="I526" i="1"/>
  <c r="E526" i="1"/>
  <c r="D526" i="1"/>
  <c r="C526" i="1"/>
  <c r="O525" i="1"/>
  <c r="N525" i="1"/>
  <c r="I525" i="1"/>
  <c r="E525" i="1"/>
  <c r="D525" i="1"/>
  <c r="C525" i="1"/>
  <c r="O524" i="1"/>
  <c r="N524" i="1"/>
  <c r="I524" i="1"/>
  <c r="E524" i="1"/>
  <c r="D524" i="1"/>
  <c r="C524" i="1"/>
  <c r="O523" i="1"/>
  <c r="N523" i="1"/>
  <c r="I523" i="1"/>
  <c r="E523" i="1"/>
  <c r="D523" i="1"/>
  <c r="C523" i="1"/>
  <c r="O522" i="1"/>
  <c r="N522" i="1"/>
  <c r="I522" i="1"/>
  <c r="E522" i="1"/>
  <c r="D522" i="1"/>
  <c r="C522" i="1"/>
  <c r="O521" i="1"/>
  <c r="N521" i="1"/>
  <c r="I521" i="1"/>
  <c r="E521" i="1"/>
  <c r="D521" i="1"/>
  <c r="C521" i="1"/>
  <c r="O520" i="1"/>
  <c r="N520" i="1"/>
  <c r="I520" i="1"/>
  <c r="E520" i="1"/>
  <c r="D520" i="1"/>
  <c r="C520" i="1"/>
  <c r="O519" i="1"/>
  <c r="N519" i="1"/>
  <c r="I519" i="1"/>
  <c r="E519" i="1"/>
  <c r="D519" i="1"/>
  <c r="C519" i="1"/>
  <c r="O518" i="1"/>
  <c r="N518" i="1"/>
  <c r="I518" i="1"/>
  <c r="E518" i="1"/>
  <c r="D518" i="1"/>
  <c r="C518" i="1"/>
  <c r="O517" i="1"/>
  <c r="N517" i="1"/>
  <c r="I517" i="1"/>
  <c r="E517" i="1"/>
  <c r="D517" i="1"/>
  <c r="C517" i="1"/>
  <c r="O516" i="1"/>
  <c r="N516" i="1"/>
  <c r="I516" i="1"/>
  <c r="E516" i="1"/>
  <c r="D516" i="1"/>
  <c r="C516" i="1"/>
  <c r="O515" i="1"/>
  <c r="N515" i="1"/>
  <c r="I515" i="1"/>
  <c r="E515" i="1"/>
  <c r="D515" i="1"/>
  <c r="C515" i="1"/>
  <c r="O514" i="1"/>
  <c r="N514" i="1"/>
  <c r="I514" i="1"/>
  <c r="E514" i="1"/>
  <c r="D514" i="1"/>
  <c r="C514" i="1"/>
  <c r="O513" i="1"/>
  <c r="N513" i="1"/>
  <c r="I513" i="1"/>
  <c r="E513" i="1"/>
  <c r="D513" i="1"/>
  <c r="C513" i="1"/>
  <c r="O512" i="1"/>
  <c r="N512" i="1"/>
  <c r="I512" i="1"/>
  <c r="E512" i="1"/>
  <c r="D512" i="1"/>
  <c r="C512" i="1"/>
  <c r="O511" i="1"/>
  <c r="N511" i="1"/>
  <c r="I511" i="1"/>
  <c r="E511" i="1"/>
  <c r="D511" i="1"/>
  <c r="C511" i="1"/>
  <c r="O510" i="1"/>
  <c r="N510" i="1"/>
  <c r="I510" i="1"/>
  <c r="E510" i="1"/>
  <c r="D510" i="1"/>
  <c r="C510" i="1"/>
  <c r="O509" i="1"/>
  <c r="N509" i="1"/>
  <c r="I509" i="1"/>
  <c r="E509" i="1"/>
  <c r="D509" i="1"/>
  <c r="C509" i="1"/>
  <c r="O508" i="1"/>
  <c r="N508" i="1"/>
  <c r="I508" i="1"/>
  <c r="E508" i="1"/>
  <c r="D508" i="1"/>
  <c r="C508" i="1"/>
  <c r="O507" i="1"/>
  <c r="N507" i="1"/>
  <c r="I507" i="1"/>
  <c r="E507" i="1"/>
  <c r="D507" i="1"/>
  <c r="C507" i="1"/>
  <c r="O506" i="1"/>
  <c r="N506" i="1"/>
  <c r="I506" i="1"/>
  <c r="E506" i="1"/>
  <c r="D506" i="1"/>
  <c r="C506" i="1"/>
  <c r="O505" i="1"/>
  <c r="N505" i="1"/>
  <c r="I505" i="1"/>
  <c r="E505" i="1"/>
  <c r="D505" i="1"/>
  <c r="C505" i="1"/>
  <c r="O504" i="1"/>
  <c r="N504" i="1"/>
  <c r="I504" i="1"/>
  <c r="E504" i="1"/>
  <c r="D504" i="1"/>
  <c r="C504" i="1"/>
  <c r="O503" i="1"/>
  <c r="N503" i="1"/>
  <c r="I503" i="1"/>
  <c r="E503" i="1"/>
  <c r="D503" i="1"/>
  <c r="C503" i="1"/>
  <c r="O502" i="1"/>
  <c r="N502" i="1"/>
  <c r="I502" i="1"/>
  <c r="E502" i="1"/>
  <c r="D502" i="1"/>
  <c r="C502" i="1"/>
  <c r="O501" i="1"/>
  <c r="N501" i="1"/>
  <c r="I501" i="1"/>
  <c r="E501" i="1"/>
  <c r="D501" i="1"/>
  <c r="C501" i="1"/>
  <c r="O500" i="1"/>
  <c r="N500" i="1"/>
  <c r="I500" i="1"/>
  <c r="E500" i="1"/>
  <c r="D500" i="1"/>
  <c r="C500" i="1"/>
  <c r="O499" i="1"/>
  <c r="N499" i="1"/>
  <c r="I499" i="1"/>
  <c r="E499" i="1"/>
  <c r="D499" i="1"/>
  <c r="C499" i="1"/>
  <c r="O498" i="1"/>
  <c r="N498" i="1"/>
  <c r="I498" i="1"/>
  <c r="E498" i="1"/>
  <c r="D498" i="1"/>
  <c r="C498" i="1"/>
  <c r="O497" i="1"/>
  <c r="N497" i="1"/>
  <c r="I497" i="1"/>
  <c r="E497" i="1"/>
  <c r="D497" i="1"/>
  <c r="C497" i="1"/>
  <c r="O496" i="1"/>
  <c r="N496" i="1"/>
  <c r="I496" i="1"/>
  <c r="E496" i="1"/>
  <c r="D496" i="1"/>
  <c r="C496" i="1"/>
  <c r="O495" i="1"/>
  <c r="N495" i="1"/>
  <c r="I495" i="1"/>
  <c r="E495" i="1"/>
  <c r="D495" i="1"/>
  <c r="C495" i="1"/>
  <c r="O494" i="1"/>
  <c r="N494" i="1"/>
  <c r="I494" i="1"/>
  <c r="E494" i="1"/>
  <c r="D494" i="1"/>
  <c r="C494" i="1"/>
  <c r="O493" i="1"/>
  <c r="N493" i="1"/>
  <c r="I493" i="1"/>
  <c r="E493" i="1"/>
  <c r="D493" i="1"/>
  <c r="C493" i="1"/>
  <c r="O492" i="1"/>
  <c r="N492" i="1"/>
  <c r="I492" i="1"/>
  <c r="E492" i="1"/>
  <c r="D492" i="1"/>
  <c r="C492" i="1"/>
  <c r="O491" i="1"/>
  <c r="N491" i="1"/>
  <c r="I491" i="1"/>
  <c r="E491" i="1"/>
  <c r="D491" i="1"/>
  <c r="C491" i="1"/>
  <c r="O490" i="1"/>
  <c r="N490" i="1"/>
  <c r="I490" i="1"/>
  <c r="E490" i="1"/>
  <c r="D490" i="1"/>
  <c r="C490" i="1"/>
  <c r="O489" i="1"/>
  <c r="N489" i="1"/>
  <c r="I489" i="1"/>
  <c r="E489" i="1"/>
  <c r="D489" i="1"/>
  <c r="C489" i="1"/>
  <c r="O488" i="1"/>
  <c r="N488" i="1"/>
  <c r="I488" i="1"/>
  <c r="E488" i="1"/>
  <c r="D488" i="1"/>
  <c r="C488" i="1"/>
  <c r="O487" i="1"/>
  <c r="N487" i="1"/>
  <c r="I487" i="1"/>
  <c r="E487" i="1"/>
  <c r="D487" i="1"/>
  <c r="C487" i="1"/>
  <c r="O486" i="1"/>
  <c r="N486" i="1"/>
  <c r="I486" i="1"/>
  <c r="E486" i="1"/>
  <c r="D486" i="1"/>
  <c r="C486" i="1"/>
  <c r="O485" i="1"/>
  <c r="N485" i="1"/>
  <c r="I485" i="1"/>
  <c r="E485" i="1"/>
  <c r="D485" i="1"/>
  <c r="C485" i="1"/>
  <c r="O484" i="1"/>
  <c r="N484" i="1"/>
  <c r="I484" i="1"/>
  <c r="E484" i="1"/>
  <c r="D484" i="1"/>
  <c r="C484" i="1"/>
  <c r="O483" i="1"/>
  <c r="N483" i="1"/>
  <c r="I483" i="1"/>
  <c r="E483" i="1"/>
  <c r="D483" i="1"/>
  <c r="C483" i="1"/>
  <c r="O482" i="1"/>
  <c r="N482" i="1"/>
  <c r="I482" i="1"/>
  <c r="E482" i="1"/>
  <c r="D482" i="1"/>
  <c r="C482" i="1"/>
  <c r="O481" i="1"/>
  <c r="N481" i="1"/>
  <c r="I481" i="1"/>
  <c r="E481" i="1"/>
  <c r="D481" i="1"/>
  <c r="C481" i="1"/>
  <c r="O480" i="1"/>
  <c r="N480" i="1"/>
  <c r="I480" i="1"/>
  <c r="E480" i="1"/>
  <c r="D480" i="1"/>
  <c r="C480" i="1"/>
  <c r="O479" i="1"/>
  <c r="N479" i="1"/>
  <c r="I479" i="1"/>
  <c r="E479" i="1"/>
  <c r="D479" i="1"/>
  <c r="C479" i="1"/>
  <c r="O478" i="1"/>
  <c r="N478" i="1"/>
  <c r="I478" i="1"/>
  <c r="E478" i="1"/>
  <c r="D478" i="1"/>
  <c r="C478" i="1"/>
  <c r="O477" i="1"/>
  <c r="N477" i="1"/>
  <c r="I477" i="1"/>
  <c r="E477" i="1"/>
  <c r="D477" i="1"/>
  <c r="C477" i="1"/>
  <c r="O476" i="1"/>
  <c r="N476" i="1"/>
  <c r="I476" i="1"/>
  <c r="E476" i="1"/>
  <c r="D476" i="1"/>
  <c r="C476" i="1"/>
  <c r="O475" i="1"/>
  <c r="N475" i="1"/>
  <c r="I475" i="1"/>
  <c r="E475" i="1"/>
  <c r="D475" i="1"/>
  <c r="C475" i="1"/>
  <c r="O474" i="1"/>
  <c r="N474" i="1"/>
  <c r="I474" i="1"/>
  <c r="E474" i="1"/>
  <c r="D474" i="1"/>
  <c r="C474" i="1"/>
  <c r="O473" i="1"/>
  <c r="N473" i="1"/>
  <c r="I473" i="1"/>
  <c r="E473" i="1"/>
  <c r="D473" i="1"/>
  <c r="C473" i="1"/>
  <c r="O472" i="1"/>
  <c r="N472" i="1"/>
  <c r="I472" i="1"/>
  <c r="E472" i="1"/>
  <c r="D472" i="1"/>
  <c r="C472" i="1"/>
  <c r="O471" i="1"/>
  <c r="N471" i="1"/>
  <c r="I471" i="1"/>
  <c r="E471" i="1"/>
  <c r="D471" i="1"/>
  <c r="C471" i="1"/>
  <c r="O470" i="1"/>
  <c r="N470" i="1"/>
  <c r="I470" i="1"/>
  <c r="E470" i="1"/>
  <c r="D470" i="1"/>
  <c r="C470" i="1"/>
  <c r="O469" i="1"/>
  <c r="N469" i="1"/>
  <c r="I469" i="1"/>
  <c r="E469" i="1"/>
  <c r="D469" i="1"/>
  <c r="C469" i="1"/>
  <c r="O468" i="1"/>
  <c r="N468" i="1"/>
  <c r="I468" i="1"/>
  <c r="E468" i="1"/>
  <c r="D468" i="1"/>
  <c r="C468" i="1"/>
  <c r="O467" i="1"/>
  <c r="N467" i="1"/>
  <c r="I467" i="1"/>
  <c r="E467" i="1"/>
  <c r="D467" i="1"/>
  <c r="C467" i="1"/>
  <c r="O466" i="1"/>
  <c r="N466" i="1"/>
  <c r="I466" i="1"/>
  <c r="E466" i="1"/>
  <c r="D466" i="1"/>
  <c r="C466" i="1"/>
  <c r="O465" i="1"/>
  <c r="N465" i="1"/>
  <c r="I465" i="1"/>
  <c r="E465" i="1"/>
  <c r="D465" i="1"/>
  <c r="C465" i="1"/>
  <c r="O464" i="1"/>
  <c r="N464" i="1"/>
  <c r="I464" i="1"/>
  <c r="E464" i="1"/>
  <c r="D464" i="1"/>
  <c r="C464" i="1"/>
  <c r="O463" i="1"/>
  <c r="N463" i="1"/>
  <c r="I463" i="1"/>
  <c r="E463" i="1"/>
  <c r="D463" i="1"/>
  <c r="C463" i="1"/>
  <c r="O462" i="1"/>
  <c r="N462" i="1"/>
  <c r="I462" i="1"/>
  <c r="E462" i="1"/>
  <c r="D462" i="1"/>
  <c r="C462" i="1"/>
  <c r="O461" i="1"/>
  <c r="N461" i="1"/>
  <c r="I461" i="1"/>
  <c r="E461" i="1"/>
  <c r="D461" i="1"/>
  <c r="C461" i="1"/>
  <c r="O460" i="1"/>
  <c r="N460" i="1"/>
  <c r="I460" i="1"/>
  <c r="E460" i="1"/>
  <c r="D460" i="1"/>
  <c r="C460" i="1"/>
  <c r="O459" i="1"/>
  <c r="N459" i="1"/>
  <c r="I459" i="1"/>
  <c r="E459" i="1"/>
  <c r="D459" i="1"/>
  <c r="C459" i="1"/>
  <c r="O458" i="1"/>
  <c r="N458" i="1"/>
  <c r="I458" i="1"/>
  <c r="E458" i="1"/>
  <c r="D458" i="1"/>
  <c r="C458" i="1"/>
  <c r="O457" i="1"/>
  <c r="N457" i="1"/>
  <c r="I457" i="1"/>
  <c r="E457" i="1"/>
  <c r="D457" i="1"/>
  <c r="C457" i="1"/>
  <c r="O456" i="1"/>
  <c r="N456" i="1"/>
  <c r="I456" i="1"/>
  <c r="E456" i="1"/>
  <c r="D456" i="1"/>
  <c r="C456" i="1"/>
  <c r="O455" i="1"/>
  <c r="N455" i="1"/>
  <c r="I455" i="1"/>
  <c r="E455" i="1"/>
  <c r="D455" i="1"/>
  <c r="C455" i="1"/>
  <c r="O454" i="1"/>
  <c r="N454" i="1"/>
  <c r="I454" i="1"/>
  <c r="E454" i="1"/>
  <c r="D454" i="1"/>
  <c r="C454" i="1"/>
  <c r="O453" i="1"/>
  <c r="N453" i="1"/>
  <c r="I453" i="1"/>
  <c r="E453" i="1"/>
  <c r="D453" i="1"/>
  <c r="C453" i="1"/>
  <c r="O452" i="1"/>
  <c r="N452" i="1"/>
  <c r="I452" i="1"/>
  <c r="E452" i="1"/>
  <c r="D452" i="1"/>
  <c r="C452" i="1"/>
  <c r="O451" i="1"/>
  <c r="N451" i="1"/>
  <c r="I451" i="1"/>
  <c r="E451" i="1"/>
  <c r="D451" i="1"/>
  <c r="C451" i="1"/>
  <c r="O450" i="1"/>
  <c r="N450" i="1"/>
  <c r="I450" i="1"/>
  <c r="E450" i="1"/>
  <c r="D450" i="1"/>
  <c r="C450" i="1"/>
  <c r="O449" i="1"/>
  <c r="N449" i="1"/>
  <c r="I449" i="1"/>
  <c r="E449" i="1"/>
  <c r="D449" i="1"/>
  <c r="C449" i="1"/>
  <c r="O448" i="1"/>
  <c r="N448" i="1"/>
  <c r="I448" i="1"/>
  <c r="E448" i="1"/>
  <c r="D448" i="1"/>
  <c r="C448" i="1"/>
  <c r="O447" i="1"/>
  <c r="N447" i="1"/>
  <c r="I447" i="1"/>
  <c r="E447" i="1"/>
  <c r="D447" i="1"/>
  <c r="C447" i="1"/>
  <c r="O446" i="1"/>
  <c r="N446" i="1"/>
  <c r="I446" i="1"/>
  <c r="E446" i="1"/>
  <c r="D446" i="1"/>
  <c r="C446" i="1"/>
  <c r="O445" i="1"/>
  <c r="N445" i="1"/>
  <c r="I445" i="1"/>
  <c r="E445" i="1"/>
  <c r="D445" i="1"/>
  <c r="C445" i="1"/>
  <c r="O444" i="1"/>
  <c r="N444" i="1"/>
  <c r="I444" i="1"/>
  <c r="E444" i="1"/>
  <c r="D444" i="1"/>
  <c r="C444" i="1"/>
  <c r="O443" i="1"/>
  <c r="N443" i="1"/>
  <c r="I443" i="1"/>
  <c r="E443" i="1"/>
  <c r="D443" i="1"/>
  <c r="C443" i="1"/>
  <c r="O442" i="1"/>
  <c r="N442" i="1"/>
  <c r="I442" i="1"/>
  <c r="E442" i="1"/>
  <c r="D442" i="1"/>
  <c r="C442" i="1"/>
  <c r="O441" i="1"/>
  <c r="N441" i="1"/>
  <c r="I441" i="1"/>
  <c r="E441" i="1"/>
  <c r="D441" i="1"/>
  <c r="C441" i="1"/>
  <c r="O440" i="1"/>
  <c r="N440" i="1"/>
  <c r="I440" i="1"/>
  <c r="E440" i="1"/>
  <c r="D440" i="1"/>
  <c r="C440" i="1"/>
  <c r="O439" i="1"/>
  <c r="N439" i="1"/>
  <c r="I439" i="1"/>
  <c r="E439" i="1"/>
  <c r="D439" i="1"/>
  <c r="C439" i="1"/>
  <c r="O438" i="1"/>
  <c r="N438" i="1"/>
  <c r="I438" i="1"/>
  <c r="E438" i="1"/>
  <c r="D438" i="1"/>
  <c r="C438" i="1"/>
  <c r="O437" i="1"/>
  <c r="N437" i="1"/>
  <c r="I437" i="1"/>
  <c r="E437" i="1"/>
  <c r="D437" i="1"/>
  <c r="C437" i="1"/>
  <c r="O436" i="1"/>
  <c r="N436" i="1"/>
  <c r="I436" i="1"/>
  <c r="E436" i="1"/>
  <c r="D436" i="1"/>
  <c r="C436" i="1"/>
  <c r="O435" i="1"/>
  <c r="N435" i="1"/>
  <c r="I435" i="1"/>
  <c r="E435" i="1"/>
  <c r="D435" i="1"/>
  <c r="C435" i="1"/>
  <c r="O434" i="1"/>
  <c r="N434" i="1"/>
  <c r="I434" i="1"/>
  <c r="E434" i="1"/>
  <c r="D434" i="1"/>
  <c r="C434" i="1"/>
  <c r="O433" i="1"/>
  <c r="N433" i="1"/>
  <c r="I433" i="1"/>
  <c r="E433" i="1"/>
  <c r="D433" i="1"/>
  <c r="C433" i="1"/>
  <c r="O432" i="1"/>
  <c r="N432" i="1"/>
  <c r="I432" i="1"/>
  <c r="E432" i="1"/>
  <c r="D432" i="1"/>
  <c r="C432" i="1"/>
  <c r="O431" i="1"/>
  <c r="N431" i="1"/>
  <c r="I431" i="1"/>
  <c r="E431" i="1"/>
  <c r="D431" i="1"/>
  <c r="C431" i="1"/>
  <c r="O430" i="1"/>
  <c r="N430" i="1"/>
  <c r="I430" i="1"/>
  <c r="E430" i="1"/>
  <c r="D430" i="1"/>
  <c r="C430" i="1"/>
  <c r="O429" i="1"/>
  <c r="N429" i="1"/>
  <c r="I429" i="1"/>
  <c r="E429" i="1"/>
  <c r="D429" i="1"/>
  <c r="C429" i="1"/>
  <c r="O428" i="1"/>
  <c r="N428" i="1"/>
  <c r="I428" i="1"/>
  <c r="E428" i="1"/>
  <c r="D428" i="1"/>
  <c r="C428" i="1"/>
  <c r="O427" i="1"/>
  <c r="N427" i="1"/>
  <c r="I427" i="1"/>
  <c r="E427" i="1"/>
  <c r="D427" i="1"/>
  <c r="C427" i="1"/>
  <c r="O426" i="1"/>
  <c r="N426" i="1"/>
  <c r="I426" i="1"/>
  <c r="E426" i="1"/>
  <c r="D426" i="1"/>
  <c r="C426" i="1"/>
  <c r="O425" i="1"/>
  <c r="N425" i="1"/>
  <c r="I425" i="1"/>
  <c r="E425" i="1"/>
  <c r="D425" i="1"/>
  <c r="C425" i="1"/>
  <c r="O424" i="1"/>
  <c r="N424" i="1"/>
  <c r="I424" i="1"/>
  <c r="E424" i="1"/>
  <c r="D424" i="1"/>
  <c r="C424" i="1"/>
  <c r="O423" i="1"/>
  <c r="N423" i="1"/>
  <c r="I423" i="1"/>
  <c r="E423" i="1"/>
  <c r="D423" i="1"/>
  <c r="C423" i="1"/>
  <c r="O422" i="1"/>
  <c r="N422" i="1"/>
  <c r="I422" i="1"/>
  <c r="E422" i="1"/>
  <c r="D422" i="1"/>
  <c r="C422" i="1"/>
  <c r="O421" i="1"/>
  <c r="N421" i="1"/>
  <c r="I421" i="1"/>
  <c r="E421" i="1"/>
  <c r="D421" i="1"/>
  <c r="C421" i="1"/>
  <c r="O420" i="1"/>
  <c r="N420" i="1"/>
  <c r="I420" i="1"/>
  <c r="E420" i="1"/>
  <c r="D420" i="1"/>
  <c r="C420" i="1"/>
  <c r="O419" i="1"/>
  <c r="N419" i="1"/>
  <c r="I419" i="1"/>
  <c r="E419" i="1"/>
  <c r="D419" i="1"/>
  <c r="C419" i="1"/>
  <c r="O418" i="1"/>
  <c r="N418" i="1"/>
  <c r="I418" i="1"/>
  <c r="E418" i="1"/>
  <c r="D418" i="1"/>
  <c r="C418" i="1"/>
  <c r="O417" i="1"/>
  <c r="N417" i="1"/>
  <c r="I417" i="1"/>
  <c r="E417" i="1"/>
  <c r="D417" i="1"/>
  <c r="C417" i="1"/>
  <c r="O416" i="1"/>
  <c r="N416" i="1"/>
  <c r="I416" i="1"/>
  <c r="E416" i="1"/>
  <c r="D416" i="1"/>
  <c r="C416" i="1"/>
  <c r="O415" i="1"/>
  <c r="N415" i="1"/>
  <c r="I415" i="1"/>
  <c r="E415" i="1"/>
  <c r="D415" i="1"/>
  <c r="C415" i="1"/>
  <c r="O414" i="1"/>
  <c r="N414" i="1"/>
  <c r="I414" i="1"/>
  <c r="E414" i="1"/>
  <c r="D414" i="1"/>
  <c r="C414" i="1"/>
  <c r="O413" i="1"/>
  <c r="N413" i="1"/>
  <c r="I413" i="1"/>
  <c r="E413" i="1"/>
  <c r="D413" i="1"/>
  <c r="C413" i="1"/>
  <c r="O412" i="1"/>
  <c r="N412" i="1"/>
  <c r="I412" i="1"/>
  <c r="E412" i="1"/>
  <c r="D412" i="1"/>
  <c r="C412" i="1"/>
  <c r="O411" i="1"/>
  <c r="N411" i="1"/>
  <c r="I411" i="1"/>
  <c r="E411" i="1"/>
  <c r="D411" i="1"/>
  <c r="C411" i="1"/>
  <c r="O410" i="1"/>
  <c r="N410" i="1"/>
  <c r="I410" i="1"/>
  <c r="E410" i="1"/>
  <c r="D410" i="1"/>
  <c r="C410" i="1"/>
  <c r="O409" i="1"/>
  <c r="N409" i="1"/>
  <c r="I409" i="1"/>
  <c r="E409" i="1"/>
  <c r="D409" i="1"/>
  <c r="C409" i="1"/>
  <c r="O408" i="1"/>
  <c r="N408" i="1"/>
  <c r="I408" i="1"/>
  <c r="E408" i="1"/>
  <c r="D408" i="1"/>
  <c r="C408" i="1"/>
  <c r="O407" i="1"/>
  <c r="N407" i="1"/>
  <c r="I407" i="1"/>
  <c r="E407" i="1"/>
  <c r="D407" i="1"/>
  <c r="C407" i="1"/>
  <c r="O406" i="1"/>
  <c r="N406" i="1"/>
  <c r="I406" i="1"/>
  <c r="E406" i="1"/>
  <c r="D406" i="1"/>
  <c r="C406" i="1"/>
  <c r="O405" i="1"/>
  <c r="N405" i="1"/>
  <c r="I405" i="1"/>
  <c r="E405" i="1"/>
  <c r="D405" i="1"/>
  <c r="C405" i="1"/>
  <c r="O404" i="1"/>
  <c r="N404" i="1"/>
  <c r="I404" i="1"/>
  <c r="E404" i="1"/>
  <c r="D404" i="1"/>
  <c r="C404" i="1"/>
  <c r="O403" i="1"/>
  <c r="N403" i="1"/>
  <c r="I403" i="1"/>
  <c r="E403" i="1"/>
  <c r="D403" i="1"/>
  <c r="C403" i="1"/>
  <c r="O402" i="1"/>
  <c r="N402" i="1"/>
  <c r="I402" i="1"/>
  <c r="E402" i="1"/>
  <c r="D402" i="1"/>
  <c r="C402" i="1"/>
  <c r="O401" i="1"/>
  <c r="N401" i="1"/>
  <c r="I401" i="1"/>
  <c r="E401" i="1"/>
  <c r="D401" i="1"/>
  <c r="C401" i="1"/>
  <c r="O400" i="1"/>
  <c r="N400" i="1"/>
  <c r="I400" i="1"/>
  <c r="E400" i="1"/>
  <c r="D400" i="1"/>
  <c r="C400" i="1"/>
  <c r="O399" i="1"/>
  <c r="N399" i="1"/>
  <c r="I399" i="1"/>
  <c r="E399" i="1"/>
  <c r="D399" i="1"/>
  <c r="C399" i="1"/>
  <c r="O398" i="1"/>
  <c r="N398" i="1"/>
  <c r="I398" i="1"/>
  <c r="E398" i="1"/>
  <c r="D398" i="1"/>
  <c r="C398" i="1"/>
  <c r="O397" i="1"/>
  <c r="N397" i="1"/>
  <c r="I397" i="1"/>
  <c r="E397" i="1"/>
  <c r="D397" i="1"/>
  <c r="C397" i="1"/>
  <c r="O396" i="1"/>
  <c r="N396" i="1"/>
  <c r="I396" i="1"/>
  <c r="E396" i="1"/>
  <c r="D396" i="1"/>
  <c r="C396" i="1"/>
  <c r="O395" i="1"/>
  <c r="N395" i="1"/>
  <c r="I395" i="1"/>
  <c r="E395" i="1"/>
  <c r="D395" i="1"/>
  <c r="C395" i="1"/>
  <c r="O394" i="1"/>
  <c r="N394" i="1"/>
  <c r="I394" i="1"/>
  <c r="E394" i="1"/>
  <c r="D394" i="1"/>
  <c r="C394" i="1"/>
  <c r="O393" i="1"/>
  <c r="N393" i="1"/>
  <c r="I393" i="1"/>
  <c r="E393" i="1"/>
  <c r="D393" i="1"/>
  <c r="C393" i="1"/>
  <c r="O392" i="1"/>
  <c r="N392" i="1"/>
  <c r="I392" i="1"/>
  <c r="E392" i="1"/>
  <c r="D392" i="1"/>
  <c r="C392" i="1"/>
  <c r="O391" i="1"/>
  <c r="N391" i="1"/>
  <c r="I391" i="1"/>
  <c r="E391" i="1"/>
  <c r="D391" i="1"/>
  <c r="C391" i="1"/>
  <c r="O390" i="1"/>
  <c r="N390" i="1"/>
  <c r="I390" i="1"/>
  <c r="E390" i="1"/>
  <c r="D390" i="1"/>
  <c r="C390" i="1"/>
  <c r="O389" i="1"/>
  <c r="N389" i="1"/>
  <c r="I389" i="1"/>
  <c r="E389" i="1"/>
  <c r="D389" i="1"/>
  <c r="C389" i="1"/>
  <c r="O388" i="1"/>
  <c r="N388" i="1"/>
  <c r="I388" i="1"/>
  <c r="E388" i="1"/>
  <c r="D388" i="1"/>
  <c r="C388" i="1"/>
  <c r="O387" i="1"/>
  <c r="N387" i="1"/>
  <c r="I387" i="1"/>
  <c r="E387" i="1"/>
  <c r="D387" i="1"/>
  <c r="C387" i="1"/>
  <c r="O386" i="1"/>
  <c r="N386" i="1"/>
  <c r="I386" i="1"/>
  <c r="E386" i="1"/>
  <c r="D386" i="1"/>
  <c r="C386" i="1"/>
  <c r="O385" i="1"/>
  <c r="N385" i="1"/>
  <c r="I385" i="1"/>
  <c r="E385" i="1"/>
  <c r="D385" i="1"/>
  <c r="C385" i="1"/>
  <c r="O384" i="1"/>
  <c r="N384" i="1"/>
  <c r="I384" i="1"/>
  <c r="E384" i="1"/>
  <c r="D384" i="1"/>
  <c r="C384" i="1"/>
  <c r="O383" i="1"/>
  <c r="N383" i="1"/>
  <c r="I383" i="1"/>
  <c r="E383" i="1"/>
  <c r="D383" i="1"/>
  <c r="C383" i="1"/>
  <c r="O382" i="1"/>
  <c r="N382" i="1"/>
  <c r="I382" i="1"/>
  <c r="E382" i="1"/>
  <c r="D382" i="1"/>
  <c r="C382" i="1"/>
  <c r="O381" i="1"/>
  <c r="N381" i="1"/>
  <c r="I381" i="1"/>
  <c r="E381" i="1"/>
  <c r="D381" i="1"/>
  <c r="C381" i="1"/>
  <c r="O380" i="1"/>
  <c r="N380" i="1"/>
  <c r="I380" i="1"/>
  <c r="E380" i="1"/>
  <c r="D380" i="1"/>
  <c r="C380" i="1"/>
  <c r="O379" i="1"/>
  <c r="N379" i="1"/>
  <c r="I379" i="1"/>
  <c r="E379" i="1"/>
  <c r="D379" i="1"/>
  <c r="C379" i="1"/>
  <c r="O378" i="1"/>
  <c r="N378" i="1"/>
  <c r="I378" i="1"/>
  <c r="E378" i="1"/>
  <c r="D378" i="1"/>
  <c r="C378" i="1"/>
  <c r="O377" i="1"/>
  <c r="N377" i="1"/>
  <c r="I377" i="1"/>
  <c r="E377" i="1"/>
  <c r="D377" i="1"/>
  <c r="C377" i="1"/>
  <c r="O376" i="1"/>
  <c r="N376" i="1"/>
  <c r="I376" i="1"/>
  <c r="E376" i="1"/>
  <c r="D376" i="1"/>
  <c r="C376" i="1"/>
  <c r="O375" i="1"/>
  <c r="N375" i="1"/>
  <c r="I375" i="1"/>
  <c r="E375" i="1"/>
  <c r="D375" i="1"/>
  <c r="C375" i="1"/>
  <c r="O374" i="1"/>
  <c r="N374" i="1"/>
  <c r="I374" i="1"/>
  <c r="E374" i="1"/>
  <c r="D374" i="1"/>
  <c r="C374" i="1"/>
  <c r="O373" i="1"/>
  <c r="N373" i="1"/>
  <c r="I373" i="1"/>
  <c r="E373" i="1"/>
  <c r="D373" i="1"/>
  <c r="C373" i="1"/>
  <c r="O372" i="1"/>
  <c r="N372" i="1"/>
  <c r="I372" i="1"/>
  <c r="E372" i="1"/>
  <c r="D372" i="1"/>
  <c r="C372" i="1"/>
  <c r="O371" i="1"/>
  <c r="N371" i="1"/>
  <c r="I371" i="1"/>
  <c r="E371" i="1"/>
  <c r="D371" i="1"/>
  <c r="C371" i="1"/>
  <c r="O370" i="1"/>
  <c r="N370" i="1"/>
  <c r="I370" i="1"/>
  <c r="E370" i="1"/>
  <c r="D370" i="1"/>
  <c r="C370" i="1"/>
  <c r="O369" i="1"/>
  <c r="N369" i="1"/>
  <c r="I369" i="1"/>
  <c r="E369" i="1"/>
  <c r="D369" i="1"/>
  <c r="C369" i="1"/>
  <c r="O368" i="1"/>
  <c r="N368" i="1"/>
  <c r="I368" i="1"/>
  <c r="E368" i="1"/>
  <c r="D368" i="1"/>
  <c r="C368" i="1"/>
  <c r="O367" i="1"/>
  <c r="N367" i="1"/>
  <c r="I367" i="1"/>
  <c r="E367" i="1"/>
  <c r="D367" i="1"/>
  <c r="C367" i="1"/>
  <c r="O366" i="1"/>
  <c r="N366" i="1"/>
  <c r="I366" i="1"/>
  <c r="E366" i="1"/>
  <c r="D366" i="1"/>
  <c r="C366" i="1"/>
  <c r="O365" i="1"/>
  <c r="N365" i="1"/>
  <c r="I365" i="1"/>
  <c r="E365" i="1"/>
  <c r="D365" i="1"/>
  <c r="C365" i="1"/>
  <c r="O364" i="1"/>
  <c r="N364" i="1"/>
  <c r="I364" i="1"/>
  <c r="E364" i="1"/>
  <c r="D364" i="1"/>
  <c r="C364" i="1"/>
  <c r="O363" i="1"/>
  <c r="N363" i="1"/>
  <c r="I363" i="1"/>
  <c r="E363" i="1"/>
  <c r="D363" i="1"/>
  <c r="C363" i="1"/>
  <c r="O362" i="1"/>
  <c r="N362" i="1"/>
  <c r="I362" i="1"/>
  <c r="E362" i="1"/>
  <c r="D362" i="1"/>
  <c r="C362" i="1"/>
  <c r="O361" i="1"/>
  <c r="N361" i="1"/>
  <c r="I361" i="1"/>
  <c r="E361" i="1"/>
  <c r="D361" i="1"/>
  <c r="C361" i="1"/>
  <c r="O360" i="1"/>
  <c r="N360" i="1"/>
  <c r="I360" i="1"/>
  <c r="E360" i="1"/>
  <c r="D360" i="1"/>
  <c r="C360" i="1"/>
  <c r="O359" i="1"/>
  <c r="N359" i="1"/>
  <c r="I359" i="1"/>
  <c r="E359" i="1"/>
  <c r="D359" i="1"/>
  <c r="C359" i="1"/>
  <c r="O358" i="1"/>
  <c r="N358" i="1"/>
  <c r="I358" i="1"/>
  <c r="E358" i="1"/>
  <c r="D358" i="1"/>
  <c r="C358" i="1"/>
  <c r="O357" i="1"/>
  <c r="N357" i="1"/>
  <c r="I357" i="1"/>
  <c r="E357" i="1"/>
  <c r="D357" i="1"/>
  <c r="C357" i="1"/>
  <c r="O356" i="1"/>
  <c r="N356" i="1"/>
  <c r="I356" i="1"/>
  <c r="E356" i="1"/>
  <c r="D356" i="1"/>
  <c r="C356" i="1"/>
  <c r="O355" i="1"/>
  <c r="N355" i="1"/>
  <c r="I355" i="1"/>
  <c r="E355" i="1"/>
  <c r="D355" i="1"/>
  <c r="C355" i="1"/>
  <c r="O354" i="1"/>
  <c r="N354" i="1"/>
  <c r="I354" i="1"/>
  <c r="E354" i="1"/>
  <c r="D354" i="1"/>
  <c r="C354" i="1"/>
  <c r="O353" i="1"/>
  <c r="N353" i="1"/>
  <c r="I353" i="1"/>
  <c r="E353" i="1"/>
  <c r="D353" i="1"/>
  <c r="C353" i="1"/>
  <c r="O352" i="1"/>
  <c r="N352" i="1"/>
  <c r="I352" i="1"/>
  <c r="E352" i="1"/>
  <c r="D352" i="1"/>
  <c r="C352" i="1"/>
  <c r="O351" i="1"/>
  <c r="N351" i="1"/>
  <c r="I351" i="1"/>
  <c r="E351" i="1"/>
  <c r="D351" i="1"/>
  <c r="C351" i="1"/>
  <c r="O350" i="1"/>
  <c r="N350" i="1"/>
  <c r="I350" i="1"/>
  <c r="E350" i="1"/>
  <c r="D350" i="1"/>
  <c r="C350" i="1"/>
  <c r="O349" i="1"/>
  <c r="N349" i="1"/>
  <c r="I349" i="1"/>
  <c r="E349" i="1"/>
  <c r="D349" i="1"/>
  <c r="C349" i="1"/>
  <c r="O348" i="1"/>
  <c r="N348" i="1"/>
  <c r="I348" i="1"/>
  <c r="E348" i="1"/>
  <c r="D348" i="1"/>
  <c r="C348" i="1"/>
  <c r="O347" i="1"/>
  <c r="N347" i="1"/>
  <c r="I347" i="1"/>
  <c r="E347" i="1"/>
  <c r="D347" i="1"/>
  <c r="C347" i="1"/>
  <c r="O346" i="1"/>
  <c r="N346" i="1"/>
  <c r="I346" i="1"/>
  <c r="E346" i="1"/>
  <c r="D346" i="1"/>
  <c r="C346" i="1"/>
  <c r="O345" i="1"/>
  <c r="N345" i="1"/>
  <c r="I345" i="1"/>
  <c r="E345" i="1"/>
  <c r="D345" i="1"/>
  <c r="C345" i="1"/>
  <c r="O344" i="1"/>
  <c r="N344" i="1"/>
  <c r="I344" i="1"/>
  <c r="E344" i="1"/>
  <c r="D344" i="1"/>
  <c r="C344" i="1"/>
  <c r="O343" i="1"/>
  <c r="N343" i="1"/>
  <c r="I343" i="1"/>
  <c r="E343" i="1"/>
  <c r="D343" i="1"/>
  <c r="C343" i="1"/>
  <c r="O342" i="1"/>
  <c r="N342" i="1"/>
  <c r="I342" i="1"/>
  <c r="E342" i="1"/>
  <c r="D342" i="1"/>
  <c r="C342" i="1"/>
  <c r="O341" i="1"/>
  <c r="N341" i="1"/>
  <c r="I341" i="1"/>
  <c r="E341" i="1"/>
  <c r="D341" i="1"/>
  <c r="C341" i="1"/>
  <c r="O340" i="1"/>
  <c r="N340" i="1"/>
  <c r="I340" i="1"/>
  <c r="E340" i="1"/>
  <c r="D340" i="1"/>
  <c r="C340" i="1"/>
  <c r="O339" i="1"/>
  <c r="N339" i="1"/>
  <c r="I339" i="1"/>
  <c r="E339" i="1"/>
  <c r="D339" i="1"/>
  <c r="C339" i="1"/>
  <c r="O338" i="1"/>
  <c r="N338" i="1"/>
  <c r="I338" i="1"/>
  <c r="E338" i="1"/>
  <c r="D338" i="1"/>
  <c r="C338" i="1"/>
  <c r="O337" i="1"/>
  <c r="N337" i="1"/>
  <c r="I337" i="1"/>
  <c r="E337" i="1"/>
  <c r="D337" i="1"/>
  <c r="C337" i="1"/>
  <c r="O336" i="1"/>
  <c r="N336" i="1"/>
  <c r="I336" i="1"/>
  <c r="E336" i="1"/>
  <c r="D336" i="1"/>
  <c r="C336" i="1"/>
  <c r="O335" i="1"/>
  <c r="N335" i="1"/>
  <c r="I335" i="1"/>
  <c r="E335" i="1"/>
  <c r="D335" i="1"/>
  <c r="C335" i="1"/>
  <c r="O334" i="1"/>
  <c r="N334" i="1"/>
  <c r="I334" i="1"/>
  <c r="E334" i="1"/>
  <c r="D334" i="1"/>
  <c r="C334" i="1"/>
  <c r="O333" i="1"/>
  <c r="N333" i="1"/>
  <c r="I333" i="1"/>
  <c r="E333" i="1"/>
  <c r="D333" i="1"/>
  <c r="C333" i="1"/>
  <c r="O332" i="1"/>
  <c r="N332" i="1"/>
  <c r="I332" i="1"/>
  <c r="E332" i="1"/>
  <c r="D332" i="1"/>
  <c r="C332" i="1"/>
  <c r="O331" i="1"/>
  <c r="N331" i="1"/>
  <c r="I331" i="1"/>
  <c r="E331" i="1"/>
  <c r="D331" i="1"/>
  <c r="C331" i="1"/>
  <c r="O330" i="1"/>
  <c r="N330" i="1"/>
  <c r="I330" i="1"/>
  <c r="E330" i="1"/>
  <c r="D330" i="1"/>
  <c r="C330" i="1"/>
  <c r="O329" i="1"/>
  <c r="N329" i="1"/>
  <c r="I329" i="1"/>
  <c r="E329" i="1"/>
  <c r="D329" i="1"/>
  <c r="C329" i="1"/>
  <c r="O328" i="1"/>
  <c r="N328" i="1"/>
  <c r="I328" i="1"/>
  <c r="E328" i="1"/>
  <c r="D328" i="1"/>
  <c r="C328" i="1"/>
  <c r="O327" i="1"/>
  <c r="N327" i="1"/>
  <c r="I327" i="1"/>
  <c r="E327" i="1"/>
  <c r="D327" i="1"/>
  <c r="C327" i="1"/>
  <c r="O326" i="1"/>
  <c r="N326" i="1"/>
  <c r="I326" i="1"/>
  <c r="E326" i="1"/>
  <c r="D326" i="1"/>
  <c r="C326" i="1"/>
  <c r="O325" i="1"/>
  <c r="N325" i="1"/>
  <c r="I325" i="1"/>
  <c r="E325" i="1"/>
  <c r="D325" i="1"/>
  <c r="C325" i="1"/>
  <c r="O324" i="1"/>
  <c r="N324" i="1"/>
  <c r="I324" i="1"/>
  <c r="E324" i="1"/>
  <c r="D324" i="1"/>
  <c r="C324" i="1"/>
  <c r="O323" i="1"/>
  <c r="N323" i="1"/>
  <c r="I323" i="1"/>
  <c r="E323" i="1"/>
  <c r="D323" i="1"/>
  <c r="C323" i="1"/>
  <c r="O322" i="1"/>
  <c r="N322" i="1"/>
  <c r="I322" i="1"/>
  <c r="E322" i="1"/>
  <c r="D322" i="1"/>
  <c r="C322" i="1"/>
  <c r="O321" i="1"/>
  <c r="N321" i="1"/>
  <c r="I321" i="1"/>
  <c r="E321" i="1"/>
  <c r="D321" i="1"/>
  <c r="C321" i="1"/>
  <c r="O320" i="1"/>
  <c r="N320" i="1"/>
  <c r="I320" i="1"/>
  <c r="E320" i="1"/>
  <c r="D320" i="1"/>
  <c r="C320" i="1"/>
  <c r="O319" i="1"/>
  <c r="N319" i="1"/>
  <c r="I319" i="1"/>
  <c r="E319" i="1"/>
  <c r="D319" i="1"/>
  <c r="C319" i="1"/>
  <c r="O318" i="1"/>
  <c r="N318" i="1"/>
  <c r="I318" i="1"/>
  <c r="E318" i="1"/>
  <c r="D318" i="1"/>
  <c r="C318" i="1"/>
  <c r="O317" i="1"/>
  <c r="N317" i="1"/>
  <c r="I317" i="1"/>
  <c r="E317" i="1"/>
  <c r="D317" i="1"/>
  <c r="C317" i="1"/>
  <c r="O316" i="1"/>
  <c r="N316" i="1"/>
  <c r="I316" i="1"/>
  <c r="E316" i="1"/>
  <c r="D316" i="1"/>
  <c r="C316" i="1"/>
  <c r="O315" i="1"/>
  <c r="N315" i="1"/>
  <c r="I315" i="1"/>
  <c r="E315" i="1"/>
  <c r="D315" i="1"/>
  <c r="C315" i="1"/>
  <c r="O314" i="1"/>
  <c r="N314" i="1"/>
  <c r="I314" i="1"/>
  <c r="E314" i="1"/>
  <c r="D314" i="1"/>
  <c r="C314" i="1"/>
  <c r="O313" i="1"/>
  <c r="N313" i="1"/>
  <c r="I313" i="1"/>
  <c r="E313" i="1"/>
  <c r="D313" i="1"/>
  <c r="C313" i="1"/>
  <c r="O312" i="1"/>
  <c r="N312" i="1"/>
  <c r="I312" i="1"/>
  <c r="E312" i="1"/>
  <c r="D312" i="1"/>
  <c r="C312" i="1"/>
  <c r="O311" i="1"/>
  <c r="N311" i="1"/>
  <c r="I311" i="1"/>
  <c r="E311" i="1"/>
  <c r="D311" i="1"/>
  <c r="C311" i="1"/>
  <c r="O310" i="1"/>
  <c r="N310" i="1"/>
  <c r="I310" i="1"/>
  <c r="E310" i="1"/>
  <c r="D310" i="1"/>
  <c r="C310" i="1"/>
  <c r="O309" i="1"/>
  <c r="N309" i="1"/>
  <c r="I309" i="1"/>
  <c r="E309" i="1"/>
  <c r="D309" i="1"/>
  <c r="C309" i="1"/>
  <c r="O308" i="1"/>
  <c r="N308" i="1"/>
  <c r="I308" i="1"/>
  <c r="E308" i="1"/>
  <c r="D308" i="1"/>
  <c r="C308" i="1"/>
  <c r="O307" i="1"/>
  <c r="N307" i="1"/>
  <c r="I307" i="1"/>
  <c r="E307" i="1"/>
  <c r="D307" i="1"/>
  <c r="C307" i="1"/>
  <c r="O306" i="1"/>
  <c r="N306" i="1"/>
  <c r="I306" i="1"/>
  <c r="E306" i="1"/>
  <c r="D306" i="1"/>
  <c r="C306" i="1"/>
  <c r="O305" i="1"/>
  <c r="N305" i="1"/>
  <c r="I305" i="1"/>
  <c r="E305" i="1"/>
  <c r="D305" i="1"/>
  <c r="C305" i="1"/>
  <c r="O304" i="1"/>
  <c r="N304" i="1"/>
  <c r="I304" i="1"/>
  <c r="E304" i="1"/>
  <c r="D304" i="1"/>
  <c r="C304" i="1"/>
  <c r="O303" i="1"/>
  <c r="N303" i="1"/>
  <c r="I303" i="1"/>
  <c r="E303" i="1"/>
  <c r="D303" i="1"/>
  <c r="C303" i="1"/>
  <c r="O302" i="1"/>
  <c r="N302" i="1"/>
  <c r="I302" i="1"/>
  <c r="E302" i="1"/>
  <c r="D302" i="1"/>
  <c r="C302" i="1"/>
  <c r="O301" i="1"/>
  <c r="N301" i="1"/>
  <c r="I301" i="1"/>
  <c r="E301" i="1"/>
  <c r="D301" i="1"/>
  <c r="C301" i="1"/>
  <c r="O300" i="1"/>
  <c r="N300" i="1"/>
  <c r="I300" i="1"/>
  <c r="E300" i="1"/>
  <c r="D300" i="1"/>
  <c r="C300" i="1"/>
  <c r="O299" i="1"/>
  <c r="N299" i="1"/>
  <c r="I299" i="1"/>
  <c r="E299" i="1"/>
  <c r="D299" i="1"/>
  <c r="C299" i="1"/>
  <c r="O298" i="1"/>
  <c r="N298" i="1"/>
  <c r="I298" i="1"/>
  <c r="E298" i="1"/>
  <c r="D298" i="1"/>
  <c r="C298" i="1"/>
  <c r="O297" i="1"/>
  <c r="N297" i="1"/>
  <c r="I297" i="1"/>
  <c r="E297" i="1"/>
  <c r="D297" i="1"/>
  <c r="C297" i="1"/>
  <c r="O296" i="1"/>
  <c r="N296" i="1"/>
  <c r="I296" i="1"/>
  <c r="E296" i="1"/>
  <c r="D296" i="1"/>
  <c r="C296" i="1"/>
  <c r="O295" i="1"/>
  <c r="N295" i="1"/>
  <c r="I295" i="1"/>
  <c r="E295" i="1"/>
  <c r="D295" i="1"/>
  <c r="C295" i="1"/>
  <c r="O294" i="1"/>
  <c r="N294" i="1"/>
  <c r="I294" i="1"/>
  <c r="E294" i="1"/>
  <c r="D294" i="1"/>
  <c r="C294" i="1"/>
  <c r="O293" i="1"/>
  <c r="N293" i="1"/>
  <c r="I293" i="1"/>
  <c r="E293" i="1"/>
  <c r="D293" i="1"/>
  <c r="C293" i="1"/>
  <c r="O292" i="1"/>
  <c r="N292" i="1"/>
  <c r="I292" i="1"/>
  <c r="E292" i="1"/>
  <c r="D292" i="1"/>
  <c r="C292" i="1"/>
  <c r="O291" i="1"/>
  <c r="N291" i="1"/>
  <c r="I291" i="1"/>
  <c r="E291" i="1"/>
  <c r="D291" i="1"/>
  <c r="C291" i="1"/>
  <c r="O290" i="1"/>
  <c r="N290" i="1"/>
  <c r="I290" i="1"/>
  <c r="E290" i="1"/>
  <c r="D290" i="1"/>
  <c r="C290" i="1"/>
  <c r="O289" i="1"/>
  <c r="N289" i="1"/>
  <c r="I289" i="1"/>
  <c r="E289" i="1"/>
  <c r="D289" i="1"/>
  <c r="C289" i="1"/>
  <c r="O288" i="1"/>
  <c r="N288" i="1"/>
  <c r="I288" i="1"/>
  <c r="E288" i="1"/>
  <c r="D288" i="1"/>
  <c r="C288" i="1"/>
  <c r="O287" i="1"/>
  <c r="N287" i="1"/>
  <c r="I287" i="1"/>
  <c r="E287" i="1"/>
  <c r="D287" i="1"/>
  <c r="C287" i="1"/>
  <c r="O286" i="1"/>
  <c r="N286" i="1"/>
  <c r="I286" i="1"/>
  <c r="E286" i="1"/>
  <c r="D286" i="1"/>
  <c r="C286" i="1"/>
  <c r="O285" i="1"/>
  <c r="N285" i="1"/>
  <c r="I285" i="1"/>
  <c r="E285" i="1"/>
  <c r="D285" i="1"/>
  <c r="C285" i="1"/>
  <c r="O284" i="1"/>
  <c r="N284" i="1"/>
  <c r="I284" i="1"/>
  <c r="E284" i="1"/>
  <c r="D284" i="1"/>
  <c r="C284" i="1"/>
  <c r="O283" i="1"/>
  <c r="N283" i="1"/>
  <c r="I283" i="1"/>
  <c r="E283" i="1"/>
  <c r="D283" i="1"/>
  <c r="C283" i="1"/>
  <c r="O282" i="1"/>
  <c r="N282" i="1"/>
  <c r="I282" i="1"/>
  <c r="E282" i="1"/>
  <c r="D282" i="1"/>
  <c r="C282" i="1"/>
  <c r="O281" i="1"/>
  <c r="N281" i="1"/>
  <c r="I281" i="1"/>
  <c r="E281" i="1"/>
  <c r="D281" i="1"/>
  <c r="C281" i="1"/>
  <c r="O280" i="1"/>
  <c r="N280" i="1"/>
  <c r="I280" i="1"/>
  <c r="E280" i="1"/>
  <c r="D280" i="1"/>
  <c r="C280" i="1"/>
  <c r="O279" i="1"/>
  <c r="N279" i="1"/>
  <c r="I279" i="1"/>
  <c r="E279" i="1"/>
  <c r="D279" i="1"/>
  <c r="C279" i="1"/>
  <c r="O278" i="1"/>
  <c r="N278" i="1"/>
  <c r="I278" i="1"/>
  <c r="E278" i="1"/>
  <c r="D278" i="1"/>
  <c r="C278" i="1"/>
  <c r="O277" i="1"/>
  <c r="N277" i="1"/>
  <c r="I277" i="1"/>
  <c r="E277" i="1"/>
  <c r="D277" i="1"/>
  <c r="C277" i="1"/>
  <c r="O276" i="1"/>
  <c r="N276" i="1"/>
  <c r="I276" i="1"/>
  <c r="E276" i="1"/>
  <c r="D276" i="1"/>
  <c r="C276" i="1"/>
  <c r="O275" i="1"/>
  <c r="N275" i="1"/>
  <c r="I275" i="1"/>
  <c r="E275" i="1"/>
  <c r="D275" i="1"/>
  <c r="C275" i="1"/>
  <c r="O274" i="1"/>
  <c r="N274" i="1"/>
  <c r="I274" i="1"/>
  <c r="E274" i="1"/>
  <c r="D274" i="1"/>
  <c r="C274" i="1"/>
  <c r="O273" i="1"/>
  <c r="N273" i="1"/>
  <c r="I273" i="1"/>
  <c r="E273" i="1"/>
  <c r="D273" i="1"/>
  <c r="C273" i="1"/>
  <c r="O272" i="1"/>
  <c r="N272" i="1"/>
  <c r="I272" i="1"/>
  <c r="E272" i="1"/>
  <c r="D272" i="1"/>
  <c r="C272" i="1"/>
  <c r="O271" i="1"/>
  <c r="N271" i="1"/>
  <c r="I271" i="1"/>
  <c r="E271" i="1"/>
  <c r="D271" i="1"/>
  <c r="C271" i="1"/>
  <c r="O270" i="1"/>
  <c r="N270" i="1"/>
  <c r="I270" i="1"/>
  <c r="E270" i="1"/>
  <c r="D270" i="1"/>
  <c r="C270" i="1"/>
  <c r="O269" i="1"/>
  <c r="N269" i="1"/>
  <c r="I269" i="1"/>
  <c r="E269" i="1"/>
  <c r="D269" i="1"/>
  <c r="C269" i="1"/>
  <c r="O268" i="1"/>
  <c r="N268" i="1"/>
  <c r="I268" i="1"/>
  <c r="E268" i="1"/>
  <c r="D268" i="1"/>
  <c r="C268" i="1"/>
  <c r="O267" i="1"/>
  <c r="N267" i="1"/>
  <c r="I267" i="1"/>
  <c r="E267" i="1"/>
  <c r="D267" i="1"/>
  <c r="C267" i="1"/>
  <c r="O266" i="1"/>
  <c r="N266" i="1"/>
  <c r="I266" i="1"/>
  <c r="E266" i="1"/>
  <c r="D266" i="1"/>
  <c r="C266" i="1"/>
  <c r="O265" i="1"/>
  <c r="N265" i="1"/>
  <c r="I265" i="1"/>
  <c r="E265" i="1"/>
  <c r="D265" i="1"/>
  <c r="C265" i="1"/>
  <c r="O264" i="1"/>
  <c r="N264" i="1"/>
  <c r="I264" i="1"/>
  <c r="E264" i="1"/>
  <c r="D264" i="1"/>
  <c r="C264" i="1"/>
  <c r="O263" i="1"/>
  <c r="N263" i="1"/>
  <c r="I263" i="1"/>
  <c r="E263" i="1"/>
  <c r="D263" i="1"/>
  <c r="C263" i="1"/>
  <c r="O262" i="1"/>
  <c r="N262" i="1"/>
  <c r="I262" i="1"/>
  <c r="E262" i="1"/>
  <c r="D262" i="1"/>
  <c r="C262" i="1"/>
  <c r="O261" i="1"/>
  <c r="N261" i="1"/>
  <c r="I261" i="1"/>
  <c r="E261" i="1"/>
  <c r="D261" i="1"/>
  <c r="C261" i="1"/>
  <c r="O260" i="1"/>
  <c r="N260" i="1"/>
  <c r="I260" i="1"/>
  <c r="E260" i="1"/>
  <c r="D260" i="1"/>
  <c r="C260" i="1"/>
  <c r="O259" i="1"/>
  <c r="N259" i="1"/>
  <c r="I259" i="1"/>
  <c r="E259" i="1"/>
  <c r="D259" i="1"/>
  <c r="C259" i="1"/>
  <c r="O258" i="1"/>
  <c r="N258" i="1"/>
  <c r="I258" i="1"/>
  <c r="E258" i="1"/>
  <c r="D258" i="1"/>
  <c r="C258" i="1"/>
  <c r="O257" i="1"/>
  <c r="N257" i="1"/>
  <c r="I257" i="1"/>
  <c r="E257" i="1"/>
  <c r="D257" i="1"/>
  <c r="C257" i="1"/>
  <c r="O256" i="1"/>
  <c r="N256" i="1"/>
  <c r="I256" i="1"/>
  <c r="E256" i="1"/>
  <c r="D256" i="1"/>
  <c r="C256" i="1"/>
  <c r="O255" i="1"/>
  <c r="N255" i="1"/>
  <c r="I255" i="1"/>
  <c r="E255" i="1"/>
  <c r="D255" i="1"/>
  <c r="C255" i="1"/>
  <c r="O254" i="1"/>
  <c r="N254" i="1"/>
  <c r="I254" i="1"/>
  <c r="E254" i="1"/>
  <c r="D254" i="1"/>
  <c r="C254" i="1"/>
  <c r="O253" i="1"/>
  <c r="N253" i="1"/>
  <c r="I253" i="1"/>
  <c r="E253" i="1"/>
  <c r="D253" i="1"/>
  <c r="C253" i="1"/>
  <c r="O252" i="1"/>
  <c r="N252" i="1"/>
  <c r="I252" i="1"/>
  <c r="E252" i="1"/>
  <c r="D252" i="1"/>
  <c r="C252" i="1"/>
  <c r="O251" i="1"/>
  <c r="N251" i="1"/>
  <c r="I251" i="1"/>
  <c r="E251" i="1"/>
  <c r="D251" i="1"/>
  <c r="C251" i="1"/>
  <c r="O250" i="1"/>
  <c r="N250" i="1"/>
  <c r="I250" i="1"/>
  <c r="E250" i="1"/>
  <c r="D250" i="1"/>
  <c r="C250" i="1"/>
  <c r="O249" i="1"/>
  <c r="N249" i="1"/>
  <c r="I249" i="1"/>
  <c r="E249" i="1"/>
  <c r="D249" i="1"/>
  <c r="C249" i="1"/>
  <c r="O248" i="1"/>
  <c r="N248" i="1"/>
  <c r="I248" i="1"/>
  <c r="E248" i="1"/>
  <c r="D248" i="1"/>
  <c r="C248" i="1"/>
  <c r="O247" i="1"/>
  <c r="N247" i="1"/>
  <c r="I247" i="1"/>
  <c r="E247" i="1"/>
  <c r="D247" i="1"/>
  <c r="C247" i="1"/>
  <c r="O246" i="1"/>
  <c r="N246" i="1"/>
  <c r="I246" i="1"/>
  <c r="E246" i="1"/>
  <c r="D246" i="1"/>
  <c r="C246" i="1"/>
  <c r="O245" i="1"/>
  <c r="N245" i="1"/>
  <c r="I245" i="1"/>
  <c r="E245" i="1"/>
  <c r="D245" i="1"/>
  <c r="C245" i="1"/>
  <c r="O244" i="1"/>
  <c r="N244" i="1"/>
  <c r="I244" i="1"/>
  <c r="E244" i="1"/>
  <c r="D244" i="1"/>
  <c r="C244" i="1"/>
  <c r="O243" i="1"/>
  <c r="N243" i="1"/>
  <c r="I243" i="1"/>
  <c r="E243" i="1"/>
  <c r="D243" i="1"/>
  <c r="C243" i="1"/>
  <c r="O242" i="1"/>
  <c r="N242" i="1"/>
  <c r="I242" i="1"/>
  <c r="E242" i="1"/>
  <c r="D242" i="1"/>
  <c r="C242" i="1"/>
  <c r="O241" i="1"/>
  <c r="N241" i="1"/>
  <c r="I241" i="1"/>
  <c r="E241" i="1"/>
  <c r="D241" i="1"/>
  <c r="C241" i="1"/>
  <c r="O240" i="1"/>
  <c r="N240" i="1"/>
  <c r="I240" i="1"/>
  <c r="E240" i="1"/>
  <c r="D240" i="1"/>
  <c r="C240" i="1"/>
  <c r="O239" i="1"/>
  <c r="N239" i="1"/>
  <c r="I239" i="1"/>
  <c r="E239" i="1"/>
  <c r="D239" i="1"/>
  <c r="C239" i="1"/>
  <c r="O238" i="1"/>
  <c r="N238" i="1"/>
  <c r="I238" i="1"/>
  <c r="E238" i="1"/>
  <c r="D238" i="1"/>
  <c r="C238" i="1"/>
  <c r="O237" i="1"/>
  <c r="N237" i="1"/>
  <c r="I237" i="1"/>
  <c r="E237" i="1"/>
  <c r="D237" i="1"/>
  <c r="C237" i="1"/>
  <c r="O236" i="1"/>
  <c r="N236" i="1"/>
  <c r="I236" i="1"/>
  <c r="E236" i="1"/>
  <c r="D236" i="1"/>
  <c r="C236" i="1"/>
  <c r="O235" i="1"/>
  <c r="N235" i="1"/>
  <c r="I235" i="1"/>
  <c r="E235" i="1"/>
  <c r="D235" i="1"/>
  <c r="C235" i="1"/>
  <c r="O234" i="1"/>
  <c r="N234" i="1"/>
  <c r="I234" i="1"/>
  <c r="E234" i="1"/>
  <c r="D234" i="1"/>
  <c r="C234" i="1"/>
  <c r="O233" i="1"/>
  <c r="N233" i="1"/>
  <c r="I233" i="1"/>
  <c r="E233" i="1"/>
  <c r="D233" i="1"/>
  <c r="C233" i="1"/>
  <c r="O232" i="1"/>
  <c r="N232" i="1"/>
  <c r="I232" i="1"/>
  <c r="E232" i="1"/>
  <c r="D232" i="1"/>
  <c r="C232" i="1"/>
  <c r="O231" i="1"/>
  <c r="N231" i="1"/>
  <c r="I231" i="1"/>
  <c r="E231" i="1"/>
  <c r="D231" i="1"/>
  <c r="C231" i="1"/>
  <c r="O230" i="1"/>
  <c r="N230" i="1"/>
  <c r="I230" i="1"/>
  <c r="E230" i="1"/>
  <c r="D230" i="1"/>
  <c r="C230" i="1"/>
  <c r="O229" i="1"/>
  <c r="N229" i="1"/>
  <c r="I229" i="1"/>
  <c r="E229" i="1"/>
  <c r="D229" i="1"/>
  <c r="C229" i="1"/>
  <c r="O228" i="1"/>
  <c r="N228" i="1"/>
  <c r="I228" i="1"/>
  <c r="E228" i="1"/>
  <c r="D228" i="1"/>
  <c r="C228" i="1"/>
  <c r="O227" i="1"/>
  <c r="N227" i="1"/>
  <c r="I227" i="1"/>
  <c r="E227" i="1"/>
  <c r="D227" i="1"/>
  <c r="C227" i="1"/>
  <c r="O226" i="1"/>
  <c r="N226" i="1"/>
  <c r="I226" i="1"/>
  <c r="E226" i="1"/>
  <c r="D226" i="1"/>
  <c r="C226" i="1"/>
  <c r="O225" i="1"/>
  <c r="N225" i="1"/>
  <c r="I225" i="1"/>
  <c r="E225" i="1"/>
  <c r="D225" i="1"/>
  <c r="C225" i="1"/>
  <c r="O224" i="1"/>
  <c r="N224" i="1"/>
  <c r="I224" i="1"/>
  <c r="E224" i="1"/>
  <c r="D224" i="1"/>
  <c r="C224" i="1"/>
  <c r="O223" i="1"/>
  <c r="N223" i="1"/>
  <c r="I223" i="1"/>
  <c r="E223" i="1"/>
  <c r="D223" i="1"/>
  <c r="C223" i="1"/>
  <c r="O222" i="1"/>
  <c r="N222" i="1"/>
  <c r="I222" i="1"/>
  <c r="E222" i="1"/>
  <c r="D222" i="1"/>
  <c r="C222" i="1"/>
  <c r="O221" i="1"/>
  <c r="N221" i="1"/>
  <c r="I221" i="1"/>
  <c r="E221" i="1"/>
  <c r="D221" i="1"/>
  <c r="C221" i="1"/>
  <c r="O220" i="1"/>
  <c r="N220" i="1"/>
  <c r="I220" i="1"/>
  <c r="E220" i="1"/>
  <c r="D220" i="1"/>
  <c r="C220" i="1"/>
  <c r="O219" i="1"/>
  <c r="N219" i="1"/>
  <c r="I219" i="1"/>
  <c r="E219" i="1"/>
  <c r="D219" i="1"/>
  <c r="C219" i="1"/>
  <c r="O218" i="1"/>
  <c r="N218" i="1"/>
  <c r="I218" i="1"/>
  <c r="E218" i="1"/>
  <c r="D218" i="1"/>
  <c r="C218" i="1"/>
  <c r="O217" i="1"/>
  <c r="N217" i="1"/>
  <c r="I217" i="1"/>
  <c r="E217" i="1"/>
  <c r="D217" i="1"/>
  <c r="C217" i="1"/>
  <c r="O216" i="1"/>
  <c r="N216" i="1"/>
  <c r="I216" i="1"/>
  <c r="E216" i="1"/>
  <c r="D216" i="1"/>
  <c r="C216" i="1"/>
  <c r="O215" i="1"/>
  <c r="N215" i="1"/>
  <c r="I215" i="1"/>
  <c r="E215" i="1"/>
  <c r="D215" i="1"/>
  <c r="C215" i="1"/>
  <c r="O214" i="1"/>
  <c r="N214" i="1"/>
  <c r="I214" i="1"/>
  <c r="E214" i="1"/>
  <c r="D214" i="1"/>
  <c r="C214" i="1"/>
  <c r="O213" i="1"/>
  <c r="N213" i="1"/>
  <c r="I213" i="1"/>
  <c r="E213" i="1"/>
  <c r="D213" i="1"/>
  <c r="C213" i="1"/>
  <c r="O212" i="1"/>
  <c r="N212" i="1"/>
  <c r="I212" i="1"/>
  <c r="E212" i="1"/>
  <c r="D212" i="1"/>
  <c r="C212" i="1"/>
  <c r="O211" i="1"/>
  <c r="N211" i="1"/>
  <c r="I211" i="1"/>
  <c r="E211" i="1"/>
  <c r="D211" i="1"/>
  <c r="C211" i="1"/>
  <c r="O210" i="1"/>
  <c r="N210" i="1"/>
  <c r="I210" i="1"/>
  <c r="E210" i="1"/>
  <c r="D210" i="1"/>
  <c r="C210" i="1"/>
  <c r="O209" i="1"/>
  <c r="N209" i="1"/>
  <c r="I209" i="1"/>
  <c r="E209" i="1"/>
  <c r="D209" i="1"/>
  <c r="C209" i="1"/>
  <c r="O208" i="1"/>
  <c r="N208" i="1"/>
  <c r="I208" i="1"/>
  <c r="E208" i="1"/>
  <c r="D208" i="1"/>
  <c r="C208" i="1"/>
  <c r="O207" i="1"/>
  <c r="N207" i="1"/>
  <c r="I207" i="1"/>
  <c r="E207" i="1"/>
  <c r="D207" i="1"/>
  <c r="C207" i="1"/>
  <c r="O206" i="1"/>
  <c r="N206" i="1"/>
  <c r="I206" i="1"/>
  <c r="E206" i="1"/>
  <c r="D206" i="1"/>
  <c r="C206" i="1"/>
  <c r="O205" i="1"/>
  <c r="N205" i="1"/>
  <c r="I205" i="1"/>
  <c r="E205" i="1"/>
  <c r="D205" i="1"/>
  <c r="C205" i="1"/>
  <c r="O204" i="1"/>
  <c r="N204" i="1"/>
  <c r="I204" i="1"/>
  <c r="E204" i="1"/>
  <c r="D204" i="1"/>
  <c r="C204" i="1"/>
  <c r="O203" i="1"/>
  <c r="N203" i="1"/>
  <c r="I203" i="1"/>
  <c r="E203" i="1"/>
  <c r="D203" i="1"/>
  <c r="C203" i="1"/>
  <c r="O202" i="1"/>
  <c r="N202" i="1"/>
  <c r="I202" i="1"/>
  <c r="E202" i="1"/>
  <c r="D202" i="1"/>
  <c r="C202" i="1"/>
  <c r="O201" i="1"/>
  <c r="N201" i="1"/>
  <c r="I201" i="1"/>
  <c r="E201" i="1"/>
  <c r="D201" i="1"/>
  <c r="C201" i="1"/>
  <c r="O200" i="1"/>
  <c r="N200" i="1"/>
  <c r="I200" i="1"/>
  <c r="E200" i="1"/>
  <c r="D200" i="1"/>
  <c r="C200" i="1"/>
  <c r="O199" i="1"/>
  <c r="N199" i="1"/>
  <c r="I199" i="1"/>
  <c r="E199" i="1"/>
  <c r="D199" i="1"/>
  <c r="C199" i="1"/>
  <c r="O198" i="1"/>
  <c r="N198" i="1"/>
  <c r="I198" i="1"/>
  <c r="E198" i="1"/>
  <c r="D198" i="1"/>
  <c r="C198" i="1"/>
  <c r="O197" i="1"/>
  <c r="N197" i="1"/>
  <c r="I197" i="1"/>
  <c r="E197" i="1"/>
  <c r="D197" i="1"/>
  <c r="C197" i="1"/>
  <c r="O196" i="1"/>
  <c r="N196" i="1"/>
  <c r="I196" i="1"/>
  <c r="E196" i="1"/>
  <c r="D196" i="1"/>
  <c r="C196" i="1"/>
  <c r="O195" i="1"/>
  <c r="N195" i="1"/>
  <c r="I195" i="1"/>
  <c r="E195" i="1"/>
  <c r="D195" i="1"/>
  <c r="C195" i="1"/>
  <c r="O194" i="1"/>
  <c r="N194" i="1"/>
  <c r="I194" i="1"/>
  <c r="E194" i="1"/>
  <c r="D194" i="1"/>
  <c r="C194" i="1"/>
  <c r="O193" i="1"/>
  <c r="N193" i="1"/>
  <c r="I193" i="1"/>
  <c r="E193" i="1"/>
  <c r="D193" i="1"/>
  <c r="C193" i="1"/>
  <c r="O192" i="1"/>
  <c r="N192" i="1"/>
  <c r="I192" i="1"/>
  <c r="E192" i="1"/>
  <c r="D192" i="1"/>
  <c r="C192" i="1"/>
  <c r="O191" i="1"/>
  <c r="N191" i="1"/>
  <c r="I191" i="1"/>
  <c r="E191" i="1"/>
  <c r="D191" i="1"/>
  <c r="C191" i="1"/>
  <c r="O190" i="1"/>
  <c r="N190" i="1"/>
  <c r="I190" i="1"/>
  <c r="E190" i="1"/>
  <c r="D190" i="1"/>
  <c r="C190" i="1"/>
  <c r="O189" i="1"/>
  <c r="N189" i="1"/>
  <c r="I189" i="1"/>
  <c r="E189" i="1"/>
  <c r="D189" i="1"/>
  <c r="C189" i="1"/>
  <c r="O188" i="1"/>
  <c r="N188" i="1"/>
  <c r="I188" i="1"/>
  <c r="E188" i="1"/>
  <c r="D188" i="1"/>
  <c r="C188" i="1"/>
  <c r="O187" i="1"/>
  <c r="N187" i="1"/>
  <c r="I187" i="1"/>
  <c r="E187" i="1"/>
  <c r="D187" i="1"/>
  <c r="C187" i="1"/>
  <c r="O186" i="1"/>
  <c r="N186" i="1"/>
  <c r="I186" i="1"/>
  <c r="E186" i="1"/>
  <c r="D186" i="1"/>
  <c r="C186" i="1"/>
  <c r="O185" i="1"/>
  <c r="N185" i="1"/>
  <c r="I185" i="1"/>
  <c r="E185" i="1"/>
  <c r="D185" i="1"/>
  <c r="C185" i="1"/>
  <c r="O184" i="1"/>
  <c r="N184" i="1"/>
  <c r="I184" i="1"/>
  <c r="E184" i="1"/>
  <c r="D184" i="1"/>
  <c r="C184" i="1"/>
  <c r="O183" i="1"/>
  <c r="N183" i="1"/>
  <c r="I183" i="1"/>
  <c r="E183" i="1"/>
  <c r="D183" i="1"/>
  <c r="C183" i="1"/>
  <c r="O182" i="1"/>
  <c r="N182" i="1"/>
  <c r="I182" i="1"/>
  <c r="E182" i="1"/>
  <c r="D182" i="1"/>
  <c r="C182" i="1"/>
  <c r="O181" i="1"/>
  <c r="N181" i="1"/>
  <c r="I181" i="1"/>
  <c r="E181" i="1"/>
  <c r="D181" i="1"/>
  <c r="C181" i="1"/>
  <c r="O180" i="1"/>
  <c r="N180" i="1"/>
  <c r="I180" i="1"/>
  <c r="E180" i="1"/>
  <c r="D180" i="1"/>
  <c r="C180" i="1"/>
  <c r="O179" i="1"/>
  <c r="N179" i="1"/>
  <c r="I179" i="1"/>
  <c r="E179" i="1"/>
  <c r="D179" i="1"/>
  <c r="C179" i="1"/>
  <c r="O178" i="1"/>
  <c r="N178" i="1"/>
  <c r="I178" i="1"/>
  <c r="E178" i="1"/>
  <c r="D178" i="1"/>
  <c r="C178" i="1"/>
  <c r="O177" i="1"/>
  <c r="N177" i="1"/>
  <c r="I177" i="1"/>
  <c r="E177" i="1"/>
  <c r="D177" i="1"/>
  <c r="C177" i="1"/>
  <c r="O176" i="1"/>
  <c r="N176" i="1"/>
  <c r="I176" i="1"/>
  <c r="E176" i="1"/>
  <c r="D176" i="1"/>
  <c r="C176" i="1"/>
  <c r="O175" i="1"/>
  <c r="N175" i="1"/>
  <c r="I175" i="1"/>
  <c r="E175" i="1"/>
  <c r="D175" i="1"/>
  <c r="C175" i="1"/>
  <c r="O174" i="1"/>
  <c r="N174" i="1"/>
  <c r="I174" i="1"/>
  <c r="E174" i="1"/>
  <c r="D174" i="1"/>
  <c r="C174" i="1"/>
  <c r="O173" i="1"/>
  <c r="N173" i="1"/>
  <c r="I173" i="1"/>
  <c r="E173" i="1"/>
  <c r="D173" i="1"/>
  <c r="C173" i="1"/>
  <c r="O172" i="1"/>
  <c r="N172" i="1"/>
  <c r="I172" i="1"/>
  <c r="E172" i="1"/>
  <c r="D172" i="1"/>
  <c r="C172" i="1"/>
  <c r="O171" i="1"/>
  <c r="N171" i="1"/>
  <c r="I171" i="1"/>
  <c r="E171" i="1"/>
  <c r="D171" i="1"/>
  <c r="C171" i="1"/>
  <c r="O170" i="1"/>
  <c r="N170" i="1"/>
  <c r="I170" i="1"/>
  <c r="E170" i="1"/>
  <c r="D170" i="1"/>
  <c r="C170" i="1"/>
  <c r="O169" i="1"/>
  <c r="N169" i="1"/>
  <c r="I169" i="1"/>
  <c r="E169" i="1"/>
  <c r="D169" i="1"/>
  <c r="C169" i="1"/>
  <c r="O168" i="1"/>
  <c r="N168" i="1"/>
  <c r="I168" i="1"/>
  <c r="E168" i="1"/>
  <c r="D168" i="1"/>
  <c r="C168" i="1"/>
  <c r="O167" i="1"/>
  <c r="N167" i="1"/>
  <c r="I167" i="1"/>
  <c r="E167" i="1"/>
  <c r="D167" i="1"/>
  <c r="C167" i="1"/>
  <c r="O166" i="1"/>
  <c r="N166" i="1"/>
  <c r="I166" i="1"/>
  <c r="E166" i="1"/>
  <c r="D166" i="1"/>
  <c r="C166" i="1"/>
  <c r="O165" i="1"/>
  <c r="N165" i="1"/>
  <c r="I165" i="1"/>
  <c r="E165" i="1"/>
  <c r="D165" i="1"/>
  <c r="C165" i="1"/>
  <c r="O164" i="1"/>
  <c r="N164" i="1"/>
  <c r="I164" i="1"/>
  <c r="E164" i="1"/>
  <c r="D164" i="1"/>
  <c r="C164" i="1"/>
  <c r="O163" i="1"/>
  <c r="N163" i="1"/>
  <c r="I163" i="1"/>
  <c r="E163" i="1"/>
  <c r="D163" i="1"/>
  <c r="C163" i="1"/>
  <c r="O162" i="1"/>
  <c r="N162" i="1"/>
  <c r="I162" i="1"/>
  <c r="E162" i="1"/>
  <c r="D162" i="1"/>
  <c r="C162" i="1"/>
  <c r="O161" i="1"/>
  <c r="N161" i="1"/>
  <c r="I161" i="1"/>
  <c r="E161" i="1"/>
  <c r="D161" i="1"/>
  <c r="C161" i="1"/>
  <c r="O160" i="1"/>
  <c r="N160" i="1"/>
  <c r="I160" i="1"/>
  <c r="E160" i="1"/>
  <c r="D160" i="1"/>
  <c r="C160" i="1"/>
  <c r="O159" i="1"/>
  <c r="N159" i="1"/>
  <c r="I159" i="1"/>
  <c r="E159" i="1"/>
  <c r="D159" i="1"/>
  <c r="C159" i="1"/>
  <c r="O158" i="1"/>
  <c r="N158" i="1"/>
  <c r="I158" i="1"/>
  <c r="E158" i="1"/>
  <c r="D158" i="1"/>
  <c r="C158" i="1"/>
  <c r="O157" i="1"/>
  <c r="N157" i="1"/>
  <c r="I157" i="1"/>
  <c r="E157" i="1"/>
  <c r="D157" i="1"/>
  <c r="C157" i="1"/>
  <c r="O156" i="1"/>
  <c r="N156" i="1"/>
  <c r="I156" i="1"/>
  <c r="E156" i="1"/>
  <c r="D156" i="1"/>
  <c r="C156" i="1"/>
  <c r="O155" i="1"/>
  <c r="N155" i="1"/>
  <c r="I155" i="1"/>
  <c r="E155" i="1"/>
  <c r="D155" i="1"/>
  <c r="C155" i="1"/>
  <c r="O154" i="1"/>
  <c r="N154" i="1"/>
  <c r="I154" i="1"/>
  <c r="E154" i="1"/>
  <c r="D154" i="1"/>
  <c r="C154" i="1"/>
  <c r="O153" i="1"/>
  <c r="N153" i="1"/>
  <c r="I153" i="1"/>
  <c r="E153" i="1"/>
  <c r="D153" i="1"/>
  <c r="C153" i="1"/>
  <c r="O152" i="1"/>
  <c r="N152" i="1"/>
  <c r="I152" i="1"/>
  <c r="E152" i="1"/>
  <c r="D152" i="1"/>
  <c r="C152" i="1"/>
  <c r="O151" i="1"/>
  <c r="N151" i="1"/>
  <c r="I151" i="1"/>
  <c r="E151" i="1"/>
  <c r="D151" i="1"/>
  <c r="C151" i="1"/>
  <c r="O150" i="1"/>
  <c r="N150" i="1"/>
  <c r="I150" i="1"/>
  <c r="E150" i="1"/>
  <c r="D150" i="1"/>
  <c r="C150" i="1"/>
  <c r="O149" i="1"/>
  <c r="N149" i="1"/>
  <c r="I149" i="1"/>
  <c r="E149" i="1"/>
  <c r="D149" i="1"/>
  <c r="C149" i="1"/>
  <c r="O148" i="1"/>
  <c r="N148" i="1"/>
  <c r="I148" i="1"/>
  <c r="E148" i="1"/>
  <c r="D148" i="1"/>
  <c r="C148" i="1"/>
  <c r="O147" i="1"/>
  <c r="N147" i="1"/>
  <c r="I147" i="1"/>
  <c r="E147" i="1"/>
  <c r="D147" i="1"/>
  <c r="C147" i="1"/>
  <c r="O146" i="1"/>
  <c r="N146" i="1"/>
  <c r="I146" i="1"/>
  <c r="E146" i="1"/>
  <c r="D146" i="1"/>
  <c r="C146" i="1"/>
  <c r="O145" i="1"/>
  <c r="N145" i="1"/>
  <c r="I145" i="1"/>
  <c r="E145" i="1"/>
  <c r="D145" i="1"/>
  <c r="C145" i="1"/>
  <c r="O144" i="1"/>
  <c r="N144" i="1"/>
  <c r="I144" i="1"/>
  <c r="E144" i="1"/>
  <c r="D144" i="1"/>
  <c r="C144" i="1"/>
  <c r="O143" i="1"/>
  <c r="N143" i="1"/>
  <c r="I143" i="1"/>
  <c r="E143" i="1"/>
  <c r="D143" i="1"/>
  <c r="C143" i="1"/>
  <c r="O142" i="1"/>
  <c r="N142" i="1"/>
  <c r="I142" i="1"/>
  <c r="E142" i="1"/>
  <c r="D142" i="1"/>
  <c r="C142" i="1"/>
  <c r="O141" i="1"/>
  <c r="N141" i="1"/>
  <c r="I141" i="1"/>
  <c r="E141" i="1"/>
  <c r="D141" i="1"/>
  <c r="C141" i="1"/>
  <c r="O140" i="1"/>
  <c r="N140" i="1"/>
  <c r="I140" i="1"/>
  <c r="E140" i="1"/>
  <c r="D140" i="1"/>
  <c r="C140" i="1"/>
  <c r="O139" i="1"/>
  <c r="N139" i="1"/>
  <c r="I139" i="1"/>
  <c r="E139" i="1"/>
  <c r="D139" i="1"/>
  <c r="C139" i="1"/>
  <c r="O138" i="1"/>
  <c r="N138" i="1"/>
  <c r="I138" i="1"/>
  <c r="E138" i="1"/>
  <c r="D138" i="1"/>
  <c r="C138" i="1"/>
  <c r="O137" i="1"/>
  <c r="N137" i="1"/>
  <c r="I137" i="1"/>
  <c r="E137" i="1"/>
  <c r="D137" i="1"/>
  <c r="C137" i="1"/>
  <c r="O136" i="1"/>
  <c r="N136" i="1"/>
  <c r="I136" i="1"/>
  <c r="E136" i="1"/>
  <c r="D136" i="1"/>
  <c r="C136" i="1"/>
  <c r="O135" i="1"/>
  <c r="N135" i="1"/>
  <c r="I135" i="1"/>
  <c r="E135" i="1"/>
  <c r="D135" i="1"/>
  <c r="C135" i="1"/>
  <c r="O134" i="1"/>
  <c r="N134" i="1"/>
  <c r="I134" i="1"/>
  <c r="E134" i="1"/>
  <c r="D134" i="1"/>
  <c r="C134" i="1"/>
  <c r="O133" i="1"/>
  <c r="N133" i="1"/>
  <c r="I133" i="1"/>
  <c r="E133" i="1"/>
  <c r="D133" i="1"/>
  <c r="C133" i="1"/>
  <c r="O132" i="1"/>
  <c r="N132" i="1"/>
  <c r="I132" i="1"/>
  <c r="E132" i="1"/>
  <c r="D132" i="1"/>
  <c r="C132" i="1"/>
  <c r="O131" i="1"/>
  <c r="N131" i="1"/>
  <c r="I131" i="1"/>
  <c r="E131" i="1"/>
  <c r="D131" i="1"/>
  <c r="C131" i="1"/>
  <c r="O130" i="1"/>
  <c r="N130" i="1"/>
  <c r="I130" i="1"/>
  <c r="E130" i="1"/>
  <c r="D130" i="1"/>
  <c r="C130" i="1"/>
  <c r="O129" i="1"/>
  <c r="N129" i="1"/>
  <c r="I129" i="1"/>
  <c r="E129" i="1"/>
  <c r="D129" i="1"/>
  <c r="C129" i="1"/>
  <c r="O128" i="1"/>
  <c r="N128" i="1"/>
  <c r="I128" i="1"/>
  <c r="E128" i="1"/>
  <c r="D128" i="1"/>
  <c r="C128" i="1"/>
  <c r="O127" i="1"/>
  <c r="N127" i="1"/>
  <c r="I127" i="1"/>
  <c r="E127" i="1"/>
  <c r="D127" i="1"/>
  <c r="C127" i="1"/>
  <c r="O126" i="1"/>
  <c r="N126" i="1"/>
  <c r="I126" i="1"/>
  <c r="E126" i="1"/>
  <c r="D126" i="1"/>
  <c r="C126" i="1"/>
  <c r="O125" i="1"/>
  <c r="N125" i="1"/>
  <c r="I125" i="1"/>
  <c r="E125" i="1"/>
  <c r="D125" i="1"/>
  <c r="C125" i="1"/>
  <c r="O124" i="1"/>
  <c r="N124" i="1"/>
  <c r="I124" i="1"/>
  <c r="E124" i="1"/>
  <c r="D124" i="1"/>
  <c r="C124" i="1"/>
  <c r="O123" i="1"/>
  <c r="N123" i="1"/>
  <c r="I123" i="1"/>
  <c r="E123" i="1"/>
  <c r="D123" i="1"/>
  <c r="C123" i="1"/>
  <c r="O122" i="1"/>
  <c r="N122" i="1"/>
  <c r="I122" i="1"/>
  <c r="E122" i="1"/>
  <c r="D122" i="1"/>
  <c r="C122" i="1"/>
  <c r="O121" i="1"/>
  <c r="N121" i="1"/>
  <c r="I121" i="1"/>
  <c r="E121" i="1"/>
  <c r="D121" i="1"/>
  <c r="C121" i="1"/>
  <c r="O120" i="1"/>
  <c r="N120" i="1"/>
  <c r="I120" i="1"/>
  <c r="E120" i="1"/>
  <c r="D120" i="1"/>
  <c r="C120" i="1"/>
  <c r="O119" i="1"/>
  <c r="N119" i="1"/>
  <c r="I119" i="1"/>
  <c r="E119" i="1"/>
  <c r="D119" i="1"/>
  <c r="C119" i="1"/>
  <c r="O118" i="1"/>
  <c r="N118" i="1"/>
  <c r="I118" i="1"/>
  <c r="E118" i="1"/>
  <c r="D118" i="1"/>
  <c r="C118" i="1"/>
  <c r="O117" i="1"/>
  <c r="N117" i="1"/>
  <c r="I117" i="1"/>
  <c r="E117" i="1"/>
  <c r="D117" i="1"/>
  <c r="C117" i="1"/>
  <c r="O116" i="1"/>
  <c r="N116" i="1"/>
  <c r="I116" i="1"/>
  <c r="E116" i="1"/>
  <c r="D116" i="1"/>
  <c r="C116" i="1"/>
  <c r="O115" i="1"/>
  <c r="N115" i="1"/>
  <c r="I115" i="1"/>
  <c r="E115" i="1"/>
  <c r="D115" i="1"/>
  <c r="C115" i="1"/>
  <c r="O114" i="1"/>
  <c r="N114" i="1"/>
  <c r="I114" i="1"/>
  <c r="E114" i="1"/>
  <c r="D114" i="1"/>
  <c r="C114" i="1"/>
  <c r="O113" i="1"/>
  <c r="N113" i="1"/>
  <c r="I113" i="1"/>
  <c r="E113" i="1"/>
  <c r="D113" i="1"/>
  <c r="C113" i="1"/>
  <c r="O112" i="1"/>
  <c r="N112" i="1"/>
  <c r="I112" i="1"/>
  <c r="E112" i="1"/>
  <c r="D112" i="1"/>
  <c r="C112" i="1"/>
  <c r="O111" i="1"/>
  <c r="N111" i="1"/>
  <c r="I111" i="1"/>
  <c r="E111" i="1"/>
  <c r="D111" i="1"/>
  <c r="C111" i="1"/>
  <c r="O110" i="1"/>
  <c r="N110" i="1"/>
  <c r="I110" i="1"/>
  <c r="E110" i="1"/>
  <c r="D110" i="1"/>
  <c r="C110" i="1"/>
  <c r="O109" i="1"/>
  <c r="N109" i="1"/>
  <c r="I109" i="1"/>
  <c r="E109" i="1"/>
  <c r="D109" i="1"/>
  <c r="C109" i="1"/>
  <c r="O108" i="1"/>
  <c r="N108" i="1"/>
  <c r="I108" i="1"/>
  <c r="E108" i="1"/>
  <c r="D108" i="1"/>
  <c r="C108" i="1"/>
  <c r="O107" i="1"/>
  <c r="N107" i="1"/>
  <c r="I107" i="1"/>
  <c r="E107" i="1"/>
  <c r="D107" i="1"/>
  <c r="C107" i="1"/>
  <c r="O106" i="1"/>
  <c r="N106" i="1"/>
  <c r="I106" i="1"/>
  <c r="E106" i="1"/>
  <c r="D106" i="1"/>
  <c r="C106" i="1"/>
  <c r="O105" i="1"/>
  <c r="N105" i="1"/>
  <c r="I105" i="1"/>
  <c r="E105" i="1"/>
  <c r="D105" i="1"/>
  <c r="C105" i="1"/>
  <c r="O104" i="1"/>
  <c r="N104" i="1"/>
  <c r="I104" i="1"/>
  <c r="E104" i="1"/>
  <c r="D104" i="1"/>
  <c r="C104" i="1"/>
  <c r="O103" i="1"/>
  <c r="N103" i="1"/>
  <c r="I103" i="1"/>
  <c r="E103" i="1"/>
  <c r="D103" i="1"/>
  <c r="C103" i="1"/>
  <c r="O102" i="1"/>
  <c r="N102" i="1"/>
  <c r="I102" i="1"/>
  <c r="E102" i="1"/>
  <c r="D102" i="1"/>
  <c r="C102" i="1"/>
  <c r="O101" i="1"/>
  <c r="N101" i="1"/>
  <c r="I101" i="1"/>
  <c r="E101" i="1"/>
  <c r="D101" i="1"/>
  <c r="C101" i="1"/>
  <c r="O100" i="1"/>
  <c r="N100" i="1"/>
  <c r="I100" i="1"/>
  <c r="E100" i="1"/>
  <c r="D100" i="1"/>
  <c r="C100" i="1"/>
  <c r="O99" i="1"/>
  <c r="N99" i="1"/>
  <c r="I99" i="1"/>
  <c r="E99" i="1"/>
  <c r="D99" i="1"/>
  <c r="C99" i="1"/>
  <c r="O98" i="1"/>
  <c r="N98" i="1"/>
  <c r="I98" i="1"/>
  <c r="E98" i="1"/>
  <c r="D98" i="1"/>
  <c r="C98" i="1"/>
  <c r="O97" i="1"/>
  <c r="N97" i="1"/>
  <c r="I97" i="1"/>
  <c r="E97" i="1"/>
  <c r="D97" i="1"/>
  <c r="C97" i="1"/>
  <c r="O96" i="1"/>
  <c r="N96" i="1"/>
  <c r="I96" i="1"/>
  <c r="E96" i="1"/>
  <c r="D96" i="1"/>
  <c r="C96" i="1"/>
  <c r="O95" i="1"/>
  <c r="N95" i="1"/>
  <c r="I95" i="1"/>
  <c r="E95" i="1"/>
  <c r="D95" i="1"/>
  <c r="C95" i="1"/>
  <c r="O94" i="1"/>
  <c r="N94" i="1"/>
  <c r="I94" i="1"/>
  <c r="E94" i="1"/>
  <c r="D94" i="1"/>
  <c r="C94" i="1"/>
  <c r="O93" i="1"/>
  <c r="N93" i="1"/>
  <c r="I93" i="1"/>
  <c r="E93" i="1"/>
  <c r="D93" i="1"/>
  <c r="C93" i="1"/>
  <c r="O92" i="1"/>
  <c r="N92" i="1"/>
  <c r="I92" i="1"/>
  <c r="E92" i="1"/>
  <c r="D92" i="1"/>
  <c r="C92" i="1"/>
  <c r="O91" i="1"/>
  <c r="N91" i="1"/>
  <c r="I91" i="1"/>
  <c r="E91" i="1"/>
  <c r="D91" i="1"/>
  <c r="C91" i="1"/>
  <c r="O90" i="1"/>
  <c r="N90" i="1"/>
  <c r="I90" i="1"/>
  <c r="E90" i="1"/>
  <c r="D90" i="1"/>
  <c r="C90" i="1"/>
  <c r="O89" i="1"/>
  <c r="N89" i="1"/>
  <c r="I89" i="1"/>
  <c r="E89" i="1"/>
  <c r="D89" i="1"/>
  <c r="C89" i="1"/>
  <c r="O88" i="1"/>
  <c r="N88" i="1"/>
  <c r="I88" i="1"/>
  <c r="E88" i="1"/>
  <c r="D88" i="1"/>
  <c r="C88" i="1"/>
  <c r="O87" i="1"/>
  <c r="N87" i="1"/>
  <c r="I87" i="1"/>
  <c r="E87" i="1"/>
  <c r="D87" i="1"/>
  <c r="C87" i="1"/>
  <c r="O86" i="1"/>
  <c r="N86" i="1"/>
  <c r="I86" i="1"/>
  <c r="E86" i="1"/>
  <c r="D86" i="1"/>
  <c r="C86" i="1"/>
  <c r="O85" i="1"/>
  <c r="N85" i="1"/>
  <c r="I85" i="1"/>
  <c r="E85" i="1"/>
  <c r="D85" i="1"/>
  <c r="C85" i="1"/>
  <c r="O84" i="1"/>
  <c r="N84" i="1"/>
  <c r="I84" i="1"/>
  <c r="E84" i="1"/>
  <c r="D84" i="1"/>
  <c r="C84" i="1"/>
  <c r="O83" i="1"/>
  <c r="N83" i="1"/>
  <c r="I83" i="1"/>
  <c r="E83" i="1"/>
  <c r="D83" i="1"/>
  <c r="C83" i="1"/>
  <c r="O82" i="1"/>
  <c r="N82" i="1"/>
  <c r="I82" i="1"/>
  <c r="E82" i="1"/>
  <c r="D82" i="1"/>
  <c r="C82" i="1"/>
  <c r="O81" i="1"/>
  <c r="N81" i="1"/>
  <c r="I81" i="1"/>
  <c r="E81" i="1"/>
  <c r="D81" i="1"/>
  <c r="C81" i="1"/>
  <c r="O80" i="1"/>
  <c r="N80" i="1"/>
  <c r="I80" i="1"/>
  <c r="E80" i="1"/>
  <c r="D80" i="1"/>
  <c r="C80" i="1"/>
  <c r="O79" i="1"/>
  <c r="N79" i="1"/>
  <c r="I79" i="1"/>
  <c r="E79" i="1"/>
  <c r="D79" i="1"/>
  <c r="C79" i="1"/>
  <c r="O78" i="1"/>
  <c r="N78" i="1"/>
  <c r="I78" i="1"/>
  <c r="E78" i="1"/>
  <c r="D78" i="1"/>
  <c r="C78" i="1"/>
  <c r="O77" i="1"/>
  <c r="N77" i="1"/>
  <c r="I77" i="1"/>
  <c r="E77" i="1"/>
  <c r="D77" i="1"/>
  <c r="C77" i="1"/>
  <c r="O76" i="1"/>
  <c r="N76" i="1"/>
  <c r="I76" i="1"/>
  <c r="E76" i="1"/>
  <c r="D76" i="1"/>
  <c r="C76" i="1"/>
  <c r="O75" i="1"/>
  <c r="N75" i="1"/>
  <c r="I75" i="1"/>
  <c r="E75" i="1"/>
  <c r="D75" i="1"/>
  <c r="C75" i="1"/>
  <c r="O74" i="1"/>
  <c r="N74" i="1"/>
  <c r="I74" i="1"/>
  <c r="E74" i="1"/>
  <c r="D74" i="1"/>
  <c r="C74" i="1"/>
  <c r="O73" i="1"/>
  <c r="N73" i="1"/>
  <c r="I73" i="1"/>
  <c r="E73" i="1"/>
  <c r="D73" i="1"/>
  <c r="C73" i="1"/>
  <c r="O72" i="1"/>
  <c r="N72" i="1"/>
  <c r="I72" i="1"/>
  <c r="E72" i="1"/>
  <c r="D72" i="1"/>
  <c r="C72" i="1"/>
  <c r="O71" i="1"/>
  <c r="N71" i="1"/>
  <c r="I71" i="1"/>
  <c r="E71" i="1"/>
  <c r="D71" i="1"/>
  <c r="C71" i="1"/>
  <c r="O70" i="1"/>
  <c r="N70" i="1"/>
  <c r="I70" i="1"/>
  <c r="E70" i="1"/>
  <c r="D70" i="1"/>
  <c r="C70" i="1"/>
  <c r="O69" i="1"/>
  <c r="N69" i="1"/>
  <c r="I69" i="1"/>
  <c r="E69" i="1"/>
  <c r="D69" i="1"/>
  <c r="C69" i="1"/>
  <c r="O68" i="1"/>
  <c r="N68" i="1"/>
  <c r="I68" i="1"/>
  <c r="E68" i="1"/>
  <c r="D68" i="1"/>
  <c r="C68" i="1"/>
  <c r="O67" i="1"/>
  <c r="N67" i="1"/>
  <c r="I67" i="1"/>
  <c r="E67" i="1"/>
  <c r="D67" i="1"/>
  <c r="C67" i="1"/>
  <c r="O66" i="1"/>
  <c r="N66" i="1"/>
  <c r="I66" i="1"/>
  <c r="E66" i="1"/>
  <c r="D66" i="1"/>
  <c r="C66" i="1"/>
  <c r="O65" i="1"/>
  <c r="N65" i="1"/>
  <c r="I65" i="1"/>
  <c r="E65" i="1"/>
  <c r="D65" i="1"/>
  <c r="C65" i="1"/>
  <c r="O64" i="1"/>
  <c r="N64" i="1"/>
  <c r="I64" i="1"/>
  <c r="E64" i="1"/>
  <c r="D64" i="1"/>
  <c r="C64" i="1"/>
  <c r="O63" i="1"/>
  <c r="N63" i="1"/>
  <c r="I63" i="1"/>
  <c r="E63" i="1"/>
  <c r="D63" i="1"/>
  <c r="C63" i="1"/>
  <c r="O62" i="1"/>
  <c r="N62" i="1"/>
  <c r="I62" i="1"/>
  <c r="E62" i="1"/>
  <c r="D62" i="1"/>
  <c r="C62" i="1"/>
  <c r="O61" i="1"/>
  <c r="N61" i="1"/>
  <c r="I61" i="1"/>
  <c r="E61" i="1"/>
  <c r="D61" i="1"/>
  <c r="C61" i="1"/>
  <c r="O60" i="1"/>
  <c r="N60" i="1"/>
  <c r="I60" i="1"/>
  <c r="E60" i="1"/>
  <c r="D60" i="1"/>
  <c r="C60" i="1"/>
  <c r="O59" i="1"/>
  <c r="N59" i="1"/>
  <c r="I59" i="1"/>
  <c r="E59" i="1"/>
  <c r="D59" i="1"/>
  <c r="C59" i="1"/>
  <c r="O58" i="1"/>
  <c r="N58" i="1"/>
  <c r="I58" i="1"/>
  <c r="E58" i="1"/>
  <c r="D58" i="1"/>
  <c r="C58" i="1"/>
  <c r="O57" i="1"/>
  <c r="N57" i="1"/>
  <c r="I57" i="1"/>
  <c r="E57" i="1"/>
  <c r="D57" i="1"/>
  <c r="C57" i="1"/>
  <c r="O56" i="1"/>
  <c r="N56" i="1"/>
  <c r="I56" i="1"/>
  <c r="E56" i="1"/>
  <c r="D56" i="1"/>
  <c r="C56" i="1"/>
  <c r="O55" i="1"/>
  <c r="N55" i="1"/>
  <c r="I55" i="1"/>
  <c r="E55" i="1"/>
  <c r="D55" i="1"/>
  <c r="C55" i="1"/>
  <c r="O54" i="1"/>
  <c r="N54" i="1"/>
  <c r="I54" i="1"/>
  <c r="E54" i="1"/>
  <c r="D54" i="1"/>
  <c r="C54" i="1"/>
  <c r="O53" i="1"/>
  <c r="N53" i="1"/>
  <c r="I53" i="1"/>
  <c r="E53" i="1"/>
  <c r="D53" i="1"/>
  <c r="C53" i="1"/>
  <c r="O52" i="1"/>
  <c r="N52" i="1"/>
  <c r="I52" i="1"/>
  <c r="E52" i="1"/>
  <c r="D52" i="1"/>
  <c r="C52" i="1"/>
  <c r="O51" i="1"/>
  <c r="N51" i="1"/>
  <c r="I51" i="1"/>
  <c r="E51" i="1"/>
  <c r="D51" i="1"/>
  <c r="C51" i="1"/>
  <c r="O50" i="1"/>
  <c r="N50" i="1"/>
  <c r="I50" i="1"/>
  <c r="E50" i="1"/>
  <c r="D50" i="1"/>
  <c r="C50" i="1"/>
  <c r="O49" i="1"/>
  <c r="N49" i="1"/>
  <c r="I49" i="1"/>
  <c r="E49" i="1"/>
  <c r="D49" i="1"/>
  <c r="C49" i="1"/>
  <c r="O48" i="1"/>
  <c r="N48" i="1"/>
  <c r="I48" i="1"/>
  <c r="E48" i="1"/>
  <c r="D48" i="1"/>
  <c r="C48" i="1"/>
  <c r="O47" i="1"/>
  <c r="N47" i="1"/>
  <c r="I47" i="1"/>
  <c r="E47" i="1"/>
  <c r="D47" i="1"/>
  <c r="C47" i="1"/>
  <c r="O46" i="1"/>
  <c r="N46" i="1"/>
  <c r="I46" i="1"/>
  <c r="E46" i="1"/>
  <c r="D46" i="1"/>
  <c r="C46" i="1"/>
  <c r="O45" i="1"/>
  <c r="N45" i="1"/>
  <c r="I45" i="1"/>
  <c r="E45" i="1"/>
  <c r="D45" i="1"/>
  <c r="C45" i="1"/>
  <c r="O44" i="1"/>
  <c r="N44" i="1"/>
  <c r="I44" i="1"/>
  <c r="E44" i="1"/>
  <c r="D44" i="1"/>
  <c r="C44" i="1"/>
  <c r="O43" i="1"/>
  <c r="N43" i="1"/>
  <c r="I43" i="1"/>
  <c r="E43" i="1"/>
  <c r="D43" i="1"/>
  <c r="C43" i="1"/>
  <c r="O42" i="1"/>
  <c r="N42" i="1"/>
  <c r="I42" i="1"/>
  <c r="E42" i="1"/>
  <c r="D42" i="1"/>
  <c r="C42" i="1"/>
  <c r="O41" i="1"/>
  <c r="N41" i="1"/>
  <c r="I41" i="1"/>
  <c r="E41" i="1"/>
  <c r="D41" i="1"/>
  <c r="C41" i="1"/>
  <c r="O40" i="1"/>
  <c r="N40" i="1"/>
  <c r="I40" i="1"/>
  <c r="E40" i="1"/>
  <c r="D40" i="1"/>
  <c r="C40" i="1"/>
  <c r="O39" i="1"/>
  <c r="N39" i="1"/>
  <c r="I39" i="1"/>
  <c r="E39" i="1"/>
  <c r="D39" i="1"/>
  <c r="C39" i="1"/>
  <c r="O38" i="1"/>
  <c r="N38" i="1"/>
  <c r="I38" i="1"/>
  <c r="E38" i="1"/>
  <c r="D38" i="1"/>
  <c r="C38" i="1"/>
  <c r="O37" i="1"/>
  <c r="N37" i="1"/>
  <c r="I37" i="1"/>
  <c r="E37" i="1"/>
  <c r="D37" i="1"/>
  <c r="C37" i="1"/>
  <c r="O36" i="1"/>
  <c r="N36" i="1"/>
  <c r="I36" i="1"/>
  <c r="E36" i="1"/>
  <c r="D36" i="1"/>
  <c r="C36" i="1"/>
  <c r="O35" i="1"/>
  <c r="N35" i="1"/>
  <c r="I35" i="1"/>
  <c r="E35" i="1"/>
  <c r="D35" i="1"/>
  <c r="C35" i="1"/>
  <c r="O34" i="1"/>
  <c r="N34" i="1"/>
  <c r="I34" i="1"/>
  <c r="E34" i="1"/>
  <c r="D34" i="1"/>
  <c r="C34" i="1"/>
  <c r="O33" i="1"/>
  <c r="N33" i="1"/>
  <c r="I33" i="1"/>
  <c r="E33" i="1"/>
  <c r="D33" i="1"/>
  <c r="C33" i="1"/>
  <c r="O32" i="1"/>
  <c r="N32" i="1"/>
  <c r="I32" i="1"/>
  <c r="E32" i="1"/>
  <c r="D32" i="1"/>
  <c r="C32" i="1"/>
  <c r="O31" i="1"/>
  <c r="N31" i="1"/>
  <c r="I31" i="1"/>
  <c r="E31" i="1"/>
  <c r="D31" i="1"/>
  <c r="C31" i="1"/>
  <c r="O30" i="1"/>
  <c r="N30" i="1"/>
  <c r="I30" i="1"/>
  <c r="E30" i="1"/>
  <c r="D30" i="1"/>
  <c r="C30" i="1"/>
  <c r="O29" i="1"/>
  <c r="N29" i="1"/>
  <c r="I29" i="1"/>
  <c r="E29" i="1"/>
  <c r="D29" i="1"/>
  <c r="C29" i="1"/>
  <c r="O28" i="1"/>
  <c r="N28" i="1"/>
  <c r="I28" i="1"/>
  <c r="E28" i="1"/>
  <c r="D28" i="1"/>
  <c r="C28" i="1"/>
  <c r="O27" i="1"/>
  <c r="N27" i="1"/>
  <c r="I27" i="1"/>
  <c r="E27" i="1"/>
  <c r="D27" i="1"/>
  <c r="C27" i="1"/>
  <c r="O26" i="1"/>
  <c r="N26" i="1"/>
  <c r="I26" i="1"/>
  <c r="E26" i="1"/>
  <c r="D26" i="1"/>
  <c r="C26" i="1"/>
  <c r="O25" i="1"/>
  <c r="N25" i="1"/>
  <c r="I25" i="1"/>
  <c r="E25" i="1"/>
  <c r="D25" i="1"/>
  <c r="C25" i="1"/>
  <c r="O24" i="1"/>
  <c r="N24" i="1"/>
  <c r="I24" i="1"/>
  <c r="E24" i="1"/>
  <c r="D24" i="1"/>
  <c r="C24" i="1"/>
  <c r="O23" i="1"/>
  <c r="N23" i="1"/>
  <c r="I23" i="1"/>
  <c r="E23" i="1"/>
  <c r="D23" i="1"/>
  <c r="C23" i="1"/>
  <c r="O22" i="1"/>
  <c r="N22" i="1"/>
  <c r="I22" i="1"/>
  <c r="E22" i="1"/>
  <c r="D22" i="1"/>
  <c r="C22" i="1"/>
  <c r="O21" i="1"/>
  <c r="N21" i="1"/>
  <c r="I21" i="1"/>
  <c r="E21" i="1"/>
  <c r="D21" i="1"/>
  <c r="C21" i="1"/>
  <c r="O20" i="1"/>
  <c r="N20" i="1"/>
  <c r="I20" i="1"/>
  <c r="E20" i="1"/>
  <c r="D20" i="1"/>
  <c r="C20" i="1"/>
  <c r="O19" i="1"/>
  <c r="N19" i="1"/>
  <c r="I19" i="1"/>
  <c r="E19" i="1"/>
  <c r="D19" i="1"/>
  <c r="C19" i="1"/>
  <c r="O18" i="1"/>
  <c r="N18" i="1"/>
  <c r="I18" i="1"/>
  <c r="E18" i="1"/>
  <c r="D18" i="1"/>
  <c r="C18" i="1"/>
  <c r="O17" i="1"/>
  <c r="N17" i="1"/>
  <c r="I17" i="1"/>
  <c r="E17" i="1"/>
  <c r="D17" i="1"/>
  <c r="C17" i="1"/>
  <c r="O16" i="1"/>
  <c r="N16" i="1"/>
  <c r="I16" i="1"/>
  <c r="E16" i="1"/>
  <c r="D16" i="1"/>
  <c r="C16" i="1"/>
  <c r="O15" i="1"/>
  <c r="N15" i="1"/>
  <c r="I15" i="1"/>
  <c r="E15" i="1"/>
  <c r="D15" i="1"/>
  <c r="C15" i="1"/>
  <c r="O14" i="1"/>
  <c r="N14" i="1"/>
  <c r="I14" i="1"/>
  <c r="E14" i="1"/>
  <c r="D14" i="1"/>
  <c r="C14" i="1"/>
  <c r="O13" i="1"/>
  <c r="N13" i="1"/>
  <c r="I13" i="1"/>
  <c r="E13" i="1"/>
  <c r="D13" i="1"/>
  <c r="C13" i="1"/>
  <c r="O12" i="1"/>
  <c r="N12" i="1"/>
  <c r="I12" i="1"/>
  <c r="E12" i="1"/>
  <c r="D12" i="1"/>
  <c r="C12" i="1"/>
  <c r="O11" i="1"/>
  <c r="N11" i="1"/>
  <c r="I11" i="1"/>
  <c r="E11" i="1"/>
  <c r="D11" i="1"/>
  <c r="C11" i="1"/>
  <c r="O10" i="1"/>
  <c r="N10" i="1"/>
  <c r="I10" i="1"/>
  <c r="E10" i="1"/>
  <c r="D10" i="1"/>
  <c r="C10" i="1"/>
  <c r="O9" i="1"/>
  <c r="N9" i="1"/>
  <c r="I9" i="1"/>
  <c r="E9" i="1"/>
  <c r="D9" i="1"/>
  <c r="C9" i="1"/>
  <c r="O8" i="1"/>
  <c r="N8" i="1"/>
  <c r="I8" i="1"/>
  <c r="E8" i="1"/>
  <c r="D8" i="1"/>
  <c r="C8" i="1"/>
  <c r="O7" i="1"/>
  <c r="N7" i="1"/>
  <c r="I7" i="1"/>
  <c r="E7" i="1"/>
  <c r="D7" i="1"/>
  <c r="C7" i="1"/>
  <c r="R6" i="1"/>
  <c r="O6" i="1"/>
  <c r="N6" i="1"/>
  <c r="I6" i="1"/>
  <c r="E6" i="1"/>
  <c r="D6" i="1"/>
  <c r="C6" i="1"/>
  <c r="R5" i="1"/>
  <c r="O5" i="1"/>
  <c r="N5" i="1"/>
  <c r="I5" i="1"/>
  <c r="E5" i="1"/>
  <c r="D5" i="1"/>
  <c r="C5" i="1"/>
  <c r="R4" i="1"/>
  <c r="O4" i="1"/>
  <c r="N4" i="1"/>
  <c r="I4" i="1"/>
  <c r="E4" i="1"/>
  <c r="D4" i="1"/>
  <c r="C4" i="1"/>
  <c r="R3" i="1"/>
  <c r="O3" i="1"/>
  <c r="N3" i="1"/>
  <c r="I3" i="1"/>
  <c r="E3" i="1"/>
  <c r="D3" i="1"/>
  <c r="C3" i="1"/>
  <c r="O2" i="1"/>
  <c r="N2" i="1"/>
  <c r="I2" i="1"/>
  <c r="E2" i="1"/>
  <c r="D2" i="1"/>
  <c r="C2" i="1"/>
</calcChain>
</file>

<file path=xl/sharedStrings.xml><?xml version="1.0" encoding="utf-8"?>
<sst xmlns="http://schemas.openxmlformats.org/spreadsheetml/2006/main" count="16660" uniqueCount="2147">
  <si>
    <t>Order ID</t>
  </si>
  <si>
    <t>Order Date</t>
  </si>
  <si>
    <t>Customer ID</t>
  </si>
  <si>
    <t>Customer Name</t>
  </si>
  <si>
    <t>Sales Person</t>
  </si>
  <si>
    <t>Region</t>
  </si>
  <si>
    <t>Product_Type</t>
  </si>
  <si>
    <t>Price</t>
  </si>
  <si>
    <t>Quantity</t>
  </si>
  <si>
    <t>0009</t>
  </si>
  <si>
    <t>Company T</t>
  </si>
  <si>
    <t>Andrew James</t>
  </si>
  <si>
    <t>Arizona</t>
  </si>
  <si>
    <t>Product 1</t>
  </si>
  <si>
    <t>0012</t>
  </si>
  <si>
    <t>Company F</t>
  </si>
  <si>
    <t>Laura Larsen</t>
  </si>
  <si>
    <t>California</t>
  </si>
  <si>
    <t>0014</t>
  </si>
  <si>
    <t>Company D</t>
  </si>
  <si>
    <t>Anna Weber</t>
  </si>
  <si>
    <t>Texas</t>
  </si>
  <si>
    <t>0020</t>
  </si>
  <si>
    <t>Company E</t>
  </si>
  <si>
    <t>0024</t>
  </si>
  <si>
    <t>Company L</t>
  </si>
  <si>
    <t>Michael Fox</t>
  </si>
  <si>
    <t>New Mexico</t>
  </si>
  <si>
    <t>0025</t>
  </si>
  <si>
    <t>Company C</t>
  </si>
  <si>
    <t>Ben Wallace</t>
  </si>
  <si>
    <t>0028</t>
  </si>
  <si>
    <t>Company S</t>
  </si>
  <si>
    <t>0032</t>
  </si>
  <si>
    <t>0037</t>
  </si>
  <si>
    <t>Company M</t>
  </si>
  <si>
    <t>Anne Lee</t>
  </si>
  <si>
    <t>0038</t>
  </si>
  <si>
    <t>Oscar Knox</t>
  </si>
  <si>
    <t>0041</t>
  </si>
  <si>
    <t>Company I</t>
  </si>
  <si>
    <t>Kim Fishman</t>
  </si>
  <si>
    <t>0044</t>
  </si>
  <si>
    <t>Company G</t>
  </si>
  <si>
    <t>0051</t>
  </si>
  <si>
    <t>0055</t>
  </si>
  <si>
    <t>0059</t>
  </si>
  <si>
    <t>0064</t>
  </si>
  <si>
    <t>0072</t>
  </si>
  <si>
    <t>Company O</t>
  </si>
  <si>
    <t>0081</t>
  </si>
  <si>
    <t>0084</t>
  </si>
  <si>
    <t>Company R</t>
  </si>
  <si>
    <t>0085</t>
  </si>
  <si>
    <t>0086</t>
  </si>
  <si>
    <t>0092</t>
  </si>
  <si>
    <t>0093</t>
  </si>
  <si>
    <t>0104</t>
  </si>
  <si>
    <t>0108</t>
  </si>
  <si>
    <t>0111</t>
  </si>
  <si>
    <t>0112</t>
  </si>
  <si>
    <t>Company A</t>
  </si>
  <si>
    <t>0113</t>
  </si>
  <si>
    <t>Company Q</t>
  </si>
  <si>
    <t>0117</t>
  </si>
  <si>
    <t>Company N</t>
  </si>
  <si>
    <t>0126</t>
  </si>
  <si>
    <t>0131</t>
  </si>
  <si>
    <t>Company J</t>
  </si>
  <si>
    <t>0133</t>
  </si>
  <si>
    <t>0137</t>
  </si>
  <si>
    <t>0138</t>
  </si>
  <si>
    <t>0140</t>
  </si>
  <si>
    <t>0148</t>
  </si>
  <si>
    <t>Company B</t>
  </si>
  <si>
    <t>0171</t>
  </si>
  <si>
    <t>Company H</t>
  </si>
  <si>
    <t>0173</t>
  </si>
  <si>
    <t>0174</t>
  </si>
  <si>
    <t>0185</t>
  </si>
  <si>
    <t>0187</t>
  </si>
  <si>
    <t>0189</t>
  </si>
  <si>
    <t>0192</t>
  </si>
  <si>
    <t>0206</t>
  </si>
  <si>
    <t>0210</t>
  </si>
  <si>
    <t>0224</t>
  </si>
  <si>
    <t>0225</t>
  </si>
  <si>
    <t>0226</t>
  </si>
  <si>
    <t>0227</t>
  </si>
  <si>
    <t>0230</t>
  </si>
  <si>
    <t>0232</t>
  </si>
  <si>
    <t>0239</t>
  </si>
  <si>
    <t>Company P</t>
  </si>
  <si>
    <t>0249</t>
  </si>
  <si>
    <t>0251</t>
  </si>
  <si>
    <t>0253</t>
  </si>
  <si>
    <t>0258</t>
  </si>
  <si>
    <t>0270</t>
  </si>
  <si>
    <t>0278</t>
  </si>
  <si>
    <t>0297</t>
  </si>
  <si>
    <t>0301</t>
  </si>
  <si>
    <t>0321</t>
  </si>
  <si>
    <t>0325</t>
  </si>
  <si>
    <t>0330</t>
  </si>
  <si>
    <t>0331</t>
  </si>
  <si>
    <t>0333</t>
  </si>
  <si>
    <t>0338</t>
  </si>
  <si>
    <t>0350</t>
  </si>
  <si>
    <t>0353</t>
  </si>
  <si>
    <t>0355</t>
  </si>
  <si>
    <t>0357</t>
  </si>
  <si>
    <t>0359</t>
  </si>
  <si>
    <t>0362</t>
  </si>
  <si>
    <t>0374</t>
  </si>
  <si>
    <t>0378</t>
  </si>
  <si>
    <t>Company K</t>
  </si>
  <si>
    <t>0386</t>
  </si>
  <si>
    <t>0399</t>
  </si>
  <si>
    <t>0403</t>
  </si>
  <si>
    <t>0417</t>
  </si>
  <si>
    <t>0432</t>
  </si>
  <si>
    <t>0442</t>
  </si>
  <si>
    <t>0447</t>
  </si>
  <si>
    <t>0453</t>
  </si>
  <si>
    <t>0456</t>
  </si>
  <si>
    <t>0461</t>
  </si>
  <si>
    <t>0462</t>
  </si>
  <si>
    <t>0463</t>
  </si>
  <si>
    <t>0470</t>
  </si>
  <si>
    <t>0472</t>
  </si>
  <si>
    <t>0474</t>
  </si>
  <si>
    <t>0493</t>
  </si>
  <si>
    <t>0507</t>
  </si>
  <si>
    <t>0508</t>
  </si>
  <si>
    <t>0520</t>
  </si>
  <si>
    <t>0530</t>
  </si>
  <si>
    <t>0532</t>
  </si>
  <si>
    <t>0542</t>
  </si>
  <si>
    <t>0545</t>
  </si>
  <si>
    <t>0553</t>
  </si>
  <si>
    <t>0556</t>
  </si>
  <si>
    <t>0558</t>
  </si>
  <si>
    <t>0563</t>
  </si>
  <si>
    <t>0564</t>
  </si>
  <si>
    <t>0568</t>
  </si>
  <si>
    <t>0573</t>
  </si>
  <si>
    <t>0578</t>
  </si>
  <si>
    <t>0579</t>
  </si>
  <si>
    <t>0582</t>
  </si>
  <si>
    <t>0583</t>
  </si>
  <si>
    <t>0589</t>
  </si>
  <si>
    <t>0596</t>
  </si>
  <si>
    <t>0598</t>
  </si>
  <si>
    <t>0607</t>
  </si>
  <si>
    <t>0618</t>
  </si>
  <si>
    <t>0625</t>
  </si>
  <si>
    <t>0628</t>
  </si>
  <si>
    <t>0634</t>
  </si>
  <si>
    <t>0639</t>
  </si>
  <si>
    <t>0641</t>
  </si>
  <si>
    <t>0642</t>
  </si>
  <si>
    <t>0643</t>
  </si>
  <si>
    <t>0649</t>
  </si>
  <si>
    <t>0664</t>
  </si>
  <si>
    <t>0665</t>
  </si>
  <si>
    <t>0669</t>
  </si>
  <si>
    <t>0671</t>
  </si>
  <si>
    <t>0690</t>
  </si>
  <si>
    <t>0723</t>
  </si>
  <si>
    <t>0730</t>
  </si>
  <si>
    <t>0731</t>
  </si>
  <si>
    <t>0735</t>
  </si>
  <si>
    <t>0738</t>
  </si>
  <si>
    <t>0745</t>
  </si>
  <si>
    <t>0752</t>
  </si>
  <si>
    <t>0753</t>
  </si>
  <si>
    <t>0756</t>
  </si>
  <si>
    <t>0758</t>
  </si>
  <si>
    <t>0760</t>
  </si>
  <si>
    <t>0764</t>
  </si>
  <si>
    <t>0766</t>
  </si>
  <si>
    <t>0769</t>
  </si>
  <si>
    <t>0770</t>
  </si>
  <si>
    <t>0775</t>
  </si>
  <si>
    <t>0776</t>
  </si>
  <si>
    <t>0777</t>
  </si>
  <si>
    <t>0780</t>
  </si>
  <si>
    <t>0783</t>
  </si>
  <si>
    <t>0785</t>
  </si>
  <si>
    <t>0791</t>
  </si>
  <si>
    <t>0793</t>
  </si>
  <si>
    <t>0799</t>
  </si>
  <si>
    <t>0802</t>
  </si>
  <si>
    <t>0805</t>
  </si>
  <si>
    <t>0806</t>
  </si>
  <si>
    <t>0812</t>
  </si>
  <si>
    <t>0816</t>
  </si>
  <si>
    <t>0818</t>
  </si>
  <si>
    <t>0822</t>
  </si>
  <si>
    <t>0825</t>
  </si>
  <si>
    <t>0830</t>
  </si>
  <si>
    <t>0833</t>
  </si>
  <si>
    <t>0835</t>
  </si>
  <si>
    <t>0838</t>
  </si>
  <si>
    <t>0852</t>
  </si>
  <si>
    <t>0853</t>
  </si>
  <si>
    <t>0861</t>
  </si>
  <si>
    <t>0869</t>
  </si>
  <si>
    <t>0881</t>
  </si>
  <si>
    <t>0897</t>
  </si>
  <si>
    <t>0901</t>
  </si>
  <si>
    <t>0902</t>
  </si>
  <si>
    <t>0919</t>
  </si>
  <si>
    <t>0921</t>
  </si>
  <si>
    <t>0931</t>
  </si>
  <si>
    <t>0938</t>
  </si>
  <si>
    <t>0942</t>
  </si>
  <si>
    <t>0944</t>
  </si>
  <si>
    <t>0949</t>
  </si>
  <si>
    <t>0952</t>
  </si>
  <si>
    <t>0958</t>
  </si>
  <si>
    <t>0964</t>
  </si>
  <si>
    <t>0967</t>
  </si>
  <si>
    <t>0970</t>
  </si>
  <si>
    <t>0973</t>
  </si>
  <si>
    <t>0981</t>
  </si>
  <si>
    <t>0983</t>
  </si>
  <si>
    <t>0991</t>
  </si>
  <si>
    <t>0993</t>
  </si>
  <si>
    <t>1009</t>
  </si>
  <si>
    <t>1015</t>
  </si>
  <si>
    <t>1018</t>
  </si>
  <si>
    <t>1019</t>
  </si>
  <si>
    <t>1021</t>
  </si>
  <si>
    <t>1023</t>
  </si>
  <si>
    <t>1029</t>
  </si>
  <si>
    <t>1030</t>
  </si>
  <si>
    <t>1031</t>
  </si>
  <si>
    <t>1034</t>
  </si>
  <si>
    <t>1035</t>
  </si>
  <si>
    <t>1036</t>
  </si>
  <si>
    <t>1044</t>
  </si>
  <si>
    <t>1045</t>
  </si>
  <si>
    <t>1046</t>
  </si>
  <si>
    <t>1049</t>
  </si>
  <si>
    <t>1050</t>
  </si>
  <si>
    <t>1058</t>
  </si>
  <si>
    <t>1061</t>
  </si>
  <si>
    <t>1063</t>
  </si>
  <si>
    <t>1067</t>
  </si>
  <si>
    <t>1068</t>
  </si>
  <si>
    <t>1089</t>
  </si>
  <si>
    <t>1096</t>
  </si>
  <si>
    <t>1102</t>
  </si>
  <si>
    <t>1103</t>
  </si>
  <si>
    <t>1108</t>
  </si>
  <si>
    <t>1111</t>
  </si>
  <si>
    <t>1118</t>
  </si>
  <si>
    <t>1121</t>
  </si>
  <si>
    <t>1128</t>
  </si>
  <si>
    <t>1142</t>
  </si>
  <si>
    <t>1144</t>
  </si>
  <si>
    <t>1145</t>
  </si>
  <si>
    <t>1147</t>
  </si>
  <si>
    <t>1178</t>
  </si>
  <si>
    <t>1179</t>
  </si>
  <si>
    <t>1181</t>
  </si>
  <si>
    <t>1183</t>
  </si>
  <si>
    <t>1187</t>
  </si>
  <si>
    <t>1190</t>
  </si>
  <si>
    <t>1191</t>
  </si>
  <si>
    <t>1195</t>
  </si>
  <si>
    <t>1203</t>
  </si>
  <si>
    <t>1208</t>
  </si>
  <si>
    <t>1209</t>
  </si>
  <si>
    <t>1223</t>
  </si>
  <si>
    <t>1225</t>
  </si>
  <si>
    <t>1226</t>
  </si>
  <si>
    <t>1227</t>
  </si>
  <si>
    <t>1230</t>
  </si>
  <si>
    <t>1237</t>
  </si>
  <si>
    <t>1249</t>
  </si>
  <si>
    <t>1255</t>
  </si>
  <si>
    <t>1256</t>
  </si>
  <si>
    <t>1259</t>
  </si>
  <si>
    <t>1263</t>
  </si>
  <si>
    <t>1264</t>
  </si>
  <si>
    <t>1269</t>
  </si>
  <si>
    <t>1275</t>
  </si>
  <si>
    <t>1276</t>
  </si>
  <si>
    <t>1277</t>
  </si>
  <si>
    <t>1278</t>
  </si>
  <si>
    <t>1283</t>
  </si>
  <si>
    <t>1287</t>
  </si>
  <si>
    <t>1295</t>
  </si>
  <si>
    <t>1298</t>
  </si>
  <si>
    <t>1304</t>
  </si>
  <si>
    <t>1307</t>
  </si>
  <si>
    <t>1308</t>
  </si>
  <si>
    <t>1309</t>
  </si>
  <si>
    <t>1318</t>
  </si>
  <si>
    <t>1322</t>
  </si>
  <si>
    <t>1325</t>
  </si>
  <si>
    <t>1330</t>
  </si>
  <si>
    <t>1334</t>
  </si>
  <si>
    <t>1338</t>
  </si>
  <si>
    <t>1354</t>
  </si>
  <si>
    <t>1360</t>
  </si>
  <si>
    <t>1362</t>
  </si>
  <si>
    <t>1368</t>
  </si>
  <si>
    <t>1370</t>
  </si>
  <si>
    <t>1371</t>
  </si>
  <si>
    <t>1376</t>
  </si>
  <si>
    <t>1378</t>
  </si>
  <si>
    <t>1383</t>
  </si>
  <si>
    <t>1385</t>
  </si>
  <si>
    <t>1388</t>
  </si>
  <si>
    <t>1391</t>
  </si>
  <si>
    <t>1396</t>
  </si>
  <si>
    <t>1400</t>
  </si>
  <si>
    <t>1403</t>
  </si>
  <si>
    <t>1407</t>
  </si>
  <si>
    <t>1408</t>
  </si>
  <si>
    <t>1409</t>
  </si>
  <si>
    <t>1413</t>
  </si>
  <si>
    <t>1423</t>
  </si>
  <si>
    <t>1426</t>
  </si>
  <si>
    <t>1427</t>
  </si>
  <si>
    <t>1429</t>
  </si>
  <si>
    <t>1431</t>
  </si>
  <si>
    <t>1446</t>
  </si>
  <si>
    <t>1452</t>
  </si>
  <si>
    <t>1465</t>
  </si>
  <si>
    <t>1466</t>
  </si>
  <si>
    <t>1468</t>
  </si>
  <si>
    <t>1471</t>
  </si>
  <si>
    <t>1475</t>
  </si>
  <si>
    <t>1477</t>
  </si>
  <si>
    <t>1478</t>
  </si>
  <si>
    <t>1479</t>
  </si>
  <si>
    <t>1480</t>
  </si>
  <si>
    <t>1483</t>
  </si>
  <si>
    <t>1490</t>
  </si>
  <si>
    <t>1491</t>
  </si>
  <si>
    <t>1492</t>
  </si>
  <si>
    <t>1493</t>
  </si>
  <si>
    <t>1496</t>
  </si>
  <si>
    <t>1504</t>
  </si>
  <si>
    <t>1511</t>
  </si>
  <si>
    <t>1515</t>
  </si>
  <si>
    <t>1521</t>
  </si>
  <si>
    <t>1530</t>
  </si>
  <si>
    <t>1537</t>
  </si>
  <si>
    <t>1543</t>
  </si>
  <si>
    <t>1545</t>
  </si>
  <si>
    <t>1551</t>
  </si>
  <si>
    <t>1558</t>
  </si>
  <si>
    <t>1559</t>
  </si>
  <si>
    <t>1563</t>
  </si>
  <si>
    <t>1572</t>
  </si>
  <si>
    <t>1576</t>
  </si>
  <si>
    <t>1594</t>
  </si>
  <si>
    <t>1601</t>
  </si>
  <si>
    <t>1620</t>
  </si>
  <si>
    <t>1627</t>
  </si>
  <si>
    <t>1629</t>
  </si>
  <si>
    <t>1632</t>
  </si>
  <si>
    <t>1637</t>
  </si>
  <si>
    <t>1639</t>
  </si>
  <si>
    <t>1642</t>
  </si>
  <si>
    <t>1644</t>
  </si>
  <si>
    <t>1645</t>
  </si>
  <si>
    <t>1648</t>
  </si>
  <si>
    <t>1650</t>
  </si>
  <si>
    <t>1654</t>
  </si>
  <si>
    <t>1657</t>
  </si>
  <si>
    <t>1658</t>
  </si>
  <si>
    <t>1664</t>
  </si>
  <si>
    <t>1667</t>
  </si>
  <si>
    <t>1674</t>
  </si>
  <si>
    <t>1688</t>
  </si>
  <si>
    <t>1689</t>
  </si>
  <si>
    <t>1690</t>
  </si>
  <si>
    <t>1694</t>
  </si>
  <si>
    <t>1701</t>
  </si>
  <si>
    <t>1703</t>
  </si>
  <si>
    <t>1710</t>
  </si>
  <si>
    <t>1713</t>
  </si>
  <si>
    <t>1716</t>
  </si>
  <si>
    <t>1726</t>
  </si>
  <si>
    <t>1730</t>
  </si>
  <si>
    <t>1731</t>
  </si>
  <si>
    <t>1732</t>
  </si>
  <si>
    <t>1734</t>
  </si>
  <si>
    <t>1735</t>
  </si>
  <si>
    <t>1749</t>
  </si>
  <si>
    <t>1756</t>
  </si>
  <si>
    <t>1766</t>
  </si>
  <si>
    <t>1767</t>
  </si>
  <si>
    <t>1769</t>
  </si>
  <si>
    <t>1777</t>
  </si>
  <si>
    <t>1783</t>
  </si>
  <si>
    <t>1786</t>
  </si>
  <si>
    <t>1788</t>
  </si>
  <si>
    <t>1791</t>
  </si>
  <si>
    <t>1792</t>
  </si>
  <si>
    <t>1799</t>
  </si>
  <si>
    <t>1801</t>
  </si>
  <si>
    <t>1803</t>
  </si>
  <si>
    <t>1838</t>
  </si>
  <si>
    <t>1849</t>
  </si>
  <si>
    <t>1858</t>
  </si>
  <si>
    <t>1860</t>
  </si>
  <si>
    <t>1861</t>
  </si>
  <si>
    <t>1863</t>
  </si>
  <si>
    <t>1865</t>
  </si>
  <si>
    <t>1869</t>
  </si>
  <si>
    <t>1870</t>
  </si>
  <si>
    <t>1877</t>
  </si>
  <si>
    <t>1879</t>
  </si>
  <si>
    <t>1884</t>
  </si>
  <si>
    <t>1887</t>
  </si>
  <si>
    <t>1892</t>
  </si>
  <si>
    <t>1895</t>
  </si>
  <si>
    <t>1901</t>
  </si>
  <si>
    <t>1902</t>
  </si>
  <si>
    <t>1903</t>
  </si>
  <si>
    <t>1904</t>
  </si>
  <si>
    <t>1911</t>
  </si>
  <si>
    <t>1916</t>
  </si>
  <si>
    <t>1918</t>
  </si>
  <si>
    <t>1921</t>
  </si>
  <si>
    <t>1922</t>
  </si>
  <si>
    <t>1928</t>
  </si>
  <si>
    <t>1930</t>
  </si>
  <si>
    <t>1931</t>
  </si>
  <si>
    <t>1939</t>
  </si>
  <si>
    <t>1949</t>
  </si>
  <si>
    <t>1954</t>
  </si>
  <si>
    <t>1958</t>
  </si>
  <si>
    <t>1962</t>
  </si>
  <si>
    <t>1966</t>
  </si>
  <si>
    <t>1967</t>
  </si>
  <si>
    <t>1970</t>
  </si>
  <si>
    <t>1973</t>
  </si>
  <si>
    <t>1983</t>
  </si>
  <si>
    <t>1985</t>
  </si>
  <si>
    <t>1998</t>
  </si>
  <si>
    <t>0002</t>
  </si>
  <si>
    <t>Product 5</t>
  </si>
  <si>
    <t>0004</t>
  </si>
  <si>
    <t>0007</t>
  </si>
  <si>
    <t>0011</t>
  </si>
  <si>
    <t>0017</t>
  </si>
  <si>
    <t>0022</t>
  </si>
  <si>
    <t>0026</t>
  </si>
  <si>
    <t>0030</t>
  </si>
  <si>
    <t>0036</t>
  </si>
  <si>
    <t>0040</t>
  </si>
  <si>
    <t>0045</t>
  </si>
  <si>
    <t>0047</t>
  </si>
  <si>
    <t>0054</t>
  </si>
  <si>
    <t>0063</t>
  </si>
  <si>
    <t>0066</t>
  </si>
  <si>
    <t>0074</t>
  </si>
  <si>
    <t>0075</t>
  </si>
  <si>
    <t>0078</t>
  </si>
  <si>
    <t>0079</t>
  </si>
  <si>
    <t>0080</t>
  </si>
  <si>
    <t>0091</t>
  </si>
  <si>
    <t>0118</t>
  </si>
  <si>
    <t>0123</t>
  </si>
  <si>
    <t>0124</t>
  </si>
  <si>
    <t>0142</t>
  </si>
  <si>
    <t>0143</t>
  </si>
  <si>
    <t>0149</t>
  </si>
  <si>
    <t>0153</t>
  </si>
  <si>
    <t>0157</t>
  </si>
  <si>
    <t>0163</t>
  </si>
  <si>
    <t>0175</t>
  </si>
  <si>
    <t>0177</t>
  </si>
  <si>
    <t>0179</t>
  </si>
  <si>
    <t>0186</t>
  </si>
  <si>
    <t>0196</t>
  </si>
  <si>
    <t>0201</t>
  </si>
  <si>
    <t>0203</t>
  </si>
  <si>
    <t>0217</t>
  </si>
  <si>
    <t>0228</t>
  </si>
  <si>
    <t>0229</t>
  </si>
  <si>
    <t>0235</t>
  </si>
  <si>
    <t>0242</t>
  </si>
  <si>
    <t>0246</t>
  </si>
  <si>
    <t>0247</t>
  </si>
  <si>
    <t>0259</t>
  </si>
  <si>
    <t>0265</t>
  </si>
  <si>
    <t>0272</t>
  </si>
  <si>
    <t>0275</t>
  </si>
  <si>
    <t>0277</t>
  </si>
  <si>
    <t>0285</t>
  </si>
  <si>
    <t>0287</t>
  </si>
  <si>
    <t>0289</t>
  </si>
  <si>
    <t>0305</t>
  </si>
  <si>
    <t>0309</t>
  </si>
  <si>
    <t>0311</t>
  </si>
  <si>
    <t>0322</t>
  </si>
  <si>
    <t>0323</t>
  </si>
  <si>
    <t>0329</t>
  </si>
  <si>
    <t>0334</t>
  </si>
  <si>
    <t>0341</t>
  </si>
  <si>
    <t>0348</t>
  </si>
  <si>
    <t>0365</t>
  </si>
  <si>
    <t>0367</t>
  </si>
  <si>
    <t>0368</t>
  </si>
  <si>
    <t>0372</t>
  </si>
  <si>
    <t>0385</t>
  </si>
  <si>
    <t>0389</t>
  </si>
  <si>
    <t>0390</t>
  </si>
  <si>
    <t>0392</t>
  </si>
  <si>
    <t>0397</t>
  </si>
  <si>
    <t>0400</t>
  </si>
  <si>
    <t>0402</t>
  </si>
  <si>
    <t>0408</t>
  </si>
  <si>
    <t>0425</t>
  </si>
  <si>
    <t>0430</t>
  </si>
  <si>
    <t>0431</t>
  </si>
  <si>
    <t>0433</t>
  </si>
  <si>
    <t>0434</t>
  </si>
  <si>
    <t>0435</t>
  </si>
  <si>
    <t>0449</t>
  </si>
  <si>
    <t>0450</t>
  </si>
  <si>
    <t>0464</t>
  </si>
  <si>
    <t>0469</t>
  </si>
  <si>
    <t>0471</t>
  </si>
  <si>
    <t>0473</t>
  </si>
  <si>
    <t>0477</t>
  </si>
  <si>
    <t>0481</t>
  </si>
  <si>
    <t>0487</t>
  </si>
  <si>
    <t>0492</t>
  </si>
  <si>
    <t>0496</t>
  </si>
  <si>
    <t>0497</t>
  </si>
  <si>
    <t>0500</t>
  </si>
  <si>
    <t>0503</t>
  </si>
  <si>
    <t>0511</t>
  </si>
  <si>
    <t>0515</t>
  </si>
  <si>
    <t>0516</t>
  </si>
  <si>
    <t>0517</t>
  </si>
  <si>
    <t>0521</t>
  </si>
  <si>
    <t>0523</t>
  </si>
  <si>
    <t>0526</t>
  </si>
  <si>
    <t>0527</t>
  </si>
  <si>
    <t>0528</t>
  </si>
  <si>
    <t>0541</t>
  </si>
  <si>
    <t>0544</t>
  </si>
  <si>
    <t>0552</t>
  </si>
  <si>
    <t>0559</t>
  </si>
  <si>
    <t>0560</t>
  </si>
  <si>
    <t>0561</t>
  </si>
  <si>
    <t>0562</t>
  </si>
  <si>
    <t>0570</t>
  </si>
  <si>
    <t>0571</t>
  </si>
  <si>
    <t>0586</t>
  </si>
  <si>
    <t>0591</t>
  </si>
  <si>
    <t>0592</t>
  </si>
  <si>
    <t>0594</t>
  </si>
  <si>
    <t>0600</t>
  </si>
  <si>
    <t>0603</t>
  </si>
  <si>
    <t>0604</t>
  </si>
  <si>
    <t>0606</t>
  </si>
  <si>
    <t>0611</t>
  </si>
  <si>
    <t>0612</t>
  </si>
  <si>
    <t>0614</t>
  </si>
  <si>
    <t>0619</t>
  </si>
  <si>
    <t>0626</t>
  </si>
  <si>
    <t>0640</t>
  </si>
  <si>
    <t>0647</t>
  </si>
  <si>
    <t>0650</t>
  </si>
  <si>
    <t>0655</t>
  </si>
  <si>
    <t>0660</t>
  </si>
  <si>
    <t>0674</t>
  </si>
  <si>
    <t>0682</t>
  </si>
  <si>
    <t>0683</t>
  </si>
  <si>
    <t>0691</t>
  </si>
  <si>
    <t>0692</t>
  </si>
  <si>
    <t>0695</t>
  </si>
  <si>
    <t>0698</t>
  </si>
  <si>
    <t>0700</t>
  </si>
  <si>
    <t>0701</t>
  </si>
  <si>
    <t>0703</t>
  </si>
  <si>
    <t>0704</t>
  </si>
  <si>
    <t>0705</t>
  </si>
  <si>
    <t>0708</t>
  </si>
  <si>
    <t>0710</t>
  </si>
  <si>
    <t>0714</t>
  </si>
  <si>
    <t>0720</t>
  </si>
  <si>
    <t>0724</t>
  </si>
  <si>
    <t>0725</t>
  </si>
  <si>
    <t>0726</t>
  </si>
  <si>
    <t>0728</t>
  </si>
  <si>
    <t>0732</t>
  </si>
  <si>
    <t>0734</t>
  </si>
  <si>
    <t>0741</t>
  </si>
  <si>
    <t>0742</t>
  </si>
  <si>
    <t>0749</t>
  </si>
  <si>
    <t>0751</t>
  </si>
  <si>
    <t>0757</t>
  </si>
  <si>
    <t>0759</t>
  </si>
  <si>
    <t>0762</t>
  </si>
  <si>
    <t>0771</t>
  </si>
  <si>
    <t>0772</t>
  </si>
  <si>
    <t>0778</t>
  </si>
  <si>
    <t>0779</t>
  </si>
  <si>
    <t>0786</t>
  </si>
  <si>
    <t>0796</t>
  </si>
  <si>
    <t>0801</t>
  </si>
  <si>
    <t>0819</t>
  </si>
  <si>
    <t>0824</t>
  </si>
  <si>
    <t>0826</t>
  </si>
  <si>
    <t>0832</t>
  </si>
  <si>
    <t>0839</t>
  </si>
  <si>
    <t>0841</t>
  </si>
  <si>
    <t>0844</t>
  </si>
  <si>
    <t>0848</t>
  </si>
  <si>
    <t>0850</t>
  </si>
  <si>
    <t>0851</t>
  </si>
  <si>
    <t>0855</t>
  </si>
  <si>
    <t>0857</t>
  </si>
  <si>
    <t>0859</t>
  </si>
  <si>
    <t>0864</t>
  </si>
  <si>
    <t>0874</t>
  </si>
  <si>
    <t>0876</t>
  </si>
  <si>
    <t>0877</t>
  </si>
  <si>
    <t>0884</t>
  </si>
  <si>
    <t>0887</t>
  </si>
  <si>
    <t>0890</t>
  </si>
  <si>
    <t>0903</t>
  </si>
  <si>
    <t>0904</t>
  </si>
  <si>
    <t>0905</t>
  </si>
  <si>
    <t>0908</t>
  </si>
  <si>
    <t>0912</t>
  </si>
  <si>
    <t>0916</t>
  </si>
  <si>
    <t>0922</t>
  </si>
  <si>
    <t>0924</t>
  </si>
  <si>
    <t>0935</t>
  </si>
  <si>
    <t>0939</t>
  </si>
  <si>
    <t>0957</t>
  </si>
  <si>
    <t>0980</t>
  </si>
  <si>
    <t>0990</t>
  </si>
  <si>
    <t>1001</t>
  </si>
  <si>
    <t>1008</t>
  </si>
  <si>
    <t>1011</t>
  </si>
  <si>
    <t>1012</t>
  </si>
  <si>
    <t>1016</t>
  </si>
  <si>
    <t>1037</t>
  </si>
  <si>
    <t>1039</t>
  </si>
  <si>
    <t>1042</t>
  </si>
  <si>
    <t>1047</t>
  </si>
  <si>
    <t>1048</t>
  </si>
  <si>
    <t>1055</t>
  </si>
  <si>
    <t>1056</t>
  </si>
  <si>
    <t>1059</t>
  </si>
  <si>
    <t>1062</t>
  </si>
  <si>
    <t>1064</t>
  </si>
  <si>
    <t>1065</t>
  </si>
  <si>
    <t>1073</t>
  </si>
  <si>
    <t>1076</t>
  </si>
  <si>
    <t>1077</t>
  </si>
  <si>
    <t>1078</t>
  </si>
  <si>
    <t>1080</t>
  </si>
  <si>
    <t>1081</t>
  </si>
  <si>
    <t>1083</t>
  </si>
  <si>
    <t>1090</t>
  </si>
  <si>
    <t>1091</t>
  </si>
  <si>
    <t>1092</t>
  </si>
  <si>
    <t>1095</t>
  </si>
  <si>
    <t>1106</t>
  </si>
  <si>
    <t>1117</t>
  </si>
  <si>
    <t>1126</t>
  </si>
  <si>
    <t>1135</t>
  </si>
  <si>
    <t>1137</t>
  </si>
  <si>
    <t>1139</t>
  </si>
  <si>
    <t>1151</t>
  </si>
  <si>
    <t>1156</t>
  </si>
  <si>
    <t>1161</t>
  </si>
  <si>
    <t>1166</t>
  </si>
  <si>
    <t>1182</t>
  </si>
  <si>
    <t>1194</t>
  </si>
  <si>
    <t>1196</t>
  </si>
  <si>
    <t>1202</t>
  </si>
  <si>
    <t>1205</t>
  </si>
  <si>
    <t>1214</t>
  </si>
  <si>
    <t>1219</t>
  </si>
  <si>
    <t>1220</t>
  </si>
  <si>
    <t>1228</t>
  </si>
  <si>
    <t>1235</t>
  </si>
  <si>
    <t>1238</t>
  </si>
  <si>
    <t>1239</t>
  </si>
  <si>
    <t>1242</t>
  </si>
  <si>
    <t>1243</t>
  </si>
  <si>
    <t>1244</t>
  </si>
  <si>
    <t>1246</t>
  </si>
  <si>
    <t>1252</t>
  </si>
  <si>
    <t>1270</t>
  </si>
  <si>
    <t>1272</t>
  </si>
  <si>
    <t>1274</t>
  </si>
  <si>
    <t>1280</t>
  </si>
  <si>
    <t>1286</t>
  </si>
  <si>
    <t>1290</t>
  </si>
  <si>
    <t>1291</t>
  </si>
  <si>
    <t>1294</t>
  </si>
  <si>
    <t>1296</t>
  </si>
  <si>
    <t>1297</t>
  </si>
  <si>
    <t>1300</t>
  </si>
  <si>
    <t>1302</t>
  </si>
  <si>
    <t>1303</t>
  </si>
  <si>
    <t>1310</t>
  </si>
  <si>
    <t>1317</t>
  </si>
  <si>
    <t>1323</t>
  </si>
  <si>
    <t>1329</t>
  </si>
  <si>
    <t>1331</t>
  </si>
  <si>
    <t>1332</t>
  </si>
  <si>
    <t>1351</t>
  </si>
  <si>
    <t>1355</t>
  </si>
  <si>
    <t>1357</t>
  </si>
  <si>
    <t>1359</t>
  </si>
  <si>
    <t>1361</t>
  </si>
  <si>
    <t>1379</t>
  </si>
  <si>
    <t>1394</t>
  </si>
  <si>
    <t>1398</t>
  </si>
  <si>
    <t>1401</t>
  </si>
  <si>
    <t>1404</t>
  </si>
  <si>
    <t>1410</t>
  </si>
  <si>
    <t>1412</t>
  </si>
  <si>
    <t>1414</t>
  </si>
  <si>
    <t>1416</t>
  </si>
  <si>
    <t>1418</t>
  </si>
  <si>
    <t>1424</t>
  </si>
  <si>
    <t>1435</t>
  </si>
  <si>
    <t>1443</t>
  </si>
  <si>
    <t>1444</t>
  </si>
  <si>
    <t>1454</t>
  </si>
  <si>
    <t>1462</t>
  </si>
  <si>
    <t>1464</t>
  </si>
  <si>
    <t>1473</t>
  </si>
  <si>
    <t>1485</t>
  </si>
  <si>
    <t>1494</t>
  </si>
  <si>
    <t>1498</t>
  </si>
  <si>
    <t>1500</t>
  </si>
  <si>
    <t>1503</t>
  </si>
  <si>
    <t>1505</t>
  </si>
  <si>
    <t>1507</t>
  </si>
  <si>
    <t>1509</t>
  </si>
  <si>
    <t>1512</t>
  </si>
  <si>
    <t>1526</t>
  </si>
  <si>
    <t>1532</t>
  </si>
  <si>
    <t>1541</t>
  </si>
  <si>
    <t>1549</t>
  </si>
  <si>
    <t>1552</t>
  </si>
  <si>
    <t>1553</t>
  </si>
  <si>
    <t>1555</t>
  </si>
  <si>
    <t>1561</t>
  </si>
  <si>
    <t>1565</t>
  </si>
  <si>
    <t>1566</t>
  </si>
  <si>
    <t>1568</t>
  </si>
  <si>
    <t>1574</t>
  </si>
  <si>
    <t>1582</t>
  </si>
  <si>
    <t>1583</t>
  </si>
  <si>
    <t>1586</t>
  </si>
  <si>
    <t>1593</t>
  </si>
  <si>
    <t>1607</t>
  </si>
  <si>
    <t>1613</t>
  </si>
  <si>
    <t>1614</t>
  </si>
  <si>
    <t>1622</t>
  </si>
  <si>
    <t>1624</t>
  </si>
  <si>
    <t>1635</t>
  </si>
  <si>
    <t>1656</t>
  </si>
  <si>
    <t>1660</t>
  </si>
  <si>
    <t>1663</t>
  </si>
  <si>
    <t>1670</t>
  </si>
  <si>
    <t>1671</t>
  </si>
  <si>
    <t>1691</t>
  </si>
  <si>
    <t>1693</t>
  </si>
  <si>
    <t>1700</t>
  </si>
  <si>
    <t>1719</t>
  </si>
  <si>
    <t>1720</t>
  </si>
  <si>
    <t>1725</t>
  </si>
  <si>
    <t>1736</t>
  </si>
  <si>
    <t>1741</t>
  </si>
  <si>
    <t>1742</t>
  </si>
  <si>
    <t>1752</t>
  </si>
  <si>
    <t>1755</t>
  </si>
  <si>
    <t>1757</t>
  </si>
  <si>
    <t>1776</t>
  </si>
  <si>
    <t>1780</t>
  </si>
  <si>
    <t>1781</t>
  </si>
  <si>
    <t>1787</t>
  </si>
  <si>
    <t>1796</t>
  </si>
  <si>
    <t>1798</t>
  </si>
  <si>
    <t>1810</t>
  </si>
  <si>
    <t>1822</t>
  </si>
  <si>
    <t>1826</t>
  </si>
  <si>
    <t>1827</t>
  </si>
  <si>
    <t>1830</t>
  </si>
  <si>
    <t>1835</t>
  </si>
  <si>
    <t>1839</t>
  </si>
  <si>
    <t>1862</t>
  </si>
  <si>
    <t>1864</t>
  </si>
  <si>
    <t>1867</t>
  </si>
  <si>
    <t>1874</t>
  </si>
  <si>
    <t>1886</t>
  </si>
  <si>
    <t>1896</t>
  </si>
  <si>
    <t>1912</t>
  </si>
  <si>
    <t>1917</t>
  </si>
  <si>
    <t>1925</t>
  </si>
  <si>
    <t>1927</t>
  </si>
  <si>
    <t>1934</t>
  </si>
  <si>
    <t>1935</t>
  </si>
  <si>
    <t>1936</t>
  </si>
  <si>
    <t>1937</t>
  </si>
  <si>
    <t>1938</t>
  </si>
  <si>
    <t>1945</t>
  </si>
  <si>
    <t>1948</t>
  </si>
  <si>
    <t>1952</t>
  </si>
  <si>
    <t>1957</t>
  </si>
  <si>
    <t>1961</t>
  </si>
  <si>
    <t>1963</t>
  </si>
  <si>
    <t>1964</t>
  </si>
  <si>
    <t>1974</t>
  </si>
  <si>
    <t>1981</t>
  </si>
  <si>
    <t>1987</t>
  </si>
  <si>
    <t>1989</t>
  </si>
  <si>
    <t>1999</t>
  </si>
  <si>
    <t>0001</t>
  </si>
  <si>
    <t>Product 2</t>
  </si>
  <si>
    <t>0006</t>
  </si>
  <si>
    <t>0008</t>
  </si>
  <si>
    <t>0010</t>
  </si>
  <si>
    <t>0013</t>
  </si>
  <si>
    <t>0015</t>
  </si>
  <si>
    <t>0027</t>
  </si>
  <si>
    <t>0029</t>
  </si>
  <si>
    <t>0034</t>
  </si>
  <si>
    <t>0035</t>
  </si>
  <si>
    <t>0057</t>
  </si>
  <si>
    <t>0060</t>
  </si>
  <si>
    <t>0065</t>
  </si>
  <si>
    <t>0068</t>
  </si>
  <si>
    <t>0069</t>
  </si>
  <si>
    <t>0070</t>
  </si>
  <si>
    <t>0089</t>
  </si>
  <si>
    <t>0094</t>
  </si>
  <si>
    <t>0099</t>
  </si>
  <si>
    <t>0100</t>
  </si>
  <si>
    <t>0110</t>
  </si>
  <si>
    <t>0119</t>
  </si>
  <si>
    <t>0121</t>
  </si>
  <si>
    <t>0128</t>
  </si>
  <si>
    <t>0129</t>
  </si>
  <si>
    <t>0130</t>
  </si>
  <si>
    <t>0136</t>
  </si>
  <si>
    <t>0145</t>
  </si>
  <si>
    <t>0146</t>
  </si>
  <si>
    <t>0150</t>
  </si>
  <si>
    <t>0151</t>
  </si>
  <si>
    <t>0155</t>
  </si>
  <si>
    <t>0158</t>
  </si>
  <si>
    <t>0160</t>
  </si>
  <si>
    <t>0161</t>
  </si>
  <si>
    <t>0176</t>
  </si>
  <si>
    <t>0183</t>
  </si>
  <si>
    <t>0188</t>
  </si>
  <si>
    <t>0190</t>
  </si>
  <si>
    <t>0194</t>
  </si>
  <si>
    <t>0200</t>
  </si>
  <si>
    <t>0202</t>
  </si>
  <si>
    <t>0204</t>
  </si>
  <si>
    <t>0205</t>
  </si>
  <si>
    <t>0207</t>
  </si>
  <si>
    <t>0208</t>
  </si>
  <si>
    <t>0212</t>
  </si>
  <si>
    <t>0215</t>
  </si>
  <si>
    <t>0222</t>
  </si>
  <si>
    <t>0231</t>
  </si>
  <si>
    <t>0234</t>
  </si>
  <si>
    <t>0238</t>
  </si>
  <si>
    <t>0240</t>
  </si>
  <si>
    <t>0243</t>
  </si>
  <si>
    <t>0252</t>
  </si>
  <si>
    <t>0255</t>
  </si>
  <si>
    <t>0261</t>
  </si>
  <si>
    <t>0264</t>
  </si>
  <si>
    <t>0267</t>
  </si>
  <si>
    <t>0268</t>
  </si>
  <si>
    <t>0269</t>
  </si>
  <si>
    <t>0271</t>
  </si>
  <si>
    <t>0273</t>
  </si>
  <si>
    <t>0274</t>
  </si>
  <si>
    <t>0280</t>
  </si>
  <si>
    <t>0293</t>
  </si>
  <si>
    <t>0299</t>
  </si>
  <si>
    <t>0307</t>
  </si>
  <si>
    <t>0308</t>
  </si>
  <si>
    <t>0312</t>
  </si>
  <si>
    <t>0313</t>
  </si>
  <si>
    <t>0314</t>
  </si>
  <si>
    <t>0315</t>
  </si>
  <si>
    <t>0316</t>
  </si>
  <si>
    <t>0317</t>
  </si>
  <si>
    <t>0318</t>
  </si>
  <si>
    <t>0327</t>
  </si>
  <si>
    <t>0328</t>
  </si>
  <si>
    <t>0332</t>
  </si>
  <si>
    <t>0344</t>
  </si>
  <si>
    <t>0345</t>
  </si>
  <si>
    <t>0347</t>
  </si>
  <si>
    <t>0356</t>
  </si>
  <si>
    <t>0360</t>
  </si>
  <si>
    <t>0370</t>
  </si>
  <si>
    <t>0373</t>
  </si>
  <si>
    <t>0377</t>
  </si>
  <si>
    <t>0391</t>
  </si>
  <si>
    <t>0394</t>
  </si>
  <si>
    <t>0409</t>
  </si>
  <si>
    <t>0413</t>
  </si>
  <si>
    <t>0416</t>
  </si>
  <si>
    <t>0419</t>
  </si>
  <si>
    <t>0426</t>
  </si>
  <si>
    <t>0427</t>
  </si>
  <si>
    <t>0436</t>
  </si>
  <si>
    <t>0441</t>
  </si>
  <si>
    <t>0445</t>
  </si>
  <si>
    <t>0458</t>
  </si>
  <si>
    <t>0467</t>
  </si>
  <si>
    <t>0475</t>
  </si>
  <si>
    <t>0484</t>
  </si>
  <si>
    <t>0485</t>
  </si>
  <si>
    <t>0495</t>
  </si>
  <si>
    <t>0499</t>
  </si>
  <si>
    <t>0501</t>
  </si>
  <si>
    <t>0502</t>
  </si>
  <si>
    <t>0504</t>
  </si>
  <si>
    <t>0505</t>
  </si>
  <si>
    <t>0518</t>
  </si>
  <si>
    <t>0519</t>
  </si>
  <si>
    <t>0522</t>
  </si>
  <si>
    <t>0529</t>
  </si>
  <si>
    <t>0531</t>
  </si>
  <si>
    <t>0533</t>
  </si>
  <si>
    <t>0535</t>
  </si>
  <si>
    <t>0537</t>
  </si>
  <si>
    <t>0538</t>
  </si>
  <si>
    <t>0539</t>
  </si>
  <si>
    <t>0546</t>
  </si>
  <si>
    <t>0548</t>
  </si>
  <si>
    <t>0549</t>
  </si>
  <si>
    <t>0554</t>
  </si>
  <si>
    <t>0555</t>
  </si>
  <si>
    <t>0565</t>
  </si>
  <si>
    <t>0585</t>
  </si>
  <si>
    <t>0595</t>
  </si>
  <si>
    <t>0602</t>
  </si>
  <si>
    <t>0617</t>
  </si>
  <si>
    <t>0623</t>
  </si>
  <si>
    <t>0624</t>
  </si>
  <si>
    <t>0631</t>
  </si>
  <si>
    <t>0644</t>
  </si>
  <si>
    <t>0646</t>
  </si>
  <si>
    <t>0648</t>
  </si>
  <si>
    <t>0659</t>
  </si>
  <si>
    <t>0670</t>
  </si>
  <si>
    <t>0685</t>
  </si>
  <si>
    <t>0688</t>
  </si>
  <si>
    <t>0693</t>
  </si>
  <si>
    <t>0696</t>
  </si>
  <si>
    <t>0699</t>
  </si>
  <si>
    <t>0702</t>
  </si>
  <si>
    <t>0707</t>
  </si>
  <si>
    <t>0711</t>
  </si>
  <si>
    <t>0717</t>
  </si>
  <si>
    <t>0729</t>
  </si>
  <si>
    <t>0740</t>
  </si>
  <si>
    <t>0747</t>
  </si>
  <si>
    <t>0748</t>
  </si>
  <si>
    <t>0754</t>
  </si>
  <si>
    <t>0755</t>
  </si>
  <si>
    <t>0767</t>
  </si>
  <si>
    <t>0784</t>
  </si>
  <si>
    <t>0788</t>
  </si>
  <si>
    <t>0794</t>
  </si>
  <si>
    <t>0795</t>
  </si>
  <si>
    <t>0803</t>
  </si>
  <si>
    <t>0809</t>
  </si>
  <si>
    <t>0828</t>
  </si>
  <si>
    <t>0831</t>
  </si>
  <si>
    <t>0837</t>
  </si>
  <si>
    <t>0842</t>
  </si>
  <si>
    <t>0843</t>
  </si>
  <si>
    <t>0846</t>
  </si>
  <si>
    <t>0849</t>
  </si>
  <si>
    <t>0854</t>
  </si>
  <si>
    <t>0860</t>
  </si>
  <si>
    <t>0863</t>
  </si>
  <si>
    <t>0867</t>
  </si>
  <si>
    <t>0873</t>
  </si>
  <si>
    <t>0879</t>
  </si>
  <si>
    <t>0880</t>
  </si>
  <si>
    <t>0883</t>
  </si>
  <si>
    <t>0888</t>
  </si>
  <si>
    <t>0889</t>
  </si>
  <si>
    <t>0891</t>
  </si>
  <si>
    <t>0895</t>
  </si>
  <si>
    <t>0896</t>
  </si>
  <si>
    <t>0898</t>
  </si>
  <si>
    <t>0899</t>
  </si>
  <si>
    <t>0906</t>
  </si>
  <si>
    <t>0907</t>
  </si>
  <si>
    <t>0910</t>
  </si>
  <si>
    <t>0913</t>
  </si>
  <si>
    <t>0920</t>
  </si>
  <si>
    <t>0925</t>
  </si>
  <si>
    <t>0926</t>
  </si>
  <si>
    <t>0927</t>
  </si>
  <si>
    <t>0930</t>
  </si>
  <si>
    <t>0932</t>
  </si>
  <si>
    <t>0940</t>
  </si>
  <si>
    <t>0945</t>
  </si>
  <si>
    <t>0946</t>
  </si>
  <si>
    <t>0948</t>
  </si>
  <si>
    <t>0951</t>
  </si>
  <si>
    <t>0953</t>
  </si>
  <si>
    <t>0954</t>
  </si>
  <si>
    <t>0955</t>
  </si>
  <si>
    <t>0965</t>
  </si>
  <si>
    <t>0971</t>
  </si>
  <si>
    <t>0977</t>
  </si>
  <si>
    <t>0982</t>
  </si>
  <si>
    <t>0987</t>
  </si>
  <si>
    <t>0988</t>
  </si>
  <si>
    <t>0992</t>
  </si>
  <si>
    <t>0996</t>
  </si>
  <si>
    <t>0997</t>
  </si>
  <si>
    <t>0998</t>
  </si>
  <si>
    <t>0999</t>
  </si>
  <si>
    <t>1000</t>
  </si>
  <si>
    <t>1002</t>
  </si>
  <si>
    <t>1004</t>
  </si>
  <si>
    <t>1005</t>
  </si>
  <si>
    <t>1007</t>
  </si>
  <si>
    <t>1010</t>
  </si>
  <si>
    <t>1014</t>
  </si>
  <si>
    <t>1017</t>
  </si>
  <si>
    <t>1025</t>
  </si>
  <si>
    <t>1032</t>
  </si>
  <si>
    <t>1038</t>
  </si>
  <si>
    <t>1040</t>
  </si>
  <si>
    <t>1057</t>
  </si>
  <si>
    <t>1069</t>
  </si>
  <si>
    <t>1070</t>
  </si>
  <si>
    <t>1071</t>
  </si>
  <si>
    <t>1084</t>
  </si>
  <si>
    <t>1085</t>
  </si>
  <si>
    <t>1098</t>
  </si>
  <si>
    <t>1104</t>
  </si>
  <si>
    <t>1107</t>
  </si>
  <si>
    <t>1115</t>
  </si>
  <si>
    <t>1119</t>
  </si>
  <si>
    <t>1127</t>
  </si>
  <si>
    <t>1130</t>
  </si>
  <si>
    <t>1132</t>
  </si>
  <si>
    <t>1146</t>
  </si>
  <si>
    <t>1148</t>
  </si>
  <si>
    <t>1158</t>
  </si>
  <si>
    <t>1160</t>
  </si>
  <si>
    <t>1162</t>
  </si>
  <si>
    <t>1163</t>
  </si>
  <si>
    <t>1165</t>
  </si>
  <si>
    <t>1171</t>
  </si>
  <si>
    <t>1173</t>
  </si>
  <si>
    <t>1174</t>
  </si>
  <si>
    <t>1177</t>
  </si>
  <si>
    <t>1184</t>
  </si>
  <si>
    <t>1197</t>
  </si>
  <si>
    <t>1210</t>
  </si>
  <si>
    <t>1224</t>
  </si>
  <si>
    <t>1229</t>
  </si>
  <si>
    <t>1240</t>
  </si>
  <si>
    <t>1245</t>
  </si>
  <si>
    <t>1251</t>
  </si>
  <si>
    <t>1254</t>
  </si>
  <si>
    <t>1260</t>
  </si>
  <si>
    <t>1261</t>
  </si>
  <si>
    <t>1266</t>
  </si>
  <si>
    <t>1267</t>
  </si>
  <si>
    <t>1271</t>
  </si>
  <si>
    <t>1273</t>
  </si>
  <si>
    <t>1281</t>
  </si>
  <si>
    <t>1284</t>
  </si>
  <si>
    <t>1288</t>
  </si>
  <si>
    <t>1289</t>
  </si>
  <si>
    <t>1292</t>
  </si>
  <si>
    <t>1299</t>
  </si>
  <si>
    <t>1301</t>
  </si>
  <si>
    <t>1305</t>
  </si>
  <si>
    <t>1314</t>
  </si>
  <si>
    <t>1319</t>
  </si>
  <si>
    <t>1327</t>
  </si>
  <si>
    <t>1333</t>
  </si>
  <si>
    <t>1340</t>
  </si>
  <si>
    <t>1343</t>
  </si>
  <si>
    <t>1344</t>
  </si>
  <si>
    <t>1348</t>
  </si>
  <si>
    <t>1349</t>
  </si>
  <si>
    <t>1350</t>
  </si>
  <si>
    <t>1352</t>
  </si>
  <si>
    <t>1365</t>
  </si>
  <si>
    <t>1367</t>
  </si>
  <si>
    <t>1369</t>
  </si>
  <si>
    <t>1373</t>
  </si>
  <si>
    <t>1384</t>
  </si>
  <si>
    <t>1386</t>
  </si>
  <si>
    <t>1395</t>
  </si>
  <si>
    <t>1399</t>
  </si>
  <si>
    <t>1405</t>
  </si>
  <si>
    <t>1411</t>
  </si>
  <si>
    <t>1417</t>
  </si>
  <si>
    <t>1420</t>
  </si>
  <si>
    <t>1421</t>
  </si>
  <si>
    <t>1422</t>
  </si>
  <si>
    <t>1428</t>
  </si>
  <si>
    <t>1430</t>
  </si>
  <si>
    <t>1437</t>
  </si>
  <si>
    <t>1439</t>
  </si>
  <si>
    <t>1440</t>
  </si>
  <si>
    <t>1441</t>
  </si>
  <si>
    <t>1445</t>
  </si>
  <si>
    <t>1450</t>
  </si>
  <si>
    <t>1456</t>
  </si>
  <si>
    <t>1459</t>
  </si>
  <si>
    <t>1460</t>
  </si>
  <si>
    <t>1463</t>
  </si>
  <si>
    <t>1467</t>
  </si>
  <si>
    <t>1488</t>
  </si>
  <si>
    <t>1497</t>
  </si>
  <si>
    <t>1508</t>
  </si>
  <si>
    <t>1514</t>
  </si>
  <si>
    <t>1529</t>
  </si>
  <si>
    <t>1531</t>
  </si>
  <si>
    <t>1539</t>
  </si>
  <si>
    <t>1542</t>
  </si>
  <si>
    <t>1544</t>
  </si>
  <si>
    <t>1546</t>
  </si>
  <si>
    <t>1550</t>
  </si>
  <si>
    <t>1556</t>
  </si>
  <si>
    <t>1560</t>
  </si>
  <si>
    <t>1564</t>
  </si>
  <si>
    <t>1577</t>
  </si>
  <si>
    <t>1579</t>
  </si>
  <si>
    <t>1580</t>
  </si>
  <si>
    <t>1584</t>
  </si>
  <si>
    <t>1587</t>
  </si>
  <si>
    <t>1595</t>
  </si>
  <si>
    <t>1597</t>
  </si>
  <si>
    <t>1600</t>
  </si>
  <si>
    <t>1602</t>
  </si>
  <si>
    <t>1603</t>
  </si>
  <si>
    <t>1604</t>
  </si>
  <si>
    <t>1625</t>
  </si>
  <si>
    <t>1626</t>
  </si>
  <si>
    <t>1638</t>
  </si>
  <si>
    <t>1643</t>
  </si>
  <si>
    <t>1646</t>
  </si>
  <si>
    <t>1652</t>
  </si>
  <si>
    <t>1655</t>
  </si>
  <si>
    <t>1665</t>
  </si>
  <si>
    <t>1666</t>
  </si>
  <si>
    <t>1675</t>
  </si>
  <si>
    <t>1676</t>
  </si>
  <si>
    <t>1679</t>
  </si>
  <si>
    <t>1682</t>
  </si>
  <si>
    <t>1695</t>
  </si>
  <si>
    <t>1698</t>
  </si>
  <si>
    <t>1702</t>
  </si>
  <si>
    <t>1705</t>
  </si>
  <si>
    <t>1708</t>
  </si>
  <si>
    <t>1709</t>
  </si>
  <si>
    <t>1714</t>
  </si>
  <si>
    <t>1721</t>
  </si>
  <si>
    <t>1722</t>
  </si>
  <si>
    <t>1723</t>
  </si>
  <si>
    <t>1727</t>
  </si>
  <si>
    <t>1740</t>
  </si>
  <si>
    <t>1745</t>
  </si>
  <si>
    <t>1747</t>
  </si>
  <si>
    <t>1760</t>
  </si>
  <si>
    <t>1761</t>
  </si>
  <si>
    <t>1763</t>
  </si>
  <si>
    <t>1765</t>
  </si>
  <si>
    <t>1771</t>
  </si>
  <si>
    <t>1772</t>
  </si>
  <si>
    <t>1773</t>
  </si>
  <si>
    <t>1774</t>
  </si>
  <si>
    <t>1782</t>
  </si>
  <si>
    <t>1789</t>
  </si>
  <si>
    <t>1797</t>
  </si>
  <si>
    <t>1800</t>
  </si>
  <si>
    <t>1802</t>
  </si>
  <si>
    <t>1804</t>
  </si>
  <si>
    <t>1808</t>
  </si>
  <si>
    <t>1815</t>
  </si>
  <si>
    <t>1818</t>
  </si>
  <si>
    <t>1819</t>
  </si>
  <si>
    <t>1821</t>
  </si>
  <si>
    <t>1823</t>
  </si>
  <si>
    <t>1825</t>
  </si>
  <si>
    <t>1831</t>
  </si>
  <si>
    <t>1834</t>
  </si>
  <si>
    <t>1836</t>
  </si>
  <si>
    <t>1840</t>
  </si>
  <si>
    <t>1841</t>
  </si>
  <si>
    <t>1843</t>
  </si>
  <si>
    <t>1844</t>
  </si>
  <si>
    <t>1857</t>
  </si>
  <si>
    <t>1868</t>
  </si>
  <si>
    <t>1873</t>
  </si>
  <si>
    <t>1876</t>
  </si>
  <si>
    <t>1882</t>
  </si>
  <si>
    <t>1885</t>
  </si>
  <si>
    <t>1890</t>
  </si>
  <si>
    <t>1893</t>
  </si>
  <si>
    <t>1898</t>
  </si>
  <si>
    <t>1899</t>
  </si>
  <si>
    <t>1900</t>
  </si>
  <si>
    <t>1908</t>
  </si>
  <si>
    <t>1915</t>
  </si>
  <si>
    <t>1919</t>
  </si>
  <si>
    <t>1924</t>
  </si>
  <si>
    <t>1926</t>
  </si>
  <si>
    <t>1929</t>
  </si>
  <si>
    <t>1942</t>
  </si>
  <si>
    <t>1944</t>
  </si>
  <si>
    <t>1946</t>
  </si>
  <si>
    <t>1947</t>
  </si>
  <si>
    <t>1955</t>
  </si>
  <si>
    <t>1965</t>
  </si>
  <si>
    <t>1969</t>
  </si>
  <si>
    <t>1978</t>
  </si>
  <si>
    <t>1984</t>
  </si>
  <si>
    <t>1988</t>
  </si>
  <si>
    <t>1990</t>
  </si>
  <si>
    <t>1991</t>
  </si>
  <si>
    <t>1993</t>
  </si>
  <si>
    <t>1995</t>
  </si>
  <si>
    <t>2000</t>
  </si>
  <si>
    <t>0003</t>
  </si>
  <si>
    <t>Product 4</t>
  </si>
  <si>
    <t>0018</t>
  </si>
  <si>
    <t>0023</t>
  </si>
  <si>
    <t>0031</t>
  </si>
  <si>
    <t>0043</t>
  </si>
  <si>
    <t>0046</t>
  </si>
  <si>
    <t>0049</t>
  </si>
  <si>
    <t>0050</t>
  </si>
  <si>
    <t>0061</t>
  </si>
  <si>
    <t>0062</t>
  </si>
  <si>
    <t>0071</t>
  </si>
  <si>
    <t>0073</t>
  </si>
  <si>
    <t>0087</t>
  </si>
  <si>
    <t>0098</t>
  </si>
  <si>
    <t>0105</t>
  </si>
  <si>
    <t>0106</t>
  </si>
  <si>
    <t>0107</t>
  </si>
  <si>
    <t>0109</t>
  </si>
  <si>
    <t>0114</t>
  </si>
  <si>
    <t>0120</t>
  </si>
  <si>
    <t>0125</t>
  </si>
  <si>
    <t>0127</t>
  </si>
  <si>
    <t>0132</t>
  </si>
  <si>
    <t>0134</t>
  </si>
  <si>
    <t>0141</t>
  </si>
  <si>
    <t>0144</t>
  </si>
  <si>
    <t>0147</t>
  </si>
  <si>
    <t>0152</t>
  </si>
  <si>
    <t>0156</t>
  </si>
  <si>
    <t>0159</t>
  </si>
  <si>
    <t>0165</t>
  </si>
  <si>
    <t>0168</t>
  </si>
  <si>
    <t>0178</t>
  </si>
  <si>
    <t>0182</t>
  </si>
  <si>
    <t>0184</t>
  </si>
  <si>
    <t>0191</t>
  </si>
  <si>
    <t>0193</t>
  </si>
  <si>
    <t>0195</t>
  </si>
  <si>
    <t>0198</t>
  </si>
  <si>
    <t>0199</t>
  </si>
  <si>
    <t>0209</t>
  </si>
  <si>
    <t>0213</t>
  </si>
  <si>
    <t>0218</t>
  </si>
  <si>
    <t>0219</t>
  </si>
  <si>
    <t>0220</t>
  </si>
  <si>
    <t>0221</t>
  </si>
  <si>
    <t>0223</t>
  </si>
  <si>
    <t>0244</t>
  </si>
  <si>
    <t>0245</t>
  </si>
  <si>
    <t>0250</t>
  </si>
  <si>
    <t>0254</t>
  </si>
  <si>
    <t>0256</t>
  </si>
  <si>
    <t>0262</t>
  </si>
  <si>
    <t>0263</t>
  </si>
  <si>
    <t>0276</t>
  </si>
  <si>
    <t>0282</t>
  </si>
  <si>
    <t>0283</t>
  </si>
  <si>
    <t>0284</t>
  </si>
  <si>
    <t>0288</t>
  </si>
  <si>
    <t>0290</t>
  </si>
  <si>
    <t>0292</t>
  </si>
  <si>
    <t>0294</t>
  </si>
  <si>
    <t>0303</t>
  </si>
  <si>
    <t>0306</t>
  </si>
  <si>
    <t>0324</t>
  </si>
  <si>
    <t>0336</t>
  </si>
  <si>
    <t>0340</t>
  </si>
  <si>
    <t>0343</t>
  </si>
  <si>
    <t>0349</t>
  </si>
  <si>
    <t>0352</t>
  </si>
  <si>
    <t>0363</t>
  </si>
  <si>
    <t>0364</t>
  </si>
  <si>
    <t>0369</t>
  </si>
  <si>
    <t>0371</t>
  </si>
  <si>
    <t>0375</t>
  </si>
  <si>
    <t>0379</t>
  </si>
  <si>
    <t>0380</t>
  </si>
  <si>
    <t>0383</t>
  </si>
  <si>
    <t>0384</t>
  </si>
  <si>
    <t>0387</t>
  </si>
  <si>
    <t>0396</t>
  </si>
  <si>
    <t>0398</t>
  </si>
  <si>
    <t>0404</t>
  </si>
  <si>
    <t>0405</t>
  </si>
  <si>
    <t>0406</t>
  </si>
  <si>
    <t>0410</t>
  </si>
  <si>
    <t>0411</t>
  </si>
  <si>
    <t>0415</t>
  </si>
  <si>
    <t>0418</t>
  </si>
  <si>
    <t>0420</t>
  </si>
  <si>
    <t>0421</t>
  </si>
  <si>
    <t>0422</t>
  </si>
  <si>
    <t>0439</t>
  </si>
  <si>
    <t>0448</t>
  </si>
  <si>
    <t>0454</t>
  </si>
  <si>
    <t>0457</t>
  </si>
  <si>
    <t>0459</t>
  </si>
  <si>
    <t>0460</t>
  </si>
  <si>
    <t>0465</t>
  </si>
  <si>
    <t>0466</t>
  </si>
  <si>
    <t>0468</t>
  </si>
  <si>
    <t>0476</t>
  </si>
  <si>
    <t>0478</t>
  </si>
  <si>
    <t>0479</t>
  </si>
  <si>
    <t>0486</t>
  </si>
  <si>
    <t>0488</t>
  </si>
  <si>
    <t>0489</t>
  </si>
  <si>
    <t>0490</t>
  </si>
  <si>
    <t>0494</t>
  </si>
  <si>
    <t>0509</t>
  </si>
  <si>
    <t>0525</t>
  </si>
  <si>
    <t>0534</t>
  </si>
  <si>
    <t>0540</t>
  </si>
  <si>
    <t>0543</t>
  </si>
  <si>
    <t>0550</t>
  </si>
  <si>
    <t>0557</t>
  </si>
  <si>
    <t>0566</t>
  </si>
  <si>
    <t>0567</t>
  </si>
  <si>
    <t>0569</t>
  </si>
  <si>
    <t>0572</t>
  </si>
  <si>
    <t>0574</t>
  </si>
  <si>
    <t>0577</t>
  </si>
  <si>
    <t>0580</t>
  </si>
  <si>
    <t>0581</t>
  </si>
  <si>
    <t>0590</t>
  </si>
  <si>
    <t>0599</t>
  </si>
  <si>
    <t>0605</t>
  </si>
  <si>
    <t>0615</t>
  </si>
  <si>
    <t>0620</t>
  </si>
  <si>
    <t>0621</t>
  </si>
  <si>
    <t>0622</t>
  </si>
  <si>
    <t>0630</t>
  </si>
  <si>
    <t>0633</t>
  </si>
  <si>
    <t>0635</t>
  </si>
  <si>
    <t>0637</t>
  </si>
  <si>
    <t>0638</t>
  </si>
  <si>
    <t>0651</t>
  </si>
  <si>
    <t>0652</t>
  </si>
  <si>
    <t>0653</t>
  </si>
  <si>
    <t>0656</t>
  </si>
  <si>
    <t>0658</t>
  </si>
  <si>
    <t>0661</t>
  </si>
  <si>
    <t>0663</t>
  </si>
  <si>
    <t>0672</t>
  </si>
  <si>
    <t>0673</t>
  </si>
  <si>
    <t>0675</t>
  </si>
  <si>
    <t>0677</t>
  </si>
  <si>
    <t>0679</t>
  </si>
  <si>
    <t>0684</t>
  </si>
  <si>
    <t>0689</t>
  </si>
  <si>
    <t>0694</t>
  </si>
  <si>
    <t>0697</t>
  </si>
  <si>
    <t>0706</t>
  </si>
  <si>
    <t>0709</t>
  </si>
  <si>
    <t>0712</t>
  </si>
  <si>
    <t>0713</t>
  </si>
  <si>
    <t>0715</t>
  </si>
  <si>
    <t>0718</t>
  </si>
  <si>
    <t>0719</t>
  </si>
  <si>
    <t>0721</t>
  </si>
  <si>
    <t>0722</t>
  </si>
  <si>
    <t>0733</t>
  </si>
  <si>
    <t>0736</t>
  </si>
  <si>
    <t>0737</t>
  </si>
  <si>
    <t>0746</t>
  </si>
  <si>
    <t>0750</t>
  </si>
  <si>
    <t>0761</t>
  </si>
  <si>
    <t>0765</t>
  </si>
  <si>
    <t>0768</t>
  </si>
  <si>
    <t>0782</t>
  </si>
  <si>
    <t>0789</t>
  </si>
  <si>
    <t>0790</t>
  </si>
  <si>
    <t>0792</t>
  </si>
  <si>
    <t>0800</t>
  </si>
  <si>
    <t>0807</t>
  </si>
  <si>
    <t>0813</t>
  </si>
  <si>
    <t>0814</t>
  </si>
  <si>
    <t>0815</t>
  </si>
  <si>
    <t>0820</t>
  </si>
  <si>
    <t>0821</t>
  </si>
  <si>
    <t>0827</t>
  </si>
  <si>
    <t>0840</t>
  </si>
  <si>
    <t>0845</t>
  </si>
  <si>
    <t>0847</t>
  </si>
  <si>
    <t>0856</t>
  </si>
  <si>
    <t>0870</t>
  </si>
  <si>
    <t>0872</t>
  </si>
  <si>
    <t>0878</t>
  </si>
  <si>
    <t>0882</t>
  </si>
  <si>
    <t>0885</t>
  </si>
  <si>
    <t>0886</t>
  </si>
  <si>
    <t>0892</t>
  </si>
  <si>
    <t>0894</t>
  </si>
  <si>
    <t>0900</t>
  </si>
  <si>
    <t>0909</t>
  </si>
  <si>
    <t>0914</t>
  </si>
  <si>
    <t>0918</t>
  </si>
  <si>
    <t>0923</t>
  </si>
  <si>
    <t>0928</t>
  </si>
  <si>
    <t>0929</t>
  </si>
  <si>
    <t>0933</t>
  </si>
  <si>
    <t>0934</t>
  </si>
  <si>
    <t>0941</t>
  </si>
  <si>
    <t>0943</t>
  </si>
  <si>
    <t>0956</t>
  </si>
  <si>
    <t>0963</t>
  </si>
  <si>
    <t>0966</t>
  </si>
  <si>
    <t>0969</t>
  </si>
  <si>
    <t>0972</t>
  </si>
  <si>
    <t>0975</t>
  </si>
  <si>
    <t>0978</t>
  </si>
  <si>
    <t>0985</t>
  </si>
  <si>
    <t>0986</t>
  </si>
  <si>
    <t>0989</t>
  </si>
  <si>
    <t>0994</t>
  </si>
  <si>
    <t>1003</t>
  </si>
  <si>
    <t>1006</t>
  </si>
  <si>
    <t>1022</t>
  </si>
  <si>
    <t>1026</t>
  </si>
  <si>
    <t>1028</t>
  </si>
  <si>
    <t>1041</t>
  </si>
  <si>
    <t>1054</t>
  </si>
  <si>
    <t>1060</t>
  </si>
  <si>
    <t>1082</t>
  </si>
  <si>
    <t>1088</t>
  </si>
  <si>
    <t>1093</t>
  </si>
  <si>
    <t>1100</t>
  </si>
  <si>
    <t>1105</t>
  </si>
  <si>
    <t>1109</t>
  </si>
  <si>
    <t>1110</t>
  </si>
  <si>
    <t>1116</t>
  </si>
  <si>
    <t>1120</t>
  </si>
  <si>
    <t>1122</t>
  </si>
  <si>
    <t>1123</t>
  </si>
  <si>
    <t>1124</t>
  </si>
  <si>
    <t>1129</t>
  </si>
  <si>
    <t>1134</t>
  </si>
  <si>
    <t>1136</t>
  </si>
  <si>
    <t>1138</t>
  </si>
  <si>
    <t>1140</t>
  </si>
  <si>
    <t>1141</t>
  </si>
  <si>
    <t>1149</t>
  </si>
  <si>
    <t>1150</t>
  </si>
  <si>
    <t>1153</t>
  </si>
  <si>
    <t>1159</t>
  </si>
  <si>
    <t>1168</t>
  </si>
  <si>
    <t>1170</t>
  </si>
  <si>
    <t>1172</t>
  </si>
  <si>
    <t>1185</t>
  </si>
  <si>
    <t>1186</t>
  </si>
  <si>
    <t>1188</t>
  </si>
  <si>
    <t>1192</t>
  </si>
  <si>
    <t>1207</t>
  </si>
  <si>
    <t>1211</t>
  </si>
  <si>
    <t>1212</t>
  </si>
  <si>
    <t>1216</t>
  </si>
  <si>
    <t>1217</t>
  </si>
  <si>
    <t>1221</t>
  </si>
  <si>
    <t>1222</t>
  </si>
  <si>
    <t>1232</t>
  </si>
  <si>
    <t>1234</t>
  </si>
  <si>
    <t>1236</t>
  </si>
  <si>
    <t>1247</t>
  </si>
  <si>
    <t>1253</t>
  </si>
  <si>
    <t>1257</t>
  </si>
  <si>
    <t>1262</t>
  </si>
  <si>
    <t>1265</t>
  </si>
  <si>
    <t>1293</t>
  </si>
  <si>
    <t>1312</t>
  </si>
  <si>
    <t>1313</t>
  </si>
  <si>
    <t>1324</t>
  </si>
  <si>
    <t>1326</t>
  </si>
  <si>
    <t>1328</t>
  </si>
  <si>
    <t>1336</t>
  </si>
  <si>
    <t>1337</t>
  </si>
  <si>
    <t>1341</t>
  </si>
  <si>
    <t>1345</t>
  </si>
  <si>
    <t>1347</t>
  </si>
  <si>
    <t>1364</t>
  </si>
  <si>
    <t>1366</t>
  </si>
  <si>
    <t>1372</t>
  </si>
  <si>
    <t>1375</t>
  </si>
  <si>
    <t>1377</t>
  </si>
  <si>
    <t>1380</t>
  </si>
  <si>
    <t>1381</t>
  </si>
  <si>
    <t>1387</t>
  </si>
  <si>
    <t>1390</t>
  </si>
  <si>
    <t>1392</t>
  </si>
  <si>
    <t>1397</t>
  </si>
  <si>
    <t>1406</t>
  </si>
  <si>
    <t>1415</t>
  </si>
  <si>
    <t>1419</t>
  </si>
  <si>
    <t>1425</t>
  </si>
  <si>
    <t>1432</t>
  </si>
  <si>
    <t>1434</t>
  </si>
  <si>
    <t>1448</t>
  </si>
  <si>
    <t>1449</t>
  </si>
  <si>
    <t>1451</t>
  </si>
  <si>
    <t>1455</t>
  </si>
  <si>
    <t>1461</t>
  </si>
  <si>
    <t>1474</t>
  </si>
  <si>
    <t>1476</t>
  </si>
  <si>
    <t>1481</t>
  </si>
  <si>
    <t>1487</t>
  </si>
  <si>
    <t>1495</t>
  </si>
  <si>
    <t>1499</t>
  </si>
  <si>
    <t>1502</t>
  </si>
  <si>
    <t>1513</t>
  </si>
  <si>
    <t>1516</t>
  </si>
  <si>
    <t>1520</t>
  </si>
  <si>
    <t>1523</t>
  </si>
  <si>
    <t>1524</t>
  </si>
  <si>
    <t>1527</t>
  </si>
  <si>
    <t>1528</t>
  </si>
  <si>
    <t>1536</t>
  </si>
  <si>
    <t>1540</t>
  </si>
  <si>
    <t>1547</t>
  </si>
  <si>
    <t>1548</t>
  </si>
  <si>
    <t>1562</t>
  </si>
  <si>
    <t>1571</t>
  </si>
  <si>
    <t>1573</t>
  </si>
  <si>
    <t>1575</t>
  </si>
  <si>
    <t>1585</t>
  </si>
  <si>
    <t>1588</t>
  </si>
  <si>
    <t>1590</t>
  </si>
  <si>
    <t>1592</t>
  </si>
  <si>
    <t>1596</t>
  </si>
  <si>
    <t>1598</t>
  </si>
  <si>
    <t>1599</t>
  </si>
  <si>
    <t>1605</t>
  </si>
  <si>
    <t>1608</t>
  </si>
  <si>
    <t>1609</t>
  </si>
  <si>
    <t>1611</t>
  </si>
  <si>
    <t>1612</t>
  </si>
  <si>
    <t>1617</t>
  </si>
  <si>
    <t>1619</t>
  </si>
  <si>
    <t>1621</t>
  </si>
  <si>
    <t>1623</t>
  </si>
  <si>
    <t>1628</t>
  </si>
  <si>
    <t>1630</t>
  </si>
  <si>
    <t>1633</t>
  </si>
  <si>
    <t>1634</t>
  </si>
  <si>
    <t>1641</t>
  </si>
  <si>
    <t>1647</t>
  </si>
  <si>
    <t>1649</t>
  </si>
  <si>
    <t>1653</t>
  </si>
  <si>
    <t>1668</t>
  </si>
  <si>
    <t>1673</t>
  </si>
  <si>
    <t>1677</t>
  </si>
  <si>
    <t>1678</t>
  </si>
  <si>
    <t>1680</t>
  </si>
  <si>
    <t>1683</t>
  </si>
  <si>
    <t>1684</t>
  </si>
  <si>
    <t>1685</t>
  </si>
  <si>
    <t>1686</t>
  </si>
  <si>
    <t>1687</t>
  </si>
  <si>
    <t>1696</t>
  </si>
  <si>
    <t>1699</t>
  </si>
  <si>
    <t>1704</t>
  </si>
  <si>
    <t>1707</t>
  </si>
  <si>
    <t>1712</t>
  </si>
  <si>
    <t>1718</t>
  </si>
  <si>
    <t>1724</t>
  </si>
  <si>
    <t>1728</t>
  </si>
  <si>
    <t>1729</t>
  </si>
  <si>
    <t>1733</t>
  </si>
  <si>
    <t>1738</t>
  </si>
  <si>
    <t>1759</t>
  </si>
  <si>
    <t>1768</t>
  </si>
  <si>
    <t>1770</t>
  </si>
  <si>
    <t>1778</t>
  </si>
  <si>
    <t>1779</t>
  </si>
  <si>
    <t>1784</t>
  </si>
  <si>
    <t>1790</t>
  </si>
  <si>
    <t>1805</t>
  </si>
  <si>
    <t>1813</t>
  </si>
  <si>
    <t>1814</t>
  </si>
  <si>
    <t>1816</t>
  </si>
  <si>
    <t>1824</t>
  </si>
  <si>
    <t>1832</t>
  </si>
  <si>
    <t>1842</t>
  </si>
  <si>
    <t>1845</t>
  </si>
  <si>
    <t>1846</t>
  </si>
  <si>
    <t>1847</t>
  </si>
  <si>
    <t>1850</t>
  </si>
  <si>
    <t>1854</t>
  </si>
  <si>
    <t>1855</t>
  </si>
  <si>
    <t>1856</t>
  </si>
  <si>
    <t>1871</t>
  </si>
  <si>
    <t>1875</t>
  </si>
  <si>
    <t>1880</t>
  </si>
  <si>
    <t>1891</t>
  </si>
  <si>
    <t>1894</t>
  </si>
  <si>
    <t>1897</t>
  </si>
  <si>
    <t>1910</t>
  </si>
  <si>
    <t>1920</t>
  </si>
  <si>
    <t>1923</t>
  </si>
  <si>
    <t>1932</t>
  </si>
  <si>
    <t>1933</t>
  </si>
  <si>
    <t>1940</t>
  </si>
  <si>
    <t>1951</t>
  </si>
  <si>
    <t>1956</t>
  </si>
  <si>
    <t>1960</t>
  </si>
  <si>
    <t>1975</t>
  </si>
  <si>
    <t>1976</t>
  </si>
  <si>
    <t>1977</t>
  </si>
  <si>
    <t>1979</t>
  </si>
  <si>
    <t>1992</t>
  </si>
  <si>
    <t>0005</t>
  </si>
  <si>
    <t>Product 3</t>
  </si>
  <si>
    <t>0016</t>
  </si>
  <si>
    <t>0019</t>
  </si>
  <si>
    <t>0021</t>
  </si>
  <si>
    <t>0033</t>
  </si>
  <si>
    <t>0039</t>
  </si>
  <si>
    <t>0042</t>
  </si>
  <si>
    <t>0048</t>
  </si>
  <si>
    <t>0052</t>
  </si>
  <si>
    <t>0053</t>
  </si>
  <si>
    <t>0056</t>
  </si>
  <si>
    <t>0058</t>
  </si>
  <si>
    <t>0067</t>
  </si>
  <si>
    <t>0076</t>
  </si>
  <si>
    <t>0077</t>
  </si>
  <si>
    <t>0082</t>
  </si>
  <si>
    <t>0083</t>
  </si>
  <si>
    <t>0088</t>
  </si>
  <si>
    <t>0090</t>
  </si>
  <si>
    <t>0095</t>
  </si>
  <si>
    <t>0096</t>
  </si>
  <si>
    <t>0097</t>
  </si>
  <si>
    <t>0101</t>
  </si>
  <si>
    <t>0102</t>
  </si>
  <si>
    <t>0103</t>
  </si>
  <si>
    <t>0115</t>
  </si>
  <si>
    <t>0116</t>
  </si>
  <si>
    <t>0122</t>
  </si>
  <si>
    <t>0135</t>
  </si>
  <si>
    <t>0139</t>
  </si>
  <si>
    <t>0154</t>
  </si>
  <si>
    <t>0162</t>
  </si>
  <si>
    <t>0164</t>
  </si>
  <si>
    <t>0166</t>
  </si>
  <si>
    <t>0167</t>
  </si>
  <si>
    <t>0169</t>
  </si>
  <si>
    <t>0170</t>
  </si>
  <si>
    <t>0172</t>
  </si>
  <si>
    <t>0180</t>
  </si>
  <si>
    <t>0181</t>
  </si>
  <si>
    <t>0197</t>
  </si>
  <si>
    <t>0211</t>
  </si>
  <si>
    <t>0214</t>
  </si>
  <si>
    <t>0216</t>
  </si>
  <si>
    <t>0233</t>
  </si>
  <si>
    <t>0236</t>
  </si>
  <si>
    <t>0237</t>
  </si>
  <si>
    <t>0241</t>
  </si>
  <si>
    <t>0248</t>
  </si>
  <si>
    <t>0257</t>
  </si>
  <si>
    <t>0260</t>
  </si>
  <si>
    <t>0266</t>
  </si>
  <si>
    <t>0279</t>
  </si>
  <si>
    <t>0281</t>
  </si>
  <si>
    <t>0286</t>
  </si>
  <si>
    <t>0291</t>
  </si>
  <si>
    <t>0295</t>
  </si>
  <si>
    <t>0296</t>
  </si>
  <si>
    <t>0298</t>
  </si>
  <si>
    <t>0300</t>
  </si>
  <si>
    <t>0302</t>
  </si>
  <si>
    <t>0304</t>
  </si>
  <si>
    <t>0310</t>
  </si>
  <si>
    <t>0319</t>
  </si>
  <si>
    <t>0320</t>
  </si>
  <si>
    <t>0326</t>
  </si>
  <si>
    <t>0335</t>
  </si>
  <si>
    <t>0337</t>
  </si>
  <si>
    <t>0339</t>
  </si>
  <si>
    <t>0342</t>
  </si>
  <si>
    <t>0346</t>
  </si>
  <si>
    <t>0351</t>
  </si>
  <si>
    <t>0354</t>
  </si>
  <si>
    <t>0358</t>
  </si>
  <si>
    <t>0361</t>
  </si>
  <si>
    <t>0366</t>
  </si>
  <si>
    <t>0376</t>
  </si>
  <si>
    <t>0381</t>
  </si>
  <si>
    <t>0382</t>
  </si>
  <si>
    <t>0388</t>
  </si>
  <si>
    <t>0393</t>
  </si>
  <si>
    <t>0395</t>
  </si>
  <si>
    <t>0401</t>
  </si>
  <si>
    <t>0407</t>
  </si>
  <si>
    <t>0412</t>
  </si>
  <si>
    <t>0414</t>
  </si>
  <si>
    <t>0423</t>
  </si>
  <si>
    <t>0424</t>
  </si>
  <si>
    <t>0428</t>
  </si>
  <si>
    <t>0429</t>
  </si>
  <si>
    <t>0437</t>
  </si>
  <si>
    <t>0438</t>
  </si>
  <si>
    <t>0440</t>
  </si>
  <si>
    <t>0443</t>
  </si>
  <si>
    <t>0444</t>
  </si>
  <si>
    <t>0446</t>
  </si>
  <si>
    <t>0451</t>
  </si>
  <si>
    <t>0452</t>
  </si>
  <si>
    <t>0455</t>
  </si>
  <si>
    <t>0480</t>
  </si>
  <si>
    <t>0482</t>
  </si>
  <si>
    <t>0483</t>
  </si>
  <si>
    <t>0491</t>
  </si>
  <si>
    <t>0498</t>
  </si>
  <si>
    <t>0506</t>
  </si>
  <si>
    <t>0510</t>
  </si>
  <si>
    <t>0512</t>
  </si>
  <si>
    <t>0513</t>
  </si>
  <si>
    <t>0514</t>
  </si>
  <si>
    <t>0524</t>
  </si>
  <si>
    <t>0536</t>
  </si>
  <si>
    <t>0547</t>
  </si>
  <si>
    <t>0551</t>
  </si>
  <si>
    <t>0575</t>
  </si>
  <si>
    <t>0576</t>
  </si>
  <si>
    <t>0584</t>
  </si>
  <si>
    <t>0587</t>
  </si>
  <si>
    <t>0588</t>
  </si>
  <si>
    <t>0593</t>
  </si>
  <si>
    <t>0597</t>
  </si>
  <si>
    <t>0601</t>
  </si>
  <si>
    <t>0608</t>
  </si>
  <si>
    <t>0609</t>
  </si>
  <si>
    <t>0610</t>
  </si>
  <si>
    <t>0613</t>
  </si>
  <si>
    <t>0616</t>
  </si>
  <si>
    <t>0627</t>
  </si>
  <si>
    <t>0629</t>
  </si>
  <si>
    <t>0632</t>
  </si>
  <si>
    <t>0636</t>
  </si>
  <si>
    <t>0645</t>
  </si>
  <si>
    <t>0654</t>
  </si>
  <si>
    <t>0657</t>
  </si>
  <si>
    <t>0662</t>
  </si>
  <si>
    <t>0666</t>
  </si>
  <si>
    <t>0667</t>
  </si>
  <si>
    <t>0668</t>
  </si>
  <si>
    <t>0676</t>
  </si>
  <si>
    <t>0678</t>
  </si>
  <si>
    <t>0680</t>
  </si>
  <si>
    <t>0681</t>
  </si>
  <si>
    <t>0686</t>
  </si>
  <si>
    <t>0687</t>
  </si>
  <si>
    <t>0716</t>
  </si>
  <si>
    <t>0727</t>
  </si>
  <si>
    <t>0739</t>
  </si>
  <si>
    <t>0743</t>
  </si>
  <si>
    <t>0744</t>
  </si>
  <si>
    <t>0763</t>
  </si>
  <si>
    <t>0773</t>
  </si>
  <si>
    <t>0774</t>
  </si>
  <si>
    <t>0781</t>
  </si>
  <si>
    <t>0787</t>
  </si>
  <si>
    <t>0797</t>
  </si>
  <si>
    <t>0798</t>
  </si>
  <si>
    <t>0804</t>
  </si>
  <si>
    <t>0808</t>
  </si>
  <si>
    <t>0810</t>
  </si>
  <si>
    <t>0811</t>
  </si>
  <si>
    <t>0817</t>
  </si>
  <si>
    <t>0823</t>
  </si>
  <si>
    <t>0829</t>
  </si>
  <si>
    <t>0834</t>
  </si>
  <si>
    <t>0836</t>
  </si>
  <si>
    <t>0858</t>
  </si>
  <si>
    <t>0862</t>
  </si>
  <si>
    <t>0865</t>
  </si>
  <si>
    <t>0866</t>
  </si>
  <si>
    <t>0868</t>
  </si>
  <si>
    <t>0871</t>
  </si>
  <si>
    <t>0875</t>
  </si>
  <si>
    <t>0893</t>
  </si>
  <si>
    <t>0911</t>
  </si>
  <si>
    <t>0915</t>
  </si>
  <si>
    <t>0917</t>
  </si>
  <si>
    <t>0936</t>
  </si>
  <si>
    <t>0937</t>
  </si>
  <si>
    <t>0947</t>
  </si>
  <si>
    <t>0950</t>
  </si>
  <si>
    <t>0959</t>
  </si>
  <si>
    <t>0960</t>
  </si>
  <si>
    <t>0961</t>
  </si>
  <si>
    <t>0962</t>
  </si>
  <si>
    <t>0968</t>
  </si>
  <si>
    <t>0974</t>
  </si>
  <si>
    <t>0976</t>
  </si>
  <si>
    <t>0979</t>
  </si>
  <si>
    <t>0984</t>
  </si>
  <si>
    <t>0995</t>
  </si>
  <si>
    <t>1013</t>
  </si>
  <si>
    <t>1020</t>
  </si>
  <si>
    <t>1024</t>
  </si>
  <si>
    <t>1027</t>
  </si>
  <si>
    <t>1033</t>
  </si>
  <si>
    <t>1043</t>
  </si>
  <si>
    <t>1051</t>
  </si>
  <si>
    <t>1052</t>
  </si>
  <si>
    <t>1053</t>
  </si>
  <si>
    <t>1066</t>
  </si>
  <si>
    <t>1072</t>
  </si>
  <si>
    <t>1074</t>
  </si>
  <si>
    <t>1075</t>
  </si>
  <si>
    <t>1079</t>
  </si>
  <si>
    <t>1086</t>
  </si>
  <si>
    <t>1087</t>
  </si>
  <si>
    <t>1094</t>
  </si>
  <si>
    <t>1097</t>
  </si>
  <si>
    <t>1099</t>
  </si>
  <si>
    <t>1101</t>
  </si>
  <si>
    <t>1112</t>
  </si>
  <si>
    <t>1113</t>
  </si>
  <si>
    <t>1114</t>
  </si>
  <si>
    <t>1125</t>
  </si>
  <si>
    <t>1131</t>
  </si>
  <si>
    <t>1133</t>
  </si>
  <si>
    <t>1143</t>
  </si>
  <si>
    <t>1152</t>
  </si>
  <si>
    <t>1154</t>
  </si>
  <si>
    <t>1155</t>
  </si>
  <si>
    <t>1157</t>
  </si>
  <si>
    <t>1164</t>
  </si>
  <si>
    <t>1167</t>
  </si>
  <si>
    <t>1169</t>
  </si>
  <si>
    <t>1175</t>
  </si>
  <si>
    <t>1176</t>
  </si>
  <si>
    <t>1180</t>
  </si>
  <si>
    <t>1189</t>
  </si>
  <si>
    <t>1193</t>
  </si>
  <si>
    <t>1198</t>
  </si>
  <si>
    <t>1199</t>
  </si>
  <si>
    <t>1200</t>
  </si>
  <si>
    <t>1201</t>
  </si>
  <si>
    <t>1204</t>
  </si>
  <si>
    <t>1206</t>
  </si>
  <si>
    <t>1213</t>
  </si>
  <si>
    <t>1215</t>
  </si>
  <si>
    <t>1218</t>
  </si>
  <si>
    <t>1231</t>
  </si>
  <si>
    <t>1233</t>
  </si>
  <si>
    <t>1241</t>
  </si>
  <si>
    <t>1248</t>
  </si>
  <si>
    <t>1250</t>
  </si>
  <si>
    <t>1258</t>
  </si>
  <si>
    <t>1268</t>
  </si>
  <si>
    <t>1279</t>
  </si>
  <si>
    <t>1282</t>
  </si>
  <si>
    <t>1285</t>
  </si>
  <si>
    <t>1306</t>
  </si>
  <si>
    <t>1311</t>
  </si>
  <si>
    <t>1315</t>
  </si>
  <si>
    <t>1316</t>
  </si>
  <si>
    <t>1320</t>
  </si>
  <si>
    <t>1321</t>
  </si>
  <si>
    <t>1335</t>
  </si>
  <si>
    <t>1339</t>
  </si>
  <si>
    <t>1342</t>
  </si>
  <si>
    <t>1346</t>
  </si>
  <si>
    <t>1353</t>
  </si>
  <si>
    <t>1356</t>
  </si>
  <si>
    <t>1358</t>
  </si>
  <si>
    <t>1363</t>
  </si>
  <si>
    <t>1374</t>
  </si>
  <si>
    <t>1382</t>
  </si>
  <si>
    <t>1389</t>
  </si>
  <si>
    <t>1393</t>
  </si>
  <si>
    <t>1402</t>
  </si>
  <si>
    <t>1433</t>
  </si>
  <si>
    <t>1436</t>
  </si>
  <si>
    <t>1438</t>
  </si>
  <si>
    <t>1442</t>
  </si>
  <si>
    <t>1447</t>
  </si>
  <si>
    <t>1453</t>
  </si>
  <si>
    <t>1457</t>
  </si>
  <si>
    <t>1458</t>
  </si>
  <si>
    <t>1469</t>
  </si>
  <si>
    <t>1470</t>
  </si>
  <si>
    <t>1472</t>
  </si>
  <si>
    <t>1482</t>
  </si>
  <si>
    <t>1484</t>
  </si>
  <si>
    <t>1486</t>
  </si>
  <si>
    <t>1489</t>
  </si>
  <si>
    <t>1501</t>
  </si>
  <si>
    <t>1506</t>
  </si>
  <si>
    <t>1510</t>
  </si>
  <si>
    <t>1517</t>
  </si>
  <si>
    <t>1518</t>
  </si>
  <si>
    <t>1519</t>
  </si>
  <si>
    <t>1522</t>
  </si>
  <si>
    <t>1525</t>
  </si>
  <si>
    <t>1533</t>
  </si>
  <si>
    <t>1534</t>
  </si>
  <si>
    <t>1535</t>
  </si>
  <si>
    <t>1538</t>
  </si>
  <si>
    <t>1554</t>
  </si>
  <si>
    <t>1557</t>
  </si>
  <si>
    <t>1567</t>
  </si>
  <si>
    <t>1569</t>
  </si>
  <si>
    <t>1570</t>
  </si>
  <si>
    <t>1578</t>
  </si>
  <si>
    <t>1581</t>
  </si>
  <si>
    <t>1589</t>
  </si>
  <si>
    <t>1591</t>
  </si>
  <si>
    <t>1606</t>
  </si>
  <si>
    <t>1610</t>
  </si>
  <si>
    <t>1615</t>
  </si>
  <si>
    <t>1616</t>
  </si>
  <si>
    <t>1618</t>
  </si>
  <si>
    <t>1631</t>
  </si>
  <si>
    <t>1636</t>
  </si>
  <si>
    <t>1640</t>
  </si>
  <si>
    <t>1651</t>
  </si>
  <si>
    <t>1659</t>
  </si>
  <si>
    <t>1661</t>
  </si>
  <si>
    <t>1662</t>
  </si>
  <si>
    <t>1669</t>
  </si>
  <si>
    <t>1672</t>
  </si>
  <si>
    <t>1681</t>
  </si>
  <si>
    <t>1692</t>
  </si>
  <si>
    <t>1697</t>
  </si>
  <si>
    <t>1706</t>
  </si>
  <si>
    <t>1711</t>
  </si>
  <si>
    <t>1715</t>
  </si>
  <si>
    <t>1717</t>
  </si>
  <si>
    <t>1737</t>
  </si>
  <si>
    <t>1739</t>
  </si>
  <si>
    <t>1743</t>
  </si>
  <si>
    <t>1744</t>
  </si>
  <si>
    <t>1746</t>
  </si>
  <si>
    <t>1748</t>
  </si>
  <si>
    <t>1750</t>
  </si>
  <si>
    <t>1751</t>
  </si>
  <si>
    <t>1753</t>
  </si>
  <si>
    <t>1754</t>
  </si>
  <si>
    <t>1758</t>
  </si>
  <si>
    <t>1762</t>
  </si>
  <si>
    <t>1764</t>
  </si>
  <si>
    <t>1775</t>
  </si>
  <si>
    <t>1785</t>
  </si>
  <si>
    <t>1793</t>
  </si>
  <si>
    <t>1794</t>
  </si>
  <si>
    <t>1795</t>
  </si>
  <si>
    <t>1806</t>
  </si>
  <si>
    <t>1807</t>
  </si>
  <si>
    <t>1809</t>
  </si>
  <si>
    <t>1811</t>
  </si>
  <si>
    <t>1812</t>
  </si>
  <si>
    <t>1817</t>
  </si>
  <si>
    <t>1820</t>
  </si>
  <si>
    <t>1828</t>
  </si>
  <si>
    <t>1829</t>
  </si>
  <si>
    <t>1833</t>
  </si>
  <si>
    <t>1837</t>
  </si>
  <si>
    <t>1848</t>
  </si>
  <si>
    <t>1851</t>
  </si>
  <si>
    <t>1852</t>
  </si>
  <si>
    <t>1853</t>
  </si>
  <si>
    <t>1859</t>
  </si>
  <si>
    <t>1866</t>
  </si>
  <si>
    <t>1872</t>
  </si>
  <si>
    <t>1878</t>
  </si>
  <si>
    <t>1881</t>
  </si>
  <si>
    <t>1883</t>
  </si>
  <si>
    <t>1888</t>
  </si>
  <si>
    <t>1889</t>
  </si>
  <si>
    <t>1905</t>
  </si>
  <si>
    <t>1906</t>
  </si>
  <si>
    <t>1907</t>
  </si>
  <si>
    <t>1909</t>
  </si>
  <si>
    <t>1913</t>
  </si>
  <si>
    <t>1914</t>
  </si>
  <si>
    <t>1941</t>
  </si>
  <si>
    <t>1943</t>
  </si>
  <si>
    <t>1950</t>
  </si>
  <si>
    <t>1953</t>
  </si>
  <si>
    <t>1959</t>
  </si>
  <si>
    <t>1968</t>
  </si>
  <si>
    <t>1971</t>
  </si>
  <si>
    <t>1972</t>
  </si>
  <si>
    <t>1980</t>
  </si>
  <si>
    <t>1982</t>
  </si>
  <si>
    <t>1986</t>
  </si>
  <si>
    <t>1994</t>
  </si>
  <si>
    <t>1996</t>
  </si>
  <si>
    <t>1997</t>
  </si>
  <si>
    <t>Tenure (yrs)</t>
  </si>
  <si>
    <t>Manager</t>
  </si>
  <si>
    <t>Jeff</t>
  </si>
  <si>
    <t>Steve</t>
  </si>
  <si>
    <t>Sara</t>
  </si>
  <si>
    <t>Philip</t>
  </si>
  <si>
    <t>Numeric Formatting</t>
  </si>
  <si>
    <t>Convert the Order date column into a date format of Year-Month-Day</t>
  </si>
  <si>
    <t>Convert the price column into currency format with INR rupee symbol preceeding the value</t>
  </si>
  <si>
    <t>Style Formatting</t>
  </si>
  <si>
    <t>Make the header row bold and fill with blue colour</t>
  </si>
  <si>
    <t>Apply all borders to the dataset and Thick outline border</t>
  </si>
  <si>
    <t>Data Manipulation/Analysis</t>
  </si>
  <si>
    <t>Apply "Named Ranges" to all the columns using row 1 as the name for each range</t>
  </si>
  <si>
    <t>Find the "Minimum" and "Maximum" values for Price and Quantity using the named ranges</t>
  </si>
  <si>
    <t>Create a new sheet named "Products". Copy the entire "Product_Type" column to this sheet and deduplicate the values so that only unique product_types remain</t>
  </si>
  <si>
    <t>Filter the data to only look at "California" sales. Copy this subset into a new sheet named "California Sales"</t>
  </si>
  <si>
    <t>Create a new sheet named "Sales Person Names". Copy the column "Sales Person" from Data tab, dedup it. Using text-to-columns, split the name into first name and last name</t>
  </si>
  <si>
    <t>Convert the data set into a "TABLE"</t>
  </si>
  <si>
    <t>Find the total Price and Quantity using "Autosum" feature</t>
  </si>
  <si>
    <t>Formulas</t>
  </si>
  <si>
    <t>Create a "Revenue" column which is product of Price and Quantity</t>
  </si>
  <si>
    <t>Create a "Manager" column and derive the values in it using "VLOOKUP" function on the "Sales Person" and look up the Manager name in the "Data_Persons" tab</t>
  </si>
  <si>
    <t>Using the deduped Product names in "Products" sheet created by you, find the average price, average quantity, average revenue, count of rows using "IF/IFS" formulas</t>
  </si>
  <si>
    <t>Using the "California Sales" sheet created by you, find the total revenue using SUMPRODUCT function</t>
  </si>
  <si>
    <t>Using INDEX &amp; MATCH functions, add the tenure of each sales person to the "Data_Sales" sheet by finding the values from "Data_Persons" tab</t>
  </si>
  <si>
    <t>Find the Length of each sales persons name</t>
  </si>
  <si>
    <t>In a new column, concatenate Sales Person and Manager Name separated by a "-"</t>
  </si>
  <si>
    <t>Create 3 new columns - Year, Month and Day. Use DATE Functions to derive these values from the Order Date column</t>
  </si>
  <si>
    <t>Pivot &amp; Charts</t>
  </si>
  <si>
    <t>Create a pivot table using the dataset with Years in rows, products in columns and Revenue as values</t>
  </si>
  <si>
    <t>Using a Pivot table, find the monthly revenue trends and plot the same using Pivot chart</t>
  </si>
  <si>
    <t>Using "Map Chart" plot sales by region and answer which is the region with highest sales?</t>
  </si>
  <si>
    <t>Using a "Bar Chart" find out who was the best salesman in 2021?</t>
  </si>
  <si>
    <t>Plot a "Pie Chart" to find the Products that drive the highest and lowest revenue</t>
  </si>
  <si>
    <t>Insert Slicers for Region and Product in first Pivot table. Color the slicers differently from each other</t>
  </si>
  <si>
    <t>Dashboard</t>
  </si>
  <si>
    <t>Create an interactive dashboard that provides the following</t>
  </si>
  <si>
    <t>a</t>
  </si>
  <si>
    <t>Monthly revenue trends</t>
  </si>
  <si>
    <t>b</t>
  </si>
  <si>
    <t>Region-wise sales</t>
  </si>
  <si>
    <t>c</t>
  </si>
  <si>
    <t>Sales Person wise sales</t>
  </si>
  <si>
    <t>d</t>
  </si>
  <si>
    <t>Product Share</t>
  </si>
  <si>
    <t>e</t>
  </si>
  <si>
    <t>Customer/Company wise revenue</t>
  </si>
  <si>
    <t>Create 3-5 key callouts based on the output of the dashboard</t>
  </si>
  <si>
    <t>Andrew</t>
  </si>
  <si>
    <t>James</t>
  </si>
  <si>
    <t>Laura</t>
  </si>
  <si>
    <t>Larsen</t>
  </si>
  <si>
    <t>Anna</t>
  </si>
  <si>
    <t>Weber</t>
  </si>
  <si>
    <t>Michael</t>
  </si>
  <si>
    <t>Fox</t>
  </si>
  <si>
    <t>Ben</t>
  </si>
  <si>
    <t>Wallace</t>
  </si>
  <si>
    <t>Anne</t>
  </si>
  <si>
    <t>Lee</t>
  </si>
  <si>
    <t>Oscar</t>
  </si>
  <si>
    <t>Knox</t>
  </si>
  <si>
    <t>Kim</t>
  </si>
  <si>
    <t>Fishman</t>
  </si>
  <si>
    <t>First Name</t>
  </si>
  <si>
    <t>Second Name</t>
  </si>
  <si>
    <t>Revenue</t>
  </si>
  <si>
    <t>Avg. Price</t>
  </si>
  <si>
    <t>Avg. Quantity</t>
  </si>
  <si>
    <t>Avg. Revenue</t>
  </si>
  <si>
    <t>Minimum Price</t>
  </si>
  <si>
    <t>Maximum Price</t>
  </si>
  <si>
    <t>Minimum Quantity</t>
  </si>
  <si>
    <t>Maximum Quantity</t>
  </si>
  <si>
    <t>Count</t>
  </si>
  <si>
    <t>total revenue</t>
  </si>
  <si>
    <t>Tenure</t>
  </si>
  <si>
    <t>Sales Person Name Length</t>
  </si>
  <si>
    <t xml:space="preserve">concatenate </t>
  </si>
  <si>
    <t>day</t>
  </si>
  <si>
    <t>month</t>
  </si>
  <si>
    <t>year</t>
  </si>
  <si>
    <t>Row Labels</t>
  </si>
  <si>
    <t>Grand Total</t>
  </si>
  <si>
    <t>Column Labels</t>
  </si>
  <si>
    <t>Sum of Revenue</t>
  </si>
  <si>
    <t>JAN</t>
  </si>
  <si>
    <t>FEB</t>
  </si>
  <si>
    <t>MAR</t>
  </si>
  <si>
    <t>APR</t>
  </si>
  <si>
    <t>MAY</t>
  </si>
  <si>
    <t>JUN</t>
  </si>
  <si>
    <t>JUL</t>
  </si>
  <si>
    <t>AUG</t>
  </si>
  <si>
    <t>SEP</t>
  </si>
  <si>
    <t>OCT</t>
  </si>
  <si>
    <t>SALES DASHBOARD</t>
  </si>
  <si>
    <t>(All)</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</si>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</sst>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009]dd/mm/yyyy;@"/>
    <numFmt numFmtId="165" formatCode="&quot;₹&quot;\ #,##0.00"/>
  </numFmts>
  <fonts count="6" x14ac:knownFonts="1">
    <font>
      <sz val="11"/>
      <color theme="1"/>
      <name val="Calibri"/>
      <scheme val="minor"/>
    </font>
    <font>
      <sz val="11"/>
      <color theme="1"/>
      <name val="Calibri"/>
      <family val="2"/>
      <scheme val="minor"/>
    </font>
    <font>
      <sz val="11"/>
      <color theme="1"/>
      <name val="Calibri"/>
      <scheme val="minor"/>
    </font>
    <font>
      <b/>
      <sz val="11"/>
      <color theme="1"/>
      <name val="Calibri"/>
    </font>
    <font>
      <b/>
      <sz val="12"/>
      <color theme="1"/>
      <name val="Calibri"/>
      <family val="2"/>
      <scheme val="minor"/>
    </font>
    <font>
      <sz val="28"/>
      <color theme="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8"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53">
    <xf numFmtId="0" fontId="0" fillId="0" borderId="0" xfId="0"/>
    <xf numFmtId="0" fontId="2" fillId="0" borderId="0" xfId="0" applyFont="1"/>
    <xf numFmtId="0" fontId="3" fillId="0" borderId="0" xfId="0" applyFont="1"/>
    <xf numFmtId="0" fontId="3" fillId="0" borderId="0" xfId="0" applyFont="1" applyAlignment="1">
      <alignment horizontal="center"/>
    </xf>
    <xf numFmtId="0" fontId="3" fillId="0" borderId="0" xfId="0" applyFont="1" applyAlignment="1">
      <alignment horizontal="right"/>
    </xf>
    <xf numFmtId="164" fontId="0" fillId="0" borderId="0" xfId="0" applyNumberFormat="1"/>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4" fillId="2" borderId="10" xfId="0" applyFont="1" applyFill="1" applyBorder="1" applyAlignment="1">
      <alignment horizontal="center" vertical="center"/>
    </xf>
    <xf numFmtId="164" fontId="4" fillId="2" borderId="11" xfId="0" applyNumberFormat="1" applyFont="1" applyFill="1" applyBorder="1" applyAlignment="1">
      <alignment horizontal="center" vertical="center"/>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165" fontId="4" fillId="2" borderId="11" xfId="0" applyNumberFormat="1" applyFont="1" applyFill="1" applyBorder="1" applyAlignment="1">
      <alignment horizontal="center" vertical="center"/>
    </xf>
    <xf numFmtId="165" fontId="2" fillId="0" borderId="8" xfId="0" applyNumberFormat="1" applyFont="1" applyBorder="1" applyAlignment="1">
      <alignment horizontal="center" vertical="center"/>
    </xf>
    <xf numFmtId="165" fontId="2" fillId="0" borderId="1" xfId="0" applyNumberFormat="1" applyFont="1" applyBorder="1" applyAlignment="1">
      <alignment horizontal="center" vertical="center"/>
    </xf>
    <xf numFmtId="165" fontId="2" fillId="0" borderId="5" xfId="0" applyNumberFormat="1" applyFont="1" applyBorder="1" applyAlignment="1">
      <alignment horizontal="center" vertical="center"/>
    </xf>
    <xf numFmtId="165" fontId="0" fillId="0" borderId="0" xfId="0" applyNumberFormat="1"/>
    <xf numFmtId="0" fontId="0" fillId="0" borderId="13" xfId="0" applyBorder="1"/>
    <xf numFmtId="0" fontId="0" fillId="0" borderId="14" xfId="0" applyBorder="1"/>
    <xf numFmtId="0" fontId="4" fillId="2" borderId="1" xfId="0" applyFont="1" applyFill="1" applyBorder="1" applyAlignment="1">
      <alignment horizontal="center" vertical="center"/>
    </xf>
    <xf numFmtId="165" fontId="4" fillId="2" borderId="1" xfId="0" applyNumberFormat="1" applyFont="1" applyFill="1" applyBorder="1" applyAlignment="1">
      <alignment horizontal="center" vertical="center"/>
    </xf>
    <xf numFmtId="0" fontId="2" fillId="3" borderId="0" xfId="0" applyFont="1" applyFill="1"/>
    <xf numFmtId="0" fontId="1" fillId="0" borderId="1" xfId="0" applyFont="1" applyBorder="1" applyAlignment="1">
      <alignment horizontal="center" vertical="center"/>
    </xf>
    <xf numFmtId="0" fontId="2" fillId="0" borderId="18"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0" xfId="0" applyFont="1" applyAlignment="1">
      <alignment horizontal="center" vertical="center"/>
    </xf>
    <xf numFmtId="0" fontId="3" fillId="2" borderId="1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19" xfId="0" applyFont="1" applyFill="1" applyBorder="1" applyAlignment="1">
      <alignment horizontal="center" vertical="center"/>
    </xf>
    <xf numFmtId="0" fontId="0" fillId="0" borderId="20" xfId="0" applyBorder="1" applyAlignment="1">
      <alignment horizontal="center"/>
    </xf>
    <xf numFmtId="0" fontId="0" fillId="0" borderId="23" xfId="0" applyBorder="1" applyAlignment="1">
      <alignment horizontal="center"/>
    </xf>
    <xf numFmtId="14" fontId="2" fillId="0" borderId="8" xfId="0" applyNumberFormat="1" applyFont="1" applyBorder="1" applyAlignment="1">
      <alignment horizontal="center" vertical="center"/>
    </xf>
    <xf numFmtId="14" fontId="2" fillId="0" borderId="1" xfId="0" applyNumberFormat="1" applyFont="1" applyBorder="1" applyAlignment="1">
      <alignment horizontal="center" vertical="center"/>
    </xf>
    <xf numFmtId="14" fontId="2" fillId="0" borderId="5" xfId="0" applyNumberFormat="1" applyFont="1" applyBorder="1" applyAlignment="1">
      <alignment horizontal="center" vertical="center"/>
    </xf>
    <xf numFmtId="0" fontId="0" fillId="0" borderId="0" xfId="0" pivotButton="1"/>
    <xf numFmtId="0" fontId="0" fillId="0" borderId="0" xfId="0" applyAlignment="1">
      <alignment horizontal="left"/>
    </xf>
    <xf numFmtId="2" fontId="2" fillId="0" borderId="8" xfId="0" applyNumberFormat="1" applyFont="1" applyBorder="1" applyAlignment="1">
      <alignment horizontal="center" vertical="center"/>
    </xf>
    <xf numFmtId="0" fontId="0" fillId="0" borderId="0" xfId="0" applyAlignment="1">
      <alignment horizontal="left" indent="1"/>
    </xf>
    <xf numFmtId="0" fontId="5" fillId="4" borderId="0" xfId="0" applyFont="1" applyFill="1" applyAlignment="1">
      <alignment horizontal="center" vertical="center"/>
    </xf>
    <xf numFmtId="0" fontId="4" fillId="2" borderId="15" xfId="0" applyFont="1" applyFill="1" applyBorder="1" applyAlignment="1">
      <alignment horizontal="center" vertical="center"/>
    </xf>
    <xf numFmtId="0" fontId="4" fillId="2" borderId="16" xfId="0" applyFont="1" applyFill="1" applyBorder="1" applyAlignment="1">
      <alignment horizontal="center" vertical="center"/>
    </xf>
    <xf numFmtId="0" fontId="0" fillId="0" borderId="0" xfId="0" applyNumberFormat="1"/>
  </cellXfs>
  <cellStyles count="1">
    <cellStyle name="Normal" xfId="0" builtinId="0"/>
  </cellStyles>
  <dxfs count="26">
    <dxf>
      <numFmt numFmtId="0" formatCode="General"/>
      <alignment horizont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textRotation="0" wrapText="0" indent="0" justifyLastLine="0" shrinkToFit="0" readingOrder="0"/>
    </dxf>
    <dxf>
      <border>
        <bottom style="thin">
          <color indexed="64"/>
        </bottom>
      </border>
    </dxf>
    <dxf>
      <font>
        <b/>
        <i val="0"/>
        <strike val="0"/>
        <condense val="0"/>
        <extend val="0"/>
        <outline val="0"/>
        <shadow val="0"/>
        <u val="none"/>
        <vertAlign val="baseline"/>
        <sz val="11"/>
        <color theme="1"/>
        <name val="Calibri"/>
        <scheme val="none"/>
      </font>
      <fill>
        <patternFill patternType="solid">
          <fgColor indexed="64"/>
          <bgColor theme="4"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5" formatCode="&quot;₹&quot;\ #,##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5" formatCode="&quot;₹&quot;\ #,##0.00"/>
      <alignment horizontal="center" vertical="center"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medium">
          <color indexed="64"/>
        </bottom>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medium">
          <color indexed="64"/>
        </bottom>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medium">
          <color indexed="64"/>
        </bottom>
      </border>
    </dxf>
    <dxf>
      <font>
        <b val="0"/>
        <i val="0"/>
        <strike val="0"/>
        <condense val="0"/>
        <extend val="0"/>
        <outline val="0"/>
        <shadow val="0"/>
        <u val="none"/>
        <vertAlign val="baseline"/>
        <sz val="11"/>
        <color theme="1"/>
        <name val="Calibri"/>
        <scheme val="minor"/>
      </font>
      <numFmt numFmtId="164" formatCode="[$-14009]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[EXCEL_Practice_Problem (Recovered).xlsx]PRODUCT WISE REVENUE!PivotTable1</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 WISE REVENUE'!$B$3:$B$4</c:f>
              <c:strCache>
                <c:ptCount val="1"/>
                <c:pt idx="0">
                  <c:v>Product 1</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'PRODUCT WISE REVENUE'!$A$5:$A$7</c:f>
              <c:strCache>
                <c:ptCount val="2"/>
                <c:pt idx="0">
                  <c:v>2021</c:v>
                </c:pt>
                <c:pt idx="1">
                  <c:v>2022</c:v>
                </c:pt>
              </c:strCache>
            </c:strRef>
          </c:cat>
          <c:val>
            <c:numRef>
              <c:f>'PRODUCT WISE REVENUE'!$B$5:$B$7</c:f>
              <c:numCache>
                <c:formatCode>General</c:formatCode>
                <c:ptCount val="2"/>
                <c:pt idx="0">
                  <c:v>394611</c:v>
                </c:pt>
                <c:pt idx="1">
                  <c:v>342342</c:v>
                </c:pt>
              </c:numCache>
            </c:numRef>
          </c:val>
          <c:extLst>
            <c:ext xmlns:c16="http://schemas.microsoft.com/office/drawing/2014/chart" uri="{C3380CC4-5D6E-409C-BE32-E72D297353CC}">
              <c16:uniqueId val="{00000000-9C5C-49AD-97F2-D3C094F76D7C}"/>
            </c:ext>
          </c:extLst>
        </c:ser>
        <c:ser>
          <c:idx val="1"/>
          <c:order val="1"/>
          <c:tx>
            <c:strRef>
              <c:f>'PRODUCT WISE REVENUE'!$C$3:$C$4</c:f>
              <c:strCache>
                <c:ptCount val="1"/>
                <c:pt idx="0">
                  <c:v>Product 2</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'PRODUCT WISE REVENUE'!$A$5:$A$7</c:f>
              <c:strCache>
                <c:ptCount val="2"/>
                <c:pt idx="0">
                  <c:v>2021</c:v>
                </c:pt>
                <c:pt idx="1">
                  <c:v>2022</c:v>
                </c:pt>
              </c:strCache>
            </c:strRef>
          </c:cat>
          <c:val>
            <c:numRef>
              <c:f>'PRODUCT WISE REVENUE'!$C$5:$C$7</c:f>
              <c:numCache>
                <c:formatCode>General</c:formatCode>
                <c:ptCount val="2"/>
                <c:pt idx="0">
                  <c:v>209149</c:v>
                </c:pt>
                <c:pt idx="1">
                  <c:v>156613</c:v>
                </c:pt>
              </c:numCache>
            </c:numRef>
          </c:val>
          <c:extLst>
            <c:ext xmlns:c16="http://schemas.microsoft.com/office/drawing/2014/chart" uri="{C3380CC4-5D6E-409C-BE32-E72D297353CC}">
              <c16:uniqueId val="{00000001-E492-4470-93ED-D3C706B05A9D}"/>
            </c:ext>
          </c:extLst>
        </c:ser>
        <c:ser>
          <c:idx val="2"/>
          <c:order val="2"/>
          <c:tx>
            <c:strRef>
              <c:f>'PRODUCT WISE REVENUE'!$D$3:$D$4</c:f>
              <c:strCache>
                <c:ptCount val="1"/>
                <c:pt idx="0">
                  <c:v>Product 3</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'PRODUCT WISE REVENUE'!$A$5:$A$7</c:f>
              <c:strCache>
                <c:ptCount val="2"/>
                <c:pt idx="0">
                  <c:v>2021</c:v>
                </c:pt>
                <c:pt idx="1">
                  <c:v>2022</c:v>
                </c:pt>
              </c:strCache>
            </c:strRef>
          </c:cat>
          <c:val>
            <c:numRef>
              <c:f>'PRODUCT WISE REVENUE'!$D$5:$D$7</c:f>
              <c:numCache>
                <c:formatCode>General</c:formatCode>
                <c:ptCount val="2"/>
                <c:pt idx="0">
                  <c:v>71415</c:v>
                </c:pt>
                <c:pt idx="1">
                  <c:v>53475</c:v>
                </c:pt>
              </c:numCache>
            </c:numRef>
          </c:val>
          <c:extLst>
            <c:ext xmlns:c16="http://schemas.microsoft.com/office/drawing/2014/chart" uri="{C3380CC4-5D6E-409C-BE32-E72D297353CC}">
              <c16:uniqueId val="{00000002-E492-4470-93ED-D3C706B05A9D}"/>
            </c:ext>
          </c:extLst>
        </c:ser>
        <c:ser>
          <c:idx val="3"/>
          <c:order val="3"/>
          <c:tx>
            <c:strRef>
              <c:f>'PRODUCT WISE REVENUE'!$E$3:$E$4</c:f>
              <c:strCache>
                <c:ptCount val="1"/>
                <c:pt idx="0">
                  <c:v>Product 4</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'PRODUCT WISE REVENUE'!$A$5:$A$7</c:f>
              <c:strCache>
                <c:ptCount val="2"/>
                <c:pt idx="0">
                  <c:v>2021</c:v>
                </c:pt>
                <c:pt idx="1">
                  <c:v>2022</c:v>
                </c:pt>
              </c:strCache>
            </c:strRef>
          </c:cat>
          <c:val>
            <c:numRef>
              <c:f>'PRODUCT WISE REVENUE'!$E$5:$E$7</c:f>
              <c:numCache>
                <c:formatCode>General</c:formatCode>
                <c:ptCount val="2"/>
                <c:pt idx="0">
                  <c:v>181260</c:v>
                </c:pt>
                <c:pt idx="1">
                  <c:v>120045</c:v>
                </c:pt>
              </c:numCache>
            </c:numRef>
          </c:val>
          <c:extLst>
            <c:ext xmlns:c16="http://schemas.microsoft.com/office/drawing/2014/chart" uri="{C3380CC4-5D6E-409C-BE32-E72D297353CC}">
              <c16:uniqueId val="{00000003-E492-4470-93ED-D3C706B05A9D}"/>
            </c:ext>
          </c:extLst>
        </c:ser>
        <c:ser>
          <c:idx val="4"/>
          <c:order val="4"/>
          <c:tx>
            <c:strRef>
              <c:f>'PRODUCT WISE REVENUE'!$F$3:$F$4</c:f>
              <c:strCache>
                <c:ptCount val="1"/>
                <c:pt idx="0">
                  <c:v>Product 5</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strRef>
              <c:f>'PRODUCT WISE REVENUE'!$A$5:$A$7</c:f>
              <c:strCache>
                <c:ptCount val="2"/>
                <c:pt idx="0">
                  <c:v>2021</c:v>
                </c:pt>
                <c:pt idx="1">
                  <c:v>2022</c:v>
                </c:pt>
              </c:strCache>
            </c:strRef>
          </c:cat>
          <c:val>
            <c:numRef>
              <c:f>'PRODUCT WISE REVENUE'!$F$5:$F$7</c:f>
              <c:numCache>
                <c:formatCode>General</c:formatCode>
                <c:ptCount val="2"/>
                <c:pt idx="0">
                  <c:v>301716</c:v>
                </c:pt>
                <c:pt idx="1">
                  <c:v>197965</c:v>
                </c:pt>
              </c:numCache>
            </c:numRef>
          </c:val>
          <c:extLst>
            <c:ext xmlns:c16="http://schemas.microsoft.com/office/drawing/2014/chart" uri="{C3380CC4-5D6E-409C-BE32-E72D297353CC}">
              <c16:uniqueId val="{00000004-E492-4470-93ED-D3C706B05A9D}"/>
            </c:ext>
          </c:extLst>
        </c:ser>
        <c:dLbls>
          <c:showLegendKey val="0"/>
          <c:showVal val="0"/>
          <c:showCatName val="0"/>
          <c:showSerName val="0"/>
          <c:showPercent val="0"/>
          <c:showBubbleSize val="0"/>
        </c:dLbls>
        <c:gapWidth val="65"/>
        <c:shape val="box"/>
        <c:axId val="651143640"/>
        <c:axId val="651143992"/>
        <c:axId val="0"/>
      </c:bar3DChart>
      <c:catAx>
        <c:axId val="6511436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1143992"/>
        <c:crosses val="autoZero"/>
        <c:auto val="1"/>
        <c:lblAlgn val="ctr"/>
        <c:lblOffset val="100"/>
        <c:noMultiLvlLbl val="0"/>
      </c:catAx>
      <c:valAx>
        <c:axId val="65114399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511436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[EXCEL_Practice_Problem (Recovered).xlsx]PERSON WISE REVENUE!PivotTable1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'PERSON WISE REVENUE'!$B$1</c:f>
              <c:strCache>
                <c:ptCount val="1"/>
                <c:pt idx="0">
                  <c:v>Total</c:v>
                </c:pt>
              </c:strCache>
            </c:strRef>
          </c:tx>
          <c:spPr>
            <a:pattFill prst="ltUpDiag">
              <a:fgClr>
                <a:schemeClr val="accent1"/>
              </a:fgClr>
              <a:bgClr>
                <a:schemeClr val="lt1"/>
              </a:bgClr>
            </a:pattFill>
            <a:ln>
              <a:noFill/>
            </a:ln>
            <a:effectLst/>
          </c:spPr>
          <c:invertIfNegative val="0"/>
          <c:cat>
            <c:strRef>
              <c:f>'PERSON WISE REVENUE'!$A$2:$A$10</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'PERSON WISE REVENUE'!$B$2:$B$10</c:f>
              <c:numCache>
                <c:formatCode>General</c:formatCode>
                <c:ptCount val="8"/>
                <c:pt idx="0">
                  <c:v>243681</c:v>
                </c:pt>
                <c:pt idx="1">
                  <c:v>276378</c:v>
                </c:pt>
                <c:pt idx="2">
                  <c:v>241194</c:v>
                </c:pt>
                <c:pt idx="3">
                  <c:v>255757</c:v>
                </c:pt>
                <c:pt idx="4">
                  <c:v>231788</c:v>
                </c:pt>
                <c:pt idx="5">
                  <c:v>276331</c:v>
                </c:pt>
                <c:pt idx="6">
                  <c:v>251790</c:v>
                </c:pt>
                <c:pt idx="7">
                  <c:v>251672</c:v>
                </c:pt>
              </c:numCache>
            </c:numRef>
          </c:val>
          <c:extLst>
            <c:ext xmlns:c16="http://schemas.microsoft.com/office/drawing/2014/chart" uri="{C3380CC4-5D6E-409C-BE32-E72D297353CC}">
              <c16:uniqueId val="{00000000-60B2-4B4D-9AEC-EF999A3BD950}"/>
            </c:ext>
          </c:extLst>
        </c:ser>
        <c:dLbls>
          <c:showLegendKey val="0"/>
          <c:showVal val="0"/>
          <c:showCatName val="0"/>
          <c:showSerName val="0"/>
          <c:showPercent val="0"/>
          <c:showBubbleSize val="0"/>
        </c:dLbls>
        <c:gapWidth val="269"/>
        <c:overlap val="-20"/>
        <c:axId val="586494480"/>
        <c:axId val="586494832"/>
      </c:barChart>
      <c:catAx>
        <c:axId val="58649448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86494832"/>
        <c:crosses val="autoZero"/>
        <c:auto val="1"/>
        <c:lblAlgn val="ctr"/>
        <c:lblOffset val="100"/>
        <c:noMultiLvlLbl val="0"/>
      </c:catAx>
      <c:valAx>
        <c:axId val="586494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8649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[EXCEL_Practice_Problem (Recovered).xlsx]REVENUE BY PRODUCTS!PivotTable2</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2"/>
          </a:solidFill>
          <a:ln>
            <a:noFill/>
          </a:ln>
          <a:effectLst>
            <a:outerShdw blurRad="317500" algn="ctr" rotWithShape="0">
              <a:prstClr val="black">
                <a:alpha val="25000"/>
              </a:prstClr>
            </a:outerShdw>
          </a:effectLst>
        </c:spPr>
      </c:pivotFmt>
      <c:pivotFmt>
        <c:idx val="15"/>
        <c:spPr>
          <a:solidFill>
            <a:schemeClr val="accent3"/>
          </a:solidFill>
          <a:ln>
            <a:noFill/>
          </a:ln>
          <a:effectLst>
            <a:outerShdw blurRad="317500" algn="ctr" rotWithShape="0">
              <a:prstClr val="black">
                <a:alpha val="25000"/>
              </a:prstClr>
            </a:outerShdw>
          </a:effectLst>
        </c:spPr>
      </c:pivotFmt>
      <c:pivotFmt>
        <c:idx val="16"/>
        <c:spPr>
          <a:solidFill>
            <a:schemeClr val="accent4"/>
          </a:solidFill>
          <a:ln>
            <a:noFill/>
          </a:ln>
          <a:effectLst>
            <a:outerShdw blurRad="317500" algn="ctr" rotWithShape="0">
              <a:prstClr val="black">
                <a:alpha val="25000"/>
              </a:prstClr>
            </a:outerShdw>
          </a:effectLst>
        </c:spPr>
      </c:pivotFmt>
      <c:pivotFmt>
        <c:idx val="17"/>
        <c:spPr>
          <a:solidFill>
            <a:schemeClr val="accent5"/>
          </a:solidFill>
          <a:ln>
            <a:noFill/>
          </a:ln>
          <a:effectLst>
            <a:outerShdw blurRad="317500" algn="ctr" rotWithShape="0">
              <a:prstClr val="black">
                <a:alpha val="25000"/>
              </a:prstClr>
            </a:outerShdw>
          </a:effectLst>
        </c:spPr>
      </c:pivotFmt>
    </c:pivotFmts>
    <c:plotArea>
      <c:layout/>
      <c:pieChart>
        <c:varyColors val="1"/>
        <c:ser>
          <c:idx val="0"/>
          <c:order val="0"/>
          <c:tx>
            <c:strRef>
              <c:f>'REVENUE BY PRODUCTS'!$B$3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09F-4CCF-9C11-A4265BF821D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09F-4CCF-9C11-A4265BF821D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09F-4CCF-9C11-A4265BF821D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F09F-4CCF-9C11-A4265BF821D3}"/>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F09F-4CCF-9C11-A4265BF821D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'REVENUE BY PRODUCTS'!$A$4:$A$9</c:f>
              <c:strCache>
                <c:ptCount val="5"/>
                <c:pt idx="0">
                  <c:v>Product 1</c:v>
                </c:pt>
                <c:pt idx="1">
                  <c:v>Product 2</c:v>
                </c:pt>
                <c:pt idx="2">
                  <c:v>Product 3</c:v>
                </c:pt>
                <c:pt idx="3">
                  <c:v>Product 4</c:v>
                </c:pt>
                <c:pt idx="4">
                  <c:v>Product 5</c:v>
                </c:pt>
              </c:strCache>
            </c:strRef>
          </c:cat>
          <c:val>
            <c:numRef>
              <c:f>'REVENUE BY PRODUCTS'!$B$4:$B$9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F09F-4CCF-9C11-A4265BF821D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[EXCEL_Practice_Problem (Recovered).xlsx]PRODUCT WISE REVENUE!PivotTable1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 WISE REVENUE'!$B$3:$B$4</c:f>
              <c:strCache>
                <c:ptCount val="1"/>
                <c:pt idx="0">
                  <c:v>Product 1</c:v>
                </c:pt>
              </c:strCache>
            </c:strRef>
          </c:tx>
          <c:spPr>
            <a:solidFill>
              <a:schemeClr val="accent1"/>
            </a:solidFill>
            <a:ln>
              <a:noFill/>
            </a:ln>
            <a:effectLst/>
            <a:sp3d/>
          </c:spPr>
          <c:invertIfNegative val="0"/>
          <c:cat>
            <c:strRef>
              <c:f>'PRODUCT WISE REVENUE'!$A$5:$A$7</c:f>
              <c:strCache>
                <c:ptCount val="2"/>
                <c:pt idx="0">
                  <c:v>2021</c:v>
                </c:pt>
                <c:pt idx="1">
                  <c:v>2022</c:v>
                </c:pt>
              </c:strCache>
            </c:strRef>
          </c:cat>
          <c:val>
            <c:numRef>
              <c:f>'PRODUCT WISE REVENUE'!$B$5:$B$7</c:f>
              <c:numCache>
                <c:formatCode>General</c:formatCode>
                <c:ptCount val="2"/>
                <c:pt idx="0">
                  <c:v>394611</c:v>
                </c:pt>
                <c:pt idx="1">
                  <c:v>342342</c:v>
                </c:pt>
              </c:numCache>
            </c:numRef>
          </c:val>
          <c:extLst>
            <c:ext xmlns:c16="http://schemas.microsoft.com/office/drawing/2014/chart" uri="{C3380CC4-5D6E-409C-BE32-E72D297353CC}">
              <c16:uniqueId val="{00000000-086B-4237-AAF9-6E9D0E2C0402}"/>
            </c:ext>
          </c:extLst>
        </c:ser>
        <c:ser>
          <c:idx val="1"/>
          <c:order val="1"/>
          <c:tx>
            <c:strRef>
              <c:f>'PRODUCT WISE REVENUE'!$C$3:$C$4</c:f>
              <c:strCache>
                <c:ptCount val="1"/>
                <c:pt idx="0">
                  <c:v>Product 2</c:v>
                </c:pt>
              </c:strCache>
            </c:strRef>
          </c:tx>
          <c:spPr>
            <a:solidFill>
              <a:schemeClr val="accent2"/>
            </a:solidFill>
            <a:ln>
              <a:noFill/>
            </a:ln>
            <a:effectLst/>
            <a:sp3d/>
          </c:spPr>
          <c:invertIfNegative val="0"/>
          <c:cat>
            <c:strRef>
              <c:f>'PRODUCT WISE REVENUE'!$A$5:$A$7</c:f>
              <c:strCache>
                <c:ptCount val="2"/>
                <c:pt idx="0">
                  <c:v>2021</c:v>
                </c:pt>
                <c:pt idx="1">
                  <c:v>2022</c:v>
                </c:pt>
              </c:strCache>
            </c:strRef>
          </c:cat>
          <c:val>
            <c:numRef>
              <c:f>'PRODUCT WISE REVENUE'!$C$5:$C$7</c:f>
              <c:numCache>
                <c:formatCode>General</c:formatCode>
                <c:ptCount val="2"/>
                <c:pt idx="0">
                  <c:v>209149</c:v>
                </c:pt>
                <c:pt idx="1">
                  <c:v>156613</c:v>
                </c:pt>
              </c:numCache>
            </c:numRef>
          </c:val>
          <c:extLst>
            <c:ext xmlns:c16="http://schemas.microsoft.com/office/drawing/2014/chart" uri="{C3380CC4-5D6E-409C-BE32-E72D297353CC}">
              <c16:uniqueId val="{00000000-BAE0-4286-8DC1-B12A756E6A60}"/>
            </c:ext>
          </c:extLst>
        </c:ser>
        <c:ser>
          <c:idx val="2"/>
          <c:order val="2"/>
          <c:tx>
            <c:strRef>
              <c:f>'PRODUCT WISE REVENUE'!$D$3:$D$4</c:f>
              <c:strCache>
                <c:ptCount val="1"/>
                <c:pt idx="0">
                  <c:v>Product 3</c:v>
                </c:pt>
              </c:strCache>
            </c:strRef>
          </c:tx>
          <c:spPr>
            <a:solidFill>
              <a:schemeClr val="accent3"/>
            </a:solidFill>
            <a:ln>
              <a:noFill/>
            </a:ln>
            <a:effectLst/>
            <a:sp3d/>
          </c:spPr>
          <c:invertIfNegative val="0"/>
          <c:cat>
            <c:strRef>
              <c:f>'PRODUCT WISE REVENUE'!$A$5:$A$7</c:f>
              <c:strCache>
                <c:ptCount val="2"/>
                <c:pt idx="0">
                  <c:v>2021</c:v>
                </c:pt>
                <c:pt idx="1">
                  <c:v>2022</c:v>
                </c:pt>
              </c:strCache>
            </c:strRef>
          </c:cat>
          <c:val>
            <c:numRef>
              <c:f>'PRODUCT WISE REVENUE'!$D$5:$D$7</c:f>
              <c:numCache>
                <c:formatCode>General</c:formatCode>
                <c:ptCount val="2"/>
                <c:pt idx="0">
                  <c:v>71415</c:v>
                </c:pt>
                <c:pt idx="1">
                  <c:v>53475</c:v>
                </c:pt>
              </c:numCache>
            </c:numRef>
          </c:val>
          <c:extLst>
            <c:ext xmlns:c16="http://schemas.microsoft.com/office/drawing/2014/chart" uri="{C3380CC4-5D6E-409C-BE32-E72D297353CC}">
              <c16:uniqueId val="{00000001-BAE0-4286-8DC1-B12A756E6A60}"/>
            </c:ext>
          </c:extLst>
        </c:ser>
        <c:ser>
          <c:idx val="3"/>
          <c:order val="3"/>
          <c:tx>
            <c:strRef>
              <c:f>'PRODUCT WISE REVENUE'!$E$3:$E$4</c:f>
              <c:strCache>
                <c:ptCount val="1"/>
                <c:pt idx="0">
                  <c:v>Product 4</c:v>
                </c:pt>
              </c:strCache>
            </c:strRef>
          </c:tx>
          <c:spPr>
            <a:solidFill>
              <a:schemeClr val="accent4"/>
            </a:solidFill>
            <a:ln>
              <a:noFill/>
            </a:ln>
            <a:effectLst/>
            <a:sp3d/>
          </c:spPr>
          <c:invertIfNegative val="0"/>
          <c:cat>
            <c:strRef>
              <c:f>'PRODUCT WISE REVENUE'!$A$5:$A$7</c:f>
              <c:strCache>
                <c:ptCount val="2"/>
                <c:pt idx="0">
                  <c:v>2021</c:v>
                </c:pt>
                <c:pt idx="1">
                  <c:v>2022</c:v>
                </c:pt>
              </c:strCache>
            </c:strRef>
          </c:cat>
          <c:val>
            <c:numRef>
              <c:f>'PRODUCT WISE REVENUE'!$E$5:$E$7</c:f>
              <c:numCache>
                <c:formatCode>General</c:formatCode>
                <c:ptCount val="2"/>
                <c:pt idx="0">
                  <c:v>181260</c:v>
                </c:pt>
                <c:pt idx="1">
                  <c:v>120045</c:v>
                </c:pt>
              </c:numCache>
            </c:numRef>
          </c:val>
          <c:extLst>
            <c:ext xmlns:c16="http://schemas.microsoft.com/office/drawing/2014/chart" uri="{C3380CC4-5D6E-409C-BE32-E72D297353CC}">
              <c16:uniqueId val="{00000002-BAE0-4286-8DC1-B12A756E6A60}"/>
            </c:ext>
          </c:extLst>
        </c:ser>
        <c:ser>
          <c:idx val="4"/>
          <c:order val="4"/>
          <c:tx>
            <c:strRef>
              <c:f>'PRODUCT WISE REVENUE'!$F$3:$F$4</c:f>
              <c:strCache>
                <c:ptCount val="1"/>
                <c:pt idx="0">
                  <c:v>Product 5</c:v>
                </c:pt>
              </c:strCache>
            </c:strRef>
          </c:tx>
          <c:spPr>
            <a:solidFill>
              <a:schemeClr val="accent5"/>
            </a:solidFill>
            <a:ln>
              <a:noFill/>
            </a:ln>
            <a:effectLst/>
            <a:sp3d/>
          </c:spPr>
          <c:invertIfNegative val="0"/>
          <c:cat>
            <c:strRef>
              <c:f>'PRODUCT WISE REVENUE'!$A$5:$A$7</c:f>
              <c:strCache>
                <c:ptCount val="2"/>
                <c:pt idx="0">
                  <c:v>2021</c:v>
                </c:pt>
                <c:pt idx="1">
                  <c:v>2022</c:v>
                </c:pt>
              </c:strCache>
            </c:strRef>
          </c:cat>
          <c:val>
            <c:numRef>
              <c:f>'PRODUCT WISE REVENUE'!$F$5:$F$7</c:f>
              <c:numCache>
                <c:formatCode>General</c:formatCode>
                <c:ptCount val="2"/>
                <c:pt idx="0">
                  <c:v>301716</c:v>
                </c:pt>
                <c:pt idx="1">
                  <c:v>197965</c:v>
                </c:pt>
              </c:numCache>
            </c:numRef>
          </c:val>
          <c:extLst>
            <c:ext xmlns:c16="http://schemas.microsoft.com/office/drawing/2014/chart" uri="{C3380CC4-5D6E-409C-BE32-E72D297353CC}">
              <c16:uniqueId val="{00000003-BAE0-4286-8DC1-B12A756E6A60}"/>
            </c:ext>
          </c:extLst>
        </c:ser>
        <c:dLbls>
          <c:showLegendKey val="0"/>
          <c:showVal val="0"/>
          <c:showCatName val="0"/>
          <c:showSerName val="0"/>
          <c:showPercent val="0"/>
          <c:showBubbleSize val="0"/>
        </c:dLbls>
        <c:gapWidth val="150"/>
        <c:shape val="box"/>
        <c:axId val="651143640"/>
        <c:axId val="651143992"/>
        <c:axId val="0"/>
      </c:bar3DChart>
      <c:catAx>
        <c:axId val="651143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143992"/>
        <c:crosses val="autoZero"/>
        <c:auto val="1"/>
        <c:lblAlgn val="ctr"/>
        <c:lblOffset val="100"/>
        <c:noMultiLvlLbl val="0"/>
      </c:catAx>
      <c:valAx>
        <c:axId val="651143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143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[EXCEL_Practice_Problem (Recovered).xlsx]PERSON WISE REVENUE!PivotTable1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'PERSON WISE REVENUE'!$B$1</c:f>
              <c:strCache>
                <c:ptCount val="1"/>
                <c:pt idx="0">
                  <c:v>Total</c:v>
                </c:pt>
              </c:strCache>
            </c:strRef>
          </c:tx>
          <c:spPr>
            <a:solidFill>
              <a:schemeClr val="accent1"/>
            </a:solidFill>
            <a:ln>
              <a:noFill/>
            </a:ln>
            <a:effectLst/>
          </c:spPr>
          <c:invertIfNegative val="0"/>
          <c:cat>
            <c:strRef>
              <c:f>'PERSON WISE REVENUE'!$A$2:$A$10</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'PERSON WISE REVENUE'!$B$2:$B$10</c:f>
              <c:numCache>
                <c:formatCode>General</c:formatCode>
                <c:ptCount val="8"/>
                <c:pt idx="0">
                  <c:v>243681</c:v>
                </c:pt>
                <c:pt idx="1">
                  <c:v>276378</c:v>
                </c:pt>
                <c:pt idx="2">
                  <c:v>241194</c:v>
                </c:pt>
                <c:pt idx="3">
                  <c:v>255757</c:v>
                </c:pt>
                <c:pt idx="4">
                  <c:v>231788</c:v>
                </c:pt>
                <c:pt idx="5">
                  <c:v>276331</c:v>
                </c:pt>
                <c:pt idx="6">
                  <c:v>251790</c:v>
                </c:pt>
                <c:pt idx="7">
                  <c:v>251672</c:v>
                </c:pt>
              </c:numCache>
            </c:numRef>
          </c:val>
          <c:extLst>
            <c:ext xmlns:c16="http://schemas.microsoft.com/office/drawing/2014/chart" uri="{C3380CC4-5D6E-409C-BE32-E72D297353CC}">
              <c16:uniqueId val="{00000000-2E39-4962-BC80-B53E2B888E31}"/>
            </c:ext>
          </c:extLst>
        </c:ser>
        <c:dLbls>
          <c:showLegendKey val="0"/>
          <c:showVal val="0"/>
          <c:showCatName val="0"/>
          <c:showSerName val="0"/>
          <c:showPercent val="0"/>
          <c:showBubbleSize val="0"/>
        </c:dLbls>
        <c:gapWidth val="219"/>
        <c:overlap val="-27"/>
        <c:axId val="586494480"/>
        <c:axId val="586494832"/>
      </c:barChart>
      <c:catAx>
        <c:axId val="58649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94832"/>
        <c:crosses val="autoZero"/>
        <c:auto val="1"/>
        <c:lblAlgn val="ctr"/>
        <c:lblOffset val="100"/>
        <c:noMultiLvlLbl val="0"/>
      </c:catAx>
      <c:valAx>
        <c:axId val="58649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9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[EXCEL_Practice_Problem (Recovered).xlsx]REVENUE BY PRODUCTS!PivotTable2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'REVENUE BY PRODUCTS'!$B$3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43-46B2-8842-2E47849B65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43-46B2-8842-2E47849B65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43-46B2-8842-2E47849B65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543-46B2-8842-2E47849B657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543-46B2-8842-2E47849B657A}"/>
              </c:ext>
            </c:extLst>
          </c:dPt>
          <c:cat>
            <c:strRef>
              <c:f>'REVENUE BY PRODUCTS'!$A$4:$A$9</c:f>
              <c:strCache>
                <c:ptCount val="5"/>
                <c:pt idx="0">
                  <c:v>Product 1</c:v>
                </c:pt>
                <c:pt idx="1">
                  <c:v>Product 2</c:v>
                </c:pt>
                <c:pt idx="2">
                  <c:v>Product 3</c:v>
                </c:pt>
                <c:pt idx="3">
                  <c:v>Product 4</c:v>
                </c:pt>
                <c:pt idx="4">
                  <c:v>Product 5</c:v>
                </c:pt>
              </c:strCache>
            </c:strRef>
          </c:cat>
          <c:val>
            <c:numRef>
              <c:f>'REVENUE BY PRODUCTS'!$B$4:$B$9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D5E3-44B9-82F5-6C5071A401C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[EXCEL_Practice_Problem (Recovered).xlsx]Monthly Revenue Trends!PivotTable2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 Revenue Trends'!$B$3:$B$4</c:f>
              <c:strCache>
                <c:ptCount val="1"/>
                <c:pt idx="0">
                  <c:v>Product 1</c:v>
                </c:pt>
              </c:strCache>
            </c:strRef>
          </c:tx>
          <c:spPr>
            <a:ln w="28575" cap="rnd">
              <a:solidFill>
                <a:schemeClr val="accent1"/>
              </a:solidFill>
              <a:round/>
            </a:ln>
            <a:effectLst/>
          </c:spPr>
          <c:marker>
            <c:symbol val="none"/>
          </c:marker>
          <c:cat>
            <c:multiLvlStrRef>
              <c:f>'Monthly Revenue Trends'!$A$5:$A$29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2021</c:v>
                  </c:pt>
                  <c:pt idx="12">
                    <c:v>2022</c:v>
                  </c:pt>
                </c:lvl>
              </c:multiLvlStrCache>
            </c:multiLvlStrRef>
          </c:cat>
          <c:val>
            <c:numRef>
              <c:f>'Monthly Revenue Trends'!$B$5:$B$29</c:f>
              <c:numCache>
                <c:formatCode>General</c:formatCode>
                <c:ptCount val="22"/>
                <c:pt idx="0">
                  <c:v>35511</c:v>
                </c:pt>
                <c:pt idx="1">
                  <c:v>35910</c:v>
                </c:pt>
                <c:pt idx="2">
                  <c:v>39501</c:v>
                </c:pt>
                <c:pt idx="3">
                  <c:v>26733</c:v>
                </c:pt>
                <c:pt idx="4">
                  <c:v>30723</c:v>
                </c:pt>
                <c:pt idx="5">
                  <c:v>36309</c:v>
                </c:pt>
                <c:pt idx="6">
                  <c:v>27930</c:v>
                </c:pt>
                <c:pt idx="7">
                  <c:v>33117</c:v>
                </c:pt>
                <c:pt idx="8">
                  <c:v>35112</c:v>
                </c:pt>
                <c:pt idx="9">
                  <c:v>23541</c:v>
                </c:pt>
                <c:pt idx="10">
                  <c:v>43092</c:v>
                </c:pt>
                <c:pt idx="11">
                  <c:v>27132</c:v>
                </c:pt>
                <c:pt idx="12">
                  <c:v>35910</c:v>
                </c:pt>
                <c:pt idx="13">
                  <c:v>45486</c:v>
                </c:pt>
                <c:pt idx="14">
                  <c:v>53865</c:v>
                </c:pt>
                <c:pt idx="15">
                  <c:v>38304</c:v>
                </c:pt>
                <c:pt idx="16">
                  <c:v>20349</c:v>
                </c:pt>
                <c:pt idx="17">
                  <c:v>37107</c:v>
                </c:pt>
                <c:pt idx="18">
                  <c:v>34713</c:v>
                </c:pt>
                <c:pt idx="19">
                  <c:v>27930</c:v>
                </c:pt>
                <c:pt idx="20">
                  <c:v>34713</c:v>
                </c:pt>
                <c:pt idx="21">
                  <c:v>13965</c:v>
                </c:pt>
              </c:numCache>
            </c:numRef>
          </c:val>
          <c:smooth val="0"/>
          <c:extLst>
            <c:ext xmlns:c16="http://schemas.microsoft.com/office/drawing/2014/chart" uri="{C3380CC4-5D6E-409C-BE32-E72D297353CC}">
              <c16:uniqueId val="{00000000-6837-416F-B455-ADDD221A809E}"/>
            </c:ext>
          </c:extLst>
        </c:ser>
        <c:ser>
          <c:idx val="1"/>
          <c:order val="1"/>
          <c:tx>
            <c:strRef>
              <c:f>'Monthly Revenue Trends'!$C$3:$C$4</c:f>
              <c:strCache>
                <c:ptCount val="1"/>
                <c:pt idx="0">
                  <c:v>Product 2</c:v>
                </c:pt>
              </c:strCache>
            </c:strRef>
          </c:tx>
          <c:spPr>
            <a:ln w="28575" cap="rnd">
              <a:solidFill>
                <a:schemeClr val="accent2"/>
              </a:solidFill>
              <a:round/>
            </a:ln>
            <a:effectLst/>
          </c:spPr>
          <c:marker>
            <c:symbol val="none"/>
          </c:marker>
          <c:cat>
            <c:multiLvlStrRef>
              <c:f>'Monthly Revenue Trends'!$A$5:$A$29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2021</c:v>
                  </c:pt>
                  <c:pt idx="12">
                    <c:v>2022</c:v>
                  </c:pt>
                </c:lvl>
              </c:multiLvlStrCache>
            </c:multiLvlStrRef>
          </c:cat>
          <c:val>
            <c:numRef>
              <c:f>'Monthly Revenue Trends'!$C$5:$C$29</c:f>
              <c:numCache>
                <c:formatCode>General</c:formatCode>
                <c:ptCount val="22"/>
                <c:pt idx="0">
                  <c:v>17114</c:v>
                </c:pt>
                <c:pt idx="1">
                  <c:v>17512</c:v>
                </c:pt>
                <c:pt idx="2">
                  <c:v>24477</c:v>
                </c:pt>
                <c:pt idx="3">
                  <c:v>22288</c:v>
                </c:pt>
                <c:pt idx="4">
                  <c:v>14328</c:v>
                </c:pt>
                <c:pt idx="5">
                  <c:v>16517</c:v>
                </c:pt>
                <c:pt idx="6">
                  <c:v>9950</c:v>
                </c:pt>
                <c:pt idx="7">
                  <c:v>9552</c:v>
                </c:pt>
                <c:pt idx="8">
                  <c:v>19502</c:v>
                </c:pt>
                <c:pt idx="9">
                  <c:v>21890</c:v>
                </c:pt>
                <c:pt idx="10">
                  <c:v>21691</c:v>
                </c:pt>
                <c:pt idx="11">
                  <c:v>14328</c:v>
                </c:pt>
                <c:pt idx="12">
                  <c:v>11741</c:v>
                </c:pt>
                <c:pt idx="13">
                  <c:v>18308</c:v>
                </c:pt>
                <c:pt idx="14">
                  <c:v>20895</c:v>
                </c:pt>
                <c:pt idx="15">
                  <c:v>15920</c:v>
                </c:pt>
                <c:pt idx="16">
                  <c:v>19104</c:v>
                </c:pt>
                <c:pt idx="17">
                  <c:v>14328</c:v>
                </c:pt>
                <c:pt idx="18">
                  <c:v>11741</c:v>
                </c:pt>
                <c:pt idx="19">
                  <c:v>22686</c:v>
                </c:pt>
                <c:pt idx="20">
                  <c:v>13930</c:v>
                </c:pt>
                <c:pt idx="21">
                  <c:v>7960</c:v>
                </c:pt>
              </c:numCache>
            </c:numRef>
          </c:val>
          <c:smooth val="0"/>
          <c:extLst>
            <c:ext xmlns:c16="http://schemas.microsoft.com/office/drawing/2014/chart" uri="{C3380CC4-5D6E-409C-BE32-E72D297353CC}">
              <c16:uniqueId val="{00000010-78EB-4D93-8D71-10A7CDDFA3F8}"/>
            </c:ext>
          </c:extLst>
        </c:ser>
        <c:ser>
          <c:idx val="2"/>
          <c:order val="2"/>
          <c:tx>
            <c:strRef>
              <c:f>'Monthly Revenue Trends'!$D$3:$D$4</c:f>
              <c:strCache>
                <c:ptCount val="1"/>
                <c:pt idx="0">
                  <c:v>Product 3</c:v>
                </c:pt>
              </c:strCache>
            </c:strRef>
          </c:tx>
          <c:spPr>
            <a:ln w="28575" cap="rnd">
              <a:solidFill>
                <a:schemeClr val="accent3"/>
              </a:solidFill>
              <a:round/>
            </a:ln>
            <a:effectLst/>
          </c:spPr>
          <c:marker>
            <c:symbol val="none"/>
          </c:marker>
          <c:cat>
            <c:multiLvlStrRef>
              <c:f>'Monthly Revenue Trends'!$A$5:$A$29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2021</c:v>
                  </c:pt>
                  <c:pt idx="12">
                    <c:v>2022</c:v>
                  </c:pt>
                </c:lvl>
              </c:multiLvlStrCache>
            </c:multiLvlStrRef>
          </c:cat>
          <c:val>
            <c:numRef>
              <c:f>'Monthly Revenue Trends'!$D$5:$D$29</c:f>
              <c:numCache>
                <c:formatCode>General</c:formatCode>
                <c:ptCount val="22"/>
                <c:pt idx="0">
                  <c:v>6693</c:v>
                </c:pt>
                <c:pt idx="1">
                  <c:v>4830</c:v>
                </c:pt>
                <c:pt idx="2">
                  <c:v>7797</c:v>
                </c:pt>
                <c:pt idx="3">
                  <c:v>5727</c:v>
                </c:pt>
                <c:pt idx="4">
                  <c:v>11040</c:v>
                </c:pt>
                <c:pt idx="5">
                  <c:v>3933</c:v>
                </c:pt>
                <c:pt idx="6">
                  <c:v>5313</c:v>
                </c:pt>
                <c:pt idx="7">
                  <c:v>3312</c:v>
                </c:pt>
                <c:pt idx="8">
                  <c:v>6693</c:v>
                </c:pt>
                <c:pt idx="9">
                  <c:v>4209</c:v>
                </c:pt>
                <c:pt idx="10">
                  <c:v>5175</c:v>
                </c:pt>
                <c:pt idx="11">
                  <c:v>6693</c:v>
                </c:pt>
                <c:pt idx="12">
                  <c:v>6900</c:v>
                </c:pt>
                <c:pt idx="13">
                  <c:v>6141</c:v>
                </c:pt>
                <c:pt idx="14">
                  <c:v>4002</c:v>
                </c:pt>
                <c:pt idx="15">
                  <c:v>4416</c:v>
                </c:pt>
                <c:pt idx="16">
                  <c:v>6762</c:v>
                </c:pt>
                <c:pt idx="17">
                  <c:v>4623</c:v>
                </c:pt>
                <c:pt idx="18">
                  <c:v>5106</c:v>
                </c:pt>
                <c:pt idx="19">
                  <c:v>7107</c:v>
                </c:pt>
                <c:pt idx="20">
                  <c:v>5313</c:v>
                </c:pt>
                <c:pt idx="21">
                  <c:v>3105</c:v>
                </c:pt>
              </c:numCache>
            </c:numRef>
          </c:val>
          <c:smooth val="0"/>
          <c:extLst>
            <c:ext xmlns:c16="http://schemas.microsoft.com/office/drawing/2014/chart" uri="{C3380CC4-5D6E-409C-BE32-E72D297353CC}">
              <c16:uniqueId val="{00000011-78EB-4D93-8D71-10A7CDDFA3F8}"/>
            </c:ext>
          </c:extLst>
        </c:ser>
        <c:ser>
          <c:idx val="3"/>
          <c:order val="3"/>
          <c:tx>
            <c:strRef>
              <c:f>'Monthly Revenue Trends'!$E$3:$E$4</c:f>
              <c:strCache>
                <c:ptCount val="1"/>
                <c:pt idx="0">
                  <c:v>Product 4</c:v>
                </c:pt>
              </c:strCache>
            </c:strRef>
          </c:tx>
          <c:spPr>
            <a:ln w="28575" cap="rnd">
              <a:solidFill>
                <a:schemeClr val="accent4"/>
              </a:solidFill>
              <a:round/>
            </a:ln>
            <a:effectLst/>
          </c:spPr>
          <c:marker>
            <c:symbol val="none"/>
          </c:marker>
          <c:cat>
            <c:multiLvlStrRef>
              <c:f>'Monthly Revenue Trends'!$A$5:$A$29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2021</c:v>
                  </c:pt>
                  <c:pt idx="12">
                    <c:v>2022</c:v>
                  </c:pt>
                </c:lvl>
              </c:multiLvlStrCache>
            </c:multiLvlStrRef>
          </c:cat>
          <c:val>
            <c:numRef>
              <c:f>'Monthly Revenue Trends'!$E$5:$E$29</c:f>
              <c:numCache>
                <c:formatCode>General</c:formatCode>
                <c:ptCount val="22"/>
                <c:pt idx="0">
                  <c:v>11766</c:v>
                </c:pt>
                <c:pt idx="1">
                  <c:v>16059</c:v>
                </c:pt>
                <c:pt idx="2">
                  <c:v>13038</c:v>
                </c:pt>
                <c:pt idx="3">
                  <c:v>14946</c:v>
                </c:pt>
                <c:pt idx="4">
                  <c:v>25440</c:v>
                </c:pt>
                <c:pt idx="5">
                  <c:v>13674</c:v>
                </c:pt>
                <c:pt idx="6">
                  <c:v>20670</c:v>
                </c:pt>
                <c:pt idx="7">
                  <c:v>19239</c:v>
                </c:pt>
                <c:pt idx="8">
                  <c:v>10812</c:v>
                </c:pt>
                <c:pt idx="9">
                  <c:v>15264</c:v>
                </c:pt>
                <c:pt idx="10">
                  <c:v>9222</c:v>
                </c:pt>
                <c:pt idx="11">
                  <c:v>11130</c:v>
                </c:pt>
                <c:pt idx="12">
                  <c:v>12402</c:v>
                </c:pt>
                <c:pt idx="13">
                  <c:v>6042</c:v>
                </c:pt>
                <c:pt idx="14">
                  <c:v>17967</c:v>
                </c:pt>
                <c:pt idx="15">
                  <c:v>15264</c:v>
                </c:pt>
                <c:pt idx="16">
                  <c:v>17967</c:v>
                </c:pt>
                <c:pt idx="17">
                  <c:v>16059</c:v>
                </c:pt>
                <c:pt idx="18">
                  <c:v>6837</c:v>
                </c:pt>
                <c:pt idx="19">
                  <c:v>13197</c:v>
                </c:pt>
                <c:pt idx="20">
                  <c:v>10017</c:v>
                </c:pt>
                <c:pt idx="21">
                  <c:v>4293</c:v>
                </c:pt>
              </c:numCache>
            </c:numRef>
          </c:val>
          <c:smooth val="0"/>
          <c:extLst>
            <c:ext xmlns:c16="http://schemas.microsoft.com/office/drawing/2014/chart" uri="{C3380CC4-5D6E-409C-BE32-E72D297353CC}">
              <c16:uniqueId val="{00000012-78EB-4D93-8D71-10A7CDDFA3F8}"/>
            </c:ext>
          </c:extLst>
        </c:ser>
        <c:ser>
          <c:idx val="4"/>
          <c:order val="4"/>
          <c:tx>
            <c:strRef>
              <c:f>'Monthly Revenue Trends'!$F$3:$F$4</c:f>
              <c:strCache>
                <c:ptCount val="1"/>
                <c:pt idx="0">
                  <c:v>Product 5</c:v>
                </c:pt>
              </c:strCache>
            </c:strRef>
          </c:tx>
          <c:spPr>
            <a:ln w="28575" cap="rnd">
              <a:solidFill>
                <a:schemeClr val="accent5"/>
              </a:solidFill>
              <a:round/>
            </a:ln>
            <a:effectLst/>
          </c:spPr>
          <c:marker>
            <c:symbol val="none"/>
          </c:marker>
          <c:cat>
            <c:multiLvlStrRef>
              <c:f>'Monthly Revenue Trends'!$A$5:$A$29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2021</c:v>
                  </c:pt>
                  <c:pt idx="12">
                    <c:v>2022</c:v>
                  </c:pt>
                </c:lvl>
              </c:multiLvlStrCache>
            </c:multiLvlStrRef>
          </c:cat>
          <c:val>
            <c:numRef>
              <c:f>'Monthly Revenue Trends'!$F$5:$F$29</c:f>
              <c:numCache>
                <c:formatCode>General</c:formatCode>
                <c:ptCount val="22"/>
                <c:pt idx="0">
                  <c:v>21675</c:v>
                </c:pt>
                <c:pt idx="1">
                  <c:v>18785</c:v>
                </c:pt>
                <c:pt idx="2">
                  <c:v>18496</c:v>
                </c:pt>
                <c:pt idx="3">
                  <c:v>23698</c:v>
                </c:pt>
                <c:pt idx="4">
                  <c:v>36992</c:v>
                </c:pt>
                <c:pt idx="5">
                  <c:v>34680</c:v>
                </c:pt>
                <c:pt idx="6">
                  <c:v>22831</c:v>
                </c:pt>
                <c:pt idx="7">
                  <c:v>30923</c:v>
                </c:pt>
                <c:pt idx="8">
                  <c:v>17340</c:v>
                </c:pt>
                <c:pt idx="9">
                  <c:v>23987</c:v>
                </c:pt>
                <c:pt idx="10">
                  <c:v>20519</c:v>
                </c:pt>
                <c:pt idx="11">
                  <c:v>31790</c:v>
                </c:pt>
                <c:pt idx="12">
                  <c:v>17340</c:v>
                </c:pt>
                <c:pt idx="13">
                  <c:v>30056</c:v>
                </c:pt>
                <c:pt idx="14">
                  <c:v>30345</c:v>
                </c:pt>
                <c:pt idx="15">
                  <c:v>18496</c:v>
                </c:pt>
                <c:pt idx="16">
                  <c:v>27455</c:v>
                </c:pt>
                <c:pt idx="17">
                  <c:v>15895</c:v>
                </c:pt>
                <c:pt idx="18">
                  <c:v>13583</c:v>
                </c:pt>
                <c:pt idx="19">
                  <c:v>17918</c:v>
                </c:pt>
                <c:pt idx="20">
                  <c:v>18785</c:v>
                </c:pt>
                <c:pt idx="21">
                  <c:v>8092</c:v>
                </c:pt>
              </c:numCache>
            </c:numRef>
          </c:val>
          <c:smooth val="0"/>
          <c:extLst>
            <c:ext xmlns:c16="http://schemas.microsoft.com/office/drawing/2014/chart" uri="{C3380CC4-5D6E-409C-BE32-E72D297353CC}">
              <c16:uniqueId val="{00000013-78EB-4D93-8D71-10A7CDDFA3F8}"/>
            </c:ext>
          </c:extLst>
        </c:ser>
        <c:dLbls>
          <c:showLegendKey val="0"/>
          <c:showVal val="0"/>
          <c:showCatName val="0"/>
          <c:showSerName val="0"/>
          <c:showPercent val="0"/>
          <c:showBubbleSize val="0"/>
        </c:dLbls>
        <c:smooth val="0"/>
        <c:axId val="651153144"/>
        <c:axId val="651155256"/>
      </c:lineChart>
      <c:valAx>
        <c:axId val="651155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153144"/>
        <c:crosses val="autoZero"/>
        <c:crossBetween val="between"/>
      </c:valAx>
      <c:catAx>
        <c:axId val="651153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15525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205740</xdr:colOff>
      <xdr:row>4</xdr:row>
      <xdr:rowOff>0</xdr:rowOff>
    </xdr:from>
    <xdr:to>
      <xdr:col>8</xdr:col>
      <xdr:colOff>236220</xdr:colOff>
      <xdr:row>16</xdr:row>
      <xdr:rowOff>30480</xdr:rowOff>
    </xdr:to>
    <xdr:graphicFrame macro="">
      <xdr:nvGraphicFramePr>
        <xdr:cNvPr id="2" name="Chart 1">
          <a:extLst>
            <a:ext uri="{FF2B5EF4-FFF2-40B4-BE49-F238E27FC236}">
              <a16:creationId xmlns:a16="http://schemas.microsoft.com/office/drawing/2014/main" id="{0FF4B3C9-D4A5-4D8D-9BA2-75081098D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xdr:colOff>
      <xdr:row>16</xdr:row>
      <xdr:rowOff>53340</xdr:rowOff>
    </xdr:from>
    <xdr:to>
      <xdr:col>8</xdr:col>
      <xdr:colOff>335280</xdr:colOff>
      <xdr:row>28</xdr:row>
      <xdr:rowOff>175260</xdr:rowOff>
    </xdr:to>
    <xdr:graphicFrame macro="">
      <xdr:nvGraphicFramePr>
        <xdr:cNvPr id="4" name="Chart 3">
          <a:extLst>
            <a:ext uri="{FF2B5EF4-FFF2-40B4-BE49-F238E27FC236}">
              <a16:creationId xmlns:a16="http://schemas.microsoft.com/office/drawing/2014/main" id="{11C4B554-B461-492C-81F8-AF7FEA770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xdr:colOff>
      <xdr:row>0</xdr:row>
      <xdr:rowOff>1</xdr:rowOff>
    </xdr:from>
    <xdr:to>
      <xdr:col>3</xdr:col>
      <xdr:colOff>7620</xdr:colOff>
      <xdr:row>4</xdr:row>
      <xdr:rowOff>167641</xdr:rowOff>
    </xdr:to>
    <mc:AlternateContent xmlns:mc="http://schemas.openxmlformats.org/markup-compatibility/2006" xmlns:a14="http://schemas.microsoft.com/office/drawing/2010/main">
      <mc:Choice Requires="a14">
        <xdr:graphicFrame macro="">
          <xdr:nvGraphicFramePr>
            <xdr:cNvPr id="13" name="year">
              <a:extLst>
                <a:ext uri="{FF2B5EF4-FFF2-40B4-BE49-F238E27FC236}">
                  <a16:creationId xmlns:a16="http://schemas.microsoft.com/office/drawing/2014/main" id="{B72132AF-D00F-D609-1A25-111C1D8E262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620" y="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175260</xdr:rowOff>
    </xdr:from>
    <xdr:to>
      <xdr:col>3</xdr:col>
      <xdr:colOff>0</xdr:colOff>
      <xdr:row>18</xdr:row>
      <xdr:rowOff>81915</xdr:rowOff>
    </xdr:to>
    <mc:AlternateContent xmlns:mc="http://schemas.openxmlformats.org/markup-compatibility/2006" xmlns:a14="http://schemas.microsoft.com/office/drawing/2010/main">
      <mc:Choice Requires="a14">
        <xdr:graphicFrame macro="">
          <xdr:nvGraphicFramePr>
            <xdr:cNvPr id="14" name="Sales Person">
              <a:extLst>
                <a:ext uri="{FF2B5EF4-FFF2-40B4-BE49-F238E27FC236}">
                  <a16:creationId xmlns:a16="http://schemas.microsoft.com/office/drawing/2014/main" id="{90F26F75-741D-CD45-5A9E-AB153D45B588}"/>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0" y="906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76201</xdr:rowOff>
    </xdr:from>
    <xdr:to>
      <xdr:col>3</xdr:col>
      <xdr:colOff>0</xdr:colOff>
      <xdr:row>26</xdr:row>
      <xdr:rowOff>15241</xdr:rowOff>
    </xdr:to>
    <mc:AlternateContent xmlns:mc="http://schemas.openxmlformats.org/markup-compatibility/2006" xmlns:a14="http://schemas.microsoft.com/office/drawing/2010/main">
      <mc:Choice Requires="a14">
        <xdr:graphicFrame macro="">
          <xdr:nvGraphicFramePr>
            <xdr:cNvPr id="15" name="Region 1">
              <a:extLst>
                <a:ext uri="{FF2B5EF4-FFF2-40B4-BE49-F238E27FC236}">
                  <a16:creationId xmlns:a16="http://schemas.microsoft.com/office/drawing/2014/main" id="{3D1F9195-2AB4-BF59-1EEF-DDC1E9010E9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3368041"/>
              <a:ext cx="1828800" cy="1402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76200</xdr:colOff>
      <xdr:row>13</xdr:row>
      <xdr:rowOff>144780</xdr:rowOff>
    </xdr:from>
    <xdr:to>
      <xdr:col>18</xdr:col>
      <xdr:colOff>76200</xdr:colOff>
      <xdr:row>23</xdr:row>
      <xdr:rowOff>7619</xdr:rowOff>
    </xdr:to>
    <mc:AlternateContent xmlns:mc="http://schemas.openxmlformats.org/markup-compatibility/2006">
      <mc:Choice xmlns:a14="http://schemas.microsoft.com/office/drawing/2010/main" Requires="a14">
        <xdr:graphicFrame macro="">
          <xdr:nvGraphicFramePr>
            <xdr:cNvPr id="16" name="Product_Type 1">
              <a:extLst>
                <a:ext uri="{FF2B5EF4-FFF2-40B4-BE49-F238E27FC236}">
                  <a16:creationId xmlns:a16="http://schemas.microsoft.com/office/drawing/2014/main" id="{A6B12D9F-4936-6B20-4122-ED839EEC7FDC}"/>
                </a:ext>
              </a:extLst>
            </xdr:cNvPr>
            <xdr:cNvGraphicFramePr/>
          </xdr:nvGraphicFramePr>
          <xdr:xfrm>
            <a:off x="0" y="0"/>
            <a:ext cx="0" cy="0"/>
          </xdr:xfrm>
          <a:graphic>
            <a:graphicData uri="http://schemas.microsoft.com/office/drawing/2010/slicer">
              <sle:slicer xmlns:sle="http://schemas.microsoft.com/office/drawing/2010/slicer" name="Product_Type 1"/>
            </a:graphicData>
          </a:graphic>
        </xdr:graphicFrame>
      </mc:Choice>
      <mc:Fallback>
        <xdr:sp macro="" textlink="">
          <xdr:nvSpPr>
            <xdr:cNvPr id="0" name=""/>
            <xdr:cNvSpPr>
              <a:spLocks noTextEdit="1"/>
            </xdr:cNvSpPr>
          </xdr:nvSpPr>
          <xdr:spPr>
            <a:xfrm>
              <a:off x="9220200" y="2522220"/>
              <a:ext cx="1828800" cy="1691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83820</xdr:colOff>
      <xdr:row>0</xdr:row>
      <xdr:rowOff>45720</xdr:rowOff>
    </xdr:from>
    <xdr:to>
      <xdr:col>18</xdr:col>
      <xdr:colOff>83820</xdr:colOff>
      <xdr:row>13</xdr:row>
      <xdr:rowOff>135255</xdr:rowOff>
    </xdr:to>
    <mc:AlternateContent xmlns:mc="http://schemas.openxmlformats.org/markup-compatibility/2006">
      <mc:Choice xmlns:a14="http://schemas.microsoft.com/office/drawing/2010/main" Requires="a14">
        <xdr:graphicFrame macro="">
          <xdr:nvGraphicFramePr>
            <xdr:cNvPr id="17" name="Revenue">
              <a:extLst>
                <a:ext uri="{FF2B5EF4-FFF2-40B4-BE49-F238E27FC236}">
                  <a16:creationId xmlns:a16="http://schemas.microsoft.com/office/drawing/2014/main" id="{E194DC94-8F36-F5AC-0B49-62D9636338A2}"/>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dr:sp macro="" textlink="">
          <xdr:nvSpPr>
            <xdr:cNvPr id="0" name=""/>
            <xdr:cNvSpPr>
              <a:spLocks noTextEdit="1"/>
            </xdr:cNvSpPr>
          </xdr:nvSpPr>
          <xdr:spPr>
            <a:xfrm>
              <a:off x="9227820" y="45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388620</xdr:colOff>
      <xdr:row>4</xdr:row>
      <xdr:rowOff>38100</xdr:rowOff>
    </xdr:from>
    <xdr:to>
      <xdr:col>15</xdr:col>
      <xdr:colOff>68580</xdr:colOff>
      <xdr:row>29</xdr:row>
      <xdr:rowOff>0</xdr:rowOff>
    </xdr:to>
    <xdr:graphicFrame macro="">
      <xdr:nvGraphicFramePr>
        <xdr:cNvPr id="3" name="Chart 2">
          <a:extLst>
            <a:ext uri="{FF2B5EF4-FFF2-40B4-BE49-F238E27FC236}">
              <a16:creationId xmlns:a16="http://schemas.microsoft.com/office/drawing/2014/main" id="{B052A878-3C73-4587-82B7-B1ECC640B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7</xdr:row>
      <xdr:rowOff>156210</xdr:rowOff>
    </xdr:from>
    <xdr:to>
      <xdr:col>6</xdr:col>
      <xdr:colOff>60960</xdr:colOff>
      <xdr:row>22</xdr:row>
      <xdr:rowOff>156210</xdr:rowOff>
    </xdr:to>
    <xdr:graphicFrame macro="">
      <xdr:nvGraphicFramePr>
        <xdr:cNvPr id="2" name="Chart 1">
          <a:extLst>
            <a:ext uri="{FF2B5EF4-FFF2-40B4-BE49-F238E27FC236}">
              <a16:creationId xmlns:a16="http://schemas.microsoft.com/office/drawing/2014/main" id="{593D28B2-D7AD-8F6D-9C8B-E22A033B4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266700</xdr:colOff>
      <xdr:row>1</xdr:row>
      <xdr:rowOff>72390</xdr:rowOff>
    </xdr:from>
    <xdr:to>
      <xdr:col>10</xdr:col>
      <xdr:colOff>571500</xdr:colOff>
      <xdr:row>16</xdr:row>
      <xdr:rowOff>72390</xdr:rowOff>
    </xdr:to>
    <xdr:graphicFrame macro="">
      <xdr:nvGraphicFramePr>
        <xdr:cNvPr id="2" name="Chart 1">
          <a:extLst>
            <a:ext uri="{FF2B5EF4-FFF2-40B4-BE49-F238E27FC236}">
              <a16:creationId xmlns:a16="http://schemas.microsoft.com/office/drawing/2014/main" id="{126860E1-FA54-B7A0-E2D0-846EDDD88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563880</xdr:colOff>
      <xdr:row>5</xdr:row>
      <xdr:rowOff>7621</xdr:rowOff>
    </xdr:from>
    <xdr:to>
      <xdr:col>5</xdr:col>
      <xdr:colOff>563880</xdr:colOff>
      <xdr:row>12</xdr:row>
      <xdr:rowOff>152401</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2DEE1AA9-3027-C4F1-22A9-F9C9299403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46020" y="922021"/>
              <a:ext cx="182880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137160</xdr:colOff>
      <xdr:row>2</xdr:row>
      <xdr:rowOff>163830</xdr:rowOff>
    </xdr:from>
    <xdr:to>
      <xdr:col>13</xdr:col>
      <xdr:colOff>441960</xdr:colOff>
      <xdr:row>17</xdr:row>
      <xdr:rowOff>163830</xdr:rowOff>
    </xdr:to>
    <xdr:graphicFrame macro="">
      <xdr:nvGraphicFramePr>
        <xdr:cNvPr id="3" name="Chart 2">
          <a:extLst>
            <a:ext uri="{FF2B5EF4-FFF2-40B4-BE49-F238E27FC236}">
              <a16:creationId xmlns:a16="http://schemas.microsoft.com/office/drawing/2014/main" id="{79D5DEAA-8D8D-5FBC-9B47-9B095009E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502920</xdr:colOff>
      <xdr:row>3</xdr:row>
      <xdr:rowOff>7621</xdr:rowOff>
    </xdr:from>
    <xdr:to>
      <xdr:col>16</xdr:col>
      <xdr:colOff>502920</xdr:colOff>
      <xdr:row>12</xdr:row>
      <xdr:rowOff>7621</xdr:rowOff>
    </xdr:to>
    <mc:AlternateContent xmlns:mc="http://schemas.openxmlformats.org/markup-compatibility/2006">
      <mc:Choice xmlns:a14="http://schemas.microsoft.com/office/drawing/2010/main" Requires="a14">
        <xdr:graphicFrame macro="">
          <xdr:nvGraphicFramePr>
            <xdr:cNvPr id="5" name="Product_Type">
              <a:extLst>
                <a:ext uri="{FF2B5EF4-FFF2-40B4-BE49-F238E27FC236}">
                  <a16:creationId xmlns:a16="http://schemas.microsoft.com/office/drawing/2014/main" id="{5DEDD819-6514-5B33-E0E5-6CAC8DCD5045}"/>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dr:sp macro="" textlink="">
          <xdr:nvSpPr>
            <xdr:cNvPr id="0" name=""/>
            <xdr:cNvSpPr>
              <a:spLocks noTextEdit="1"/>
            </xdr:cNvSpPr>
          </xdr:nvSpPr>
          <xdr:spPr>
            <a:xfrm>
              <a:off x="9090660" y="556261"/>
              <a:ext cx="182880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30480</xdr:colOff>
      <xdr:row>2</xdr:row>
      <xdr:rowOff>11430</xdr:rowOff>
    </xdr:from>
    <xdr:to>
      <xdr:col>15</xdr:col>
      <xdr:colOff>236220</xdr:colOff>
      <xdr:row>20</xdr:row>
      <xdr:rowOff>83820</xdr:rowOff>
    </xdr:to>
    <xdr:graphicFrame macro="">
      <xdr:nvGraphicFramePr>
        <xdr:cNvPr id="2" name="Chart 1">
          <a:extLst>
            <a:ext uri="{FF2B5EF4-FFF2-40B4-BE49-F238E27FC236}">
              <a16:creationId xmlns:a16="http://schemas.microsoft.com/office/drawing/2014/main" id="{D5831A7E-AFE2-9FC5-98A4-130325C02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Devlikar" refreshedDate="45136.395940740738" createdVersion="8" refreshedVersion="8" minRefreshableVersion="3" recordCount="2000" xr:uid="{548B23D5-1528-4D10-95C8-3679D51F6A97}">
  <cacheSource type="worksheet">
    <worksheetSource name="Data_Sales"/>
  </cacheSource>
  <cacheFields count="15">
    <cacheField name="Order ID" numFmtId="0">
      <sharedItems/>
    </cacheField>
    <cacheField name="Order Date" numFmtId="14">
      <sharedItems containsSemiMixedTypes="0" containsNonDate="0" containsDate="1" containsString="0" minDate="2021-01-01T00:00:00" maxDate="2022-10-17T00:00:00"/>
    </cacheField>
    <cacheField name="day" numFmtId="0">
      <sharedItems containsSemiMixedTypes="0" containsString="0" containsNumber="1" containsInteger="1" minValue="1" maxValue="31"/>
    </cacheField>
    <cacheField name="month" numFmtId="0">
      <sharedItems containsSemiMixedTypes="0" containsString="0" containsNumber="1" containsInteger="1" minValue="1" maxValue="12" count="12">
        <n v="1"/>
        <n v="2"/>
        <n v="3"/>
        <n v="4"/>
        <n v="5"/>
        <n v="6"/>
        <n v="7"/>
        <n v="8"/>
        <n v="9"/>
        <n v="10"/>
        <n v="11"/>
        <n v="12"/>
      </sharedItems>
    </cacheField>
    <cacheField name="year" numFmtId="0">
      <sharedItems containsSemiMixedTypes="0" containsString="0" containsNumber="1" containsInteger="1" minValue="2021" maxValue="2022" count="2">
        <n v="2021"/>
        <n v="2022"/>
      </sharedItems>
    </cacheField>
    <cacheField name="Customer ID" numFmtId="0">
      <sharedItems containsSemiMixedTypes="0" containsString="0" containsNumber="1" containsInteger="1" minValue="1" maxValue="20"/>
    </cacheField>
    <cacheField name="Customer Name" numFmtId="0">
      <sharedItems/>
    </cacheField>
    <cacheField name="Sales Person" numFmtId="0">
      <sharedItems count="8">
        <s v="Andrew James"/>
        <s v="Laura Larsen"/>
        <s v="Anna Weber"/>
        <s v="Michael Fox"/>
        <s v="Ben Wallace"/>
        <s v="Anne Lee"/>
        <s v="Oscar Knox"/>
        <s v="Kim Fishman"/>
      </sharedItems>
    </cacheField>
    <cacheField name="Tenure" numFmtId="0">
      <sharedItems containsSemiMixedTypes="0" containsString="0" containsNumber="1" containsInteger="1" minValue="2" maxValue="8"/>
    </cacheField>
    <cacheField name="Region" numFmtId="0">
      <sharedItems count="4">
        <s v="Arizona"/>
        <s v="California"/>
        <s v="Texas"/>
        <s v="New Mexico"/>
      </sharedItems>
    </cacheField>
    <cacheField name="Product_Type" numFmtId="0">
      <sharedItems containsBlank="1" count="6">
        <s v="Product 1"/>
        <s v="Product 5"/>
        <s v="Product 2"/>
        <s v="Product 4"/>
        <s v="Product 3"/>
        <m u="1"/>
      </sharedItems>
    </cacheField>
    <cacheField name="Price" numFmtId="165">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165">
      <sharedItems containsSemiMixedTypes="0" containsString="0" containsNumber="1" containsInteger="1" minValue="0" maxValue="3591" count="46">
        <n v="1995"/>
        <n v="2394"/>
        <n v="1596"/>
        <n v="1197"/>
        <n v="798"/>
        <n v="0"/>
        <n v="2793"/>
        <n v="399"/>
        <n v="3591"/>
        <n v="3192"/>
        <n v="2023"/>
        <n v="867"/>
        <n v="2601"/>
        <n v="1734"/>
        <n v="289"/>
        <n v="1156"/>
        <n v="1445"/>
        <n v="2312"/>
        <n v="578"/>
        <n v="597"/>
        <n v="398"/>
        <n v="995"/>
        <n v="1194"/>
        <n v="199"/>
        <n v="1592"/>
        <n v="1791"/>
        <n v="796"/>
        <n v="1393"/>
        <n v="477"/>
        <n v="795"/>
        <n v="636"/>
        <n v="318"/>
        <n v="1272"/>
        <n v="1113"/>
        <n v="1431"/>
        <n v="159"/>
        <n v="954"/>
        <n v="276"/>
        <n v="138"/>
        <n v="552"/>
        <n v="345"/>
        <n v="69"/>
        <n v="483"/>
        <n v="621"/>
        <n v="414"/>
        <n v="207"/>
      </sharedItems>
    </cacheField>
    <cacheField name="Manager" numFmtId="0">
      <sharedItems/>
    </cacheField>
  </cacheFields>
  <extLst>
    <ext xmlns:x14="http://schemas.microsoft.com/office/spreadsheetml/2009/9/main" uri="{725AE2AE-9491-48be-B2B4-4EB974FC3084}">
      <x14:pivotCacheDefinition pivotCacheId="1941776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9"/>
    <d v="2021-01-05T00:00:00"/>
    <n v="5"/>
    <x v="0"/>
    <x v="0"/>
    <n v="20"/>
    <s v="Company T"/>
    <x v="0"/>
    <n v="3"/>
    <x v="0"/>
    <x v="0"/>
    <n v="399"/>
    <n v="5"/>
    <x v="0"/>
    <s v="Jeff"/>
  </r>
  <r>
    <s v="0012"/>
    <d v="2021-01-05T00:00:00"/>
    <n v="5"/>
    <x v="0"/>
    <x v="0"/>
    <n v="6"/>
    <s v="Company F"/>
    <x v="1"/>
    <n v="4"/>
    <x v="1"/>
    <x v="0"/>
    <n v="399"/>
    <n v="6"/>
    <x v="1"/>
    <s v="Steve"/>
  </r>
  <r>
    <s v="0014"/>
    <d v="2021-01-05T00:00:00"/>
    <n v="5"/>
    <x v="0"/>
    <x v="0"/>
    <n v="4"/>
    <s v="Company D"/>
    <x v="2"/>
    <n v="2"/>
    <x v="2"/>
    <x v="0"/>
    <n v="399"/>
    <n v="4"/>
    <x v="2"/>
    <s v="Jeff"/>
  </r>
  <r>
    <s v="0020"/>
    <d v="2021-01-07T00:00:00"/>
    <n v="7"/>
    <x v="0"/>
    <x v="0"/>
    <n v="5"/>
    <s v="Company E"/>
    <x v="2"/>
    <n v="2"/>
    <x v="2"/>
    <x v="0"/>
    <n v="399"/>
    <n v="3"/>
    <x v="3"/>
    <s v="Jeff"/>
  </r>
  <r>
    <s v="0024"/>
    <d v="2021-01-07T00:00:00"/>
    <n v="7"/>
    <x v="0"/>
    <x v="0"/>
    <n v="12"/>
    <s v="Company L"/>
    <x v="3"/>
    <n v="5"/>
    <x v="3"/>
    <x v="0"/>
    <n v="399"/>
    <n v="2"/>
    <x v="4"/>
    <s v="Sara"/>
  </r>
  <r>
    <s v="0025"/>
    <d v="2021-01-08T00:00:00"/>
    <n v="8"/>
    <x v="0"/>
    <x v="0"/>
    <n v="3"/>
    <s v="Company C"/>
    <x v="4"/>
    <n v="2"/>
    <x v="2"/>
    <x v="0"/>
    <n v="399"/>
    <n v="0"/>
    <x v="5"/>
    <s v="Sara"/>
  </r>
  <r>
    <s v="0028"/>
    <d v="2021-01-08T00:00:00"/>
    <n v="8"/>
    <x v="0"/>
    <x v="0"/>
    <n v="19"/>
    <s v="Company S"/>
    <x v="0"/>
    <n v="3"/>
    <x v="0"/>
    <x v="0"/>
    <n v="399"/>
    <n v="7"/>
    <x v="6"/>
    <s v="Jeff"/>
  </r>
  <r>
    <s v="0032"/>
    <d v="2021-01-09T00:00:00"/>
    <n v="9"/>
    <x v="0"/>
    <x v="0"/>
    <n v="6"/>
    <s v="Company F"/>
    <x v="1"/>
    <n v="4"/>
    <x v="1"/>
    <x v="0"/>
    <n v="399"/>
    <n v="3"/>
    <x v="3"/>
    <s v="Steve"/>
  </r>
  <r>
    <s v="0037"/>
    <d v="2021-01-11T00:00:00"/>
    <n v="11"/>
    <x v="0"/>
    <x v="0"/>
    <n v="13"/>
    <s v="Company M"/>
    <x v="5"/>
    <n v="6"/>
    <x v="3"/>
    <x v="0"/>
    <n v="399"/>
    <n v="4"/>
    <x v="2"/>
    <s v="Steve"/>
  </r>
  <r>
    <s v="0038"/>
    <d v="2021-01-12T00:00:00"/>
    <n v="12"/>
    <x v="0"/>
    <x v="0"/>
    <n v="20"/>
    <s v="Company T"/>
    <x v="6"/>
    <n v="5"/>
    <x v="0"/>
    <x v="0"/>
    <n v="399"/>
    <n v="3"/>
    <x v="3"/>
    <s v="Jeff"/>
  </r>
  <r>
    <s v="0041"/>
    <d v="2021-01-13T00:00:00"/>
    <n v="13"/>
    <x v="0"/>
    <x v="0"/>
    <n v="9"/>
    <s v="Company I"/>
    <x v="7"/>
    <n v="8"/>
    <x v="1"/>
    <x v="0"/>
    <n v="399"/>
    <n v="4"/>
    <x v="2"/>
    <s v="Philip"/>
  </r>
  <r>
    <s v="0044"/>
    <d v="2021-01-13T00:00:00"/>
    <n v="13"/>
    <x v="0"/>
    <x v="0"/>
    <n v="7"/>
    <s v="Company G"/>
    <x v="1"/>
    <n v="4"/>
    <x v="1"/>
    <x v="0"/>
    <n v="399"/>
    <n v="5"/>
    <x v="0"/>
    <s v="Steve"/>
  </r>
  <r>
    <s v="0051"/>
    <d v="2021-01-13T00:00:00"/>
    <n v="13"/>
    <x v="0"/>
    <x v="0"/>
    <n v="19"/>
    <s v="Company S"/>
    <x v="0"/>
    <n v="3"/>
    <x v="0"/>
    <x v="0"/>
    <n v="399"/>
    <n v="6"/>
    <x v="1"/>
    <s v="Jeff"/>
  </r>
  <r>
    <s v="0055"/>
    <d v="2021-01-15T00:00:00"/>
    <n v="15"/>
    <x v="0"/>
    <x v="0"/>
    <n v="7"/>
    <s v="Company G"/>
    <x v="1"/>
    <n v="4"/>
    <x v="1"/>
    <x v="0"/>
    <n v="399"/>
    <n v="0"/>
    <x v="5"/>
    <s v="Steve"/>
  </r>
  <r>
    <s v="0059"/>
    <d v="2021-01-15T00:00:00"/>
    <n v="15"/>
    <x v="0"/>
    <x v="0"/>
    <n v="9"/>
    <s v="Company I"/>
    <x v="7"/>
    <n v="8"/>
    <x v="1"/>
    <x v="0"/>
    <n v="399"/>
    <n v="7"/>
    <x v="6"/>
    <s v="Philip"/>
  </r>
  <r>
    <s v="0064"/>
    <d v="2021-01-18T00:00:00"/>
    <n v="18"/>
    <x v="0"/>
    <x v="0"/>
    <n v="9"/>
    <s v="Company I"/>
    <x v="1"/>
    <n v="4"/>
    <x v="1"/>
    <x v="0"/>
    <n v="399"/>
    <n v="1"/>
    <x v="7"/>
    <s v="Steve"/>
  </r>
  <r>
    <s v="0072"/>
    <d v="2021-01-22T00:00:00"/>
    <n v="22"/>
    <x v="0"/>
    <x v="0"/>
    <n v="15"/>
    <s v="Company O"/>
    <x v="5"/>
    <n v="6"/>
    <x v="3"/>
    <x v="0"/>
    <n v="399"/>
    <n v="4"/>
    <x v="2"/>
    <s v="Steve"/>
  </r>
  <r>
    <s v="0081"/>
    <d v="2021-01-24T00:00:00"/>
    <n v="24"/>
    <x v="0"/>
    <x v="0"/>
    <n v="7"/>
    <s v="Company G"/>
    <x v="1"/>
    <n v="4"/>
    <x v="1"/>
    <x v="0"/>
    <n v="399"/>
    <n v="6"/>
    <x v="1"/>
    <s v="Steve"/>
  </r>
  <r>
    <s v="0084"/>
    <d v="2021-01-25T00:00:00"/>
    <n v="25"/>
    <x v="0"/>
    <x v="0"/>
    <n v="18"/>
    <s v="Company R"/>
    <x v="0"/>
    <n v="3"/>
    <x v="0"/>
    <x v="0"/>
    <n v="399"/>
    <n v="1"/>
    <x v="7"/>
    <s v="Jeff"/>
  </r>
  <r>
    <s v="0085"/>
    <d v="2021-01-26T00:00:00"/>
    <n v="26"/>
    <x v="0"/>
    <x v="0"/>
    <n v="4"/>
    <s v="Company D"/>
    <x v="4"/>
    <n v="2"/>
    <x v="2"/>
    <x v="0"/>
    <n v="399"/>
    <n v="9"/>
    <x v="8"/>
    <s v="Sara"/>
  </r>
  <r>
    <s v="0086"/>
    <d v="2021-01-26T00:00:00"/>
    <n v="26"/>
    <x v="0"/>
    <x v="0"/>
    <n v="12"/>
    <s v="Company L"/>
    <x v="3"/>
    <n v="5"/>
    <x v="3"/>
    <x v="0"/>
    <n v="399"/>
    <n v="2"/>
    <x v="4"/>
    <s v="Sara"/>
  </r>
  <r>
    <s v="0092"/>
    <d v="2021-01-28T00:00:00"/>
    <n v="28"/>
    <x v="0"/>
    <x v="0"/>
    <n v="20"/>
    <s v="Company T"/>
    <x v="6"/>
    <n v="5"/>
    <x v="0"/>
    <x v="0"/>
    <n v="399"/>
    <n v="6"/>
    <x v="1"/>
    <s v="Jeff"/>
  </r>
  <r>
    <s v="0093"/>
    <d v="2021-01-29T00:00:00"/>
    <n v="29"/>
    <x v="0"/>
    <x v="0"/>
    <n v="7"/>
    <s v="Company G"/>
    <x v="7"/>
    <n v="8"/>
    <x v="1"/>
    <x v="0"/>
    <n v="399"/>
    <n v="1"/>
    <x v="7"/>
    <s v="Philip"/>
  </r>
  <r>
    <s v="0104"/>
    <d v="2021-02-02T00:00:00"/>
    <n v="2"/>
    <x v="1"/>
    <x v="0"/>
    <n v="4"/>
    <s v="Company D"/>
    <x v="4"/>
    <n v="2"/>
    <x v="2"/>
    <x v="0"/>
    <n v="399"/>
    <n v="1"/>
    <x v="7"/>
    <s v="Sara"/>
  </r>
  <r>
    <s v="0108"/>
    <d v="2021-02-02T00:00:00"/>
    <n v="2"/>
    <x v="1"/>
    <x v="0"/>
    <n v="15"/>
    <s v="Company O"/>
    <x v="5"/>
    <n v="6"/>
    <x v="3"/>
    <x v="0"/>
    <n v="399"/>
    <n v="2"/>
    <x v="4"/>
    <s v="Steve"/>
  </r>
  <r>
    <s v="0111"/>
    <d v="2021-02-03T00:00:00"/>
    <n v="3"/>
    <x v="1"/>
    <x v="0"/>
    <n v="19"/>
    <s v="Company S"/>
    <x v="0"/>
    <n v="3"/>
    <x v="0"/>
    <x v="0"/>
    <n v="399"/>
    <n v="6"/>
    <x v="1"/>
    <s v="Jeff"/>
  </r>
  <r>
    <s v="0112"/>
    <d v="2021-02-04T00:00:00"/>
    <n v="4"/>
    <x v="1"/>
    <x v="0"/>
    <n v="1"/>
    <s v="Company A"/>
    <x v="2"/>
    <n v="2"/>
    <x v="2"/>
    <x v="0"/>
    <n v="399"/>
    <n v="2"/>
    <x v="4"/>
    <s v="Jeff"/>
  </r>
  <r>
    <s v="0113"/>
    <d v="2021-02-05T00:00:00"/>
    <n v="5"/>
    <x v="1"/>
    <x v="0"/>
    <n v="17"/>
    <s v="Company Q"/>
    <x v="6"/>
    <n v="5"/>
    <x v="0"/>
    <x v="0"/>
    <n v="399"/>
    <n v="5"/>
    <x v="0"/>
    <s v="Jeff"/>
  </r>
  <r>
    <s v="0117"/>
    <d v="2021-02-05T00:00:00"/>
    <n v="5"/>
    <x v="1"/>
    <x v="0"/>
    <n v="14"/>
    <s v="Company N"/>
    <x v="3"/>
    <n v="5"/>
    <x v="3"/>
    <x v="0"/>
    <n v="399"/>
    <n v="7"/>
    <x v="6"/>
    <s v="Sara"/>
  </r>
  <r>
    <s v="0126"/>
    <d v="2021-02-08T00:00:00"/>
    <n v="8"/>
    <x v="1"/>
    <x v="0"/>
    <n v="18"/>
    <s v="Company R"/>
    <x v="6"/>
    <n v="5"/>
    <x v="0"/>
    <x v="0"/>
    <n v="399"/>
    <n v="4"/>
    <x v="2"/>
    <s v="Jeff"/>
  </r>
  <r>
    <s v="0131"/>
    <d v="2021-02-11T00:00:00"/>
    <n v="11"/>
    <x v="1"/>
    <x v="0"/>
    <n v="10"/>
    <s v="Company J"/>
    <x v="7"/>
    <n v="8"/>
    <x v="1"/>
    <x v="0"/>
    <n v="399"/>
    <n v="3"/>
    <x v="3"/>
    <s v="Philip"/>
  </r>
  <r>
    <s v="0133"/>
    <d v="2021-02-11T00:00:00"/>
    <n v="11"/>
    <x v="1"/>
    <x v="0"/>
    <n v="12"/>
    <s v="Company L"/>
    <x v="3"/>
    <n v="5"/>
    <x v="3"/>
    <x v="0"/>
    <n v="399"/>
    <n v="9"/>
    <x v="8"/>
    <s v="Sara"/>
  </r>
  <r>
    <s v="0137"/>
    <d v="2021-02-13T00:00:00"/>
    <n v="13"/>
    <x v="1"/>
    <x v="0"/>
    <n v="12"/>
    <s v="Company L"/>
    <x v="5"/>
    <n v="6"/>
    <x v="3"/>
    <x v="0"/>
    <n v="399"/>
    <n v="3"/>
    <x v="3"/>
    <s v="Steve"/>
  </r>
  <r>
    <s v="0138"/>
    <d v="2021-02-13T00:00:00"/>
    <n v="13"/>
    <x v="1"/>
    <x v="0"/>
    <n v="14"/>
    <s v="Company N"/>
    <x v="5"/>
    <n v="6"/>
    <x v="3"/>
    <x v="0"/>
    <n v="399"/>
    <n v="3"/>
    <x v="3"/>
    <s v="Steve"/>
  </r>
  <r>
    <s v="0140"/>
    <d v="2021-02-13T00:00:00"/>
    <n v="13"/>
    <x v="1"/>
    <x v="0"/>
    <n v="15"/>
    <s v="Company O"/>
    <x v="5"/>
    <n v="6"/>
    <x v="3"/>
    <x v="0"/>
    <n v="399"/>
    <n v="8"/>
    <x v="9"/>
    <s v="Steve"/>
  </r>
  <r>
    <s v="0148"/>
    <d v="2021-02-13T00:00:00"/>
    <n v="13"/>
    <x v="1"/>
    <x v="0"/>
    <n v="2"/>
    <s v="Company B"/>
    <x v="4"/>
    <n v="2"/>
    <x v="2"/>
    <x v="0"/>
    <n v="399"/>
    <n v="2"/>
    <x v="4"/>
    <s v="Sara"/>
  </r>
  <r>
    <s v="0171"/>
    <d v="2021-02-19T00:00:00"/>
    <n v="19"/>
    <x v="1"/>
    <x v="0"/>
    <n v="8"/>
    <s v="Company H"/>
    <x v="1"/>
    <n v="4"/>
    <x v="1"/>
    <x v="0"/>
    <n v="399"/>
    <n v="6"/>
    <x v="1"/>
    <s v="Steve"/>
  </r>
  <r>
    <s v="0173"/>
    <d v="2021-02-19T00:00:00"/>
    <n v="19"/>
    <x v="1"/>
    <x v="0"/>
    <n v="2"/>
    <s v="Company B"/>
    <x v="4"/>
    <n v="2"/>
    <x v="2"/>
    <x v="0"/>
    <n v="399"/>
    <n v="1"/>
    <x v="7"/>
    <s v="Sara"/>
  </r>
  <r>
    <s v="0174"/>
    <d v="2021-02-19T00:00:00"/>
    <n v="19"/>
    <x v="1"/>
    <x v="0"/>
    <n v="6"/>
    <s v="Company F"/>
    <x v="1"/>
    <n v="4"/>
    <x v="1"/>
    <x v="0"/>
    <n v="399"/>
    <n v="6"/>
    <x v="1"/>
    <s v="Steve"/>
  </r>
  <r>
    <s v="0185"/>
    <d v="2021-02-23T00:00:00"/>
    <n v="23"/>
    <x v="1"/>
    <x v="0"/>
    <n v="4"/>
    <s v="Company D"/>
    <x v="4"/>
    <n v="2"/>
    <x v="2"/>
    <x v="0"/>
    <n v="399"/>
    <n v="5"/>
    <x v="0"/>
    <s v="Sara"/>
  </r>
  <r>
    <s v="0187"/>
    <d v="2021-02-24T00:00:00"/>
    <n v="24"/>
    <x v="1"/>
    <x v="0"/>
    <n v="17"/>
    <s v="Company Q"/>
    <x v="6"/>
    <n v="5"/>
    <x v="0"/>
    <x v="0"/>
    <n v="399"/>
    <n v="9"/>
    <x v="8"/>
    <s v="Jeff"/>
  </r>
  <r>
    <s v="0189"/>
    <d v="2021-02-25T00:00:00"/>
    <n v="25"/>
    <x v="1"/>
    <x v="0"/>
    <n v="20"/>
    <s v="Company T"/>
    <x v="6"/>
    <n v="5"/>
    <x v="0"/>
    <x v="0"/>
    <n v="399"/>
    <n v="8"/>
    <x v="9"/>
    <s v="Jeff"/>
  </r>
  <r>
    <s v="0192"/>
    <d v="2021-02-26T00:00:00"/>
    <n v="26"/>
    <x v="1"/>
    <x v="0"/>
    <n v="12"/>
    <s v="Company L"/>
    <x v="5"/>
    <n v="6"/>
    <x v="3"/>
    <x v="0"/>
    <n v="399"/>
    <n v="0"/>
    <x v="5"/>
    <s v="Steve"/>
  </r>
  <r>
    <s v="0206"/>
    <d v="2021-03-08T00:00:00"/>
    <n v="8"/>
    <x v="2"/>
    <x v="0"/>
    <n v="5"/>
    <s v="Company E"/>
    <x v="4"/>
    <n v="2"/>
    <x v="2"/>
    <x v="0"/>
    <n v="399"/>
    <n v="6"/>
    <x v="1"/>
    <s v="Sara"/>
  </r>
  <r>
    <s v="0210"/>
    <d v="2021-03-08T00:00:00"/>
    <n v="8"/>
    <x v="2"/>
    <x v="0"/>
    <n v="14"/>
    <s v="Company N"/>
    <x v="3"/>
    <n v="5"/>
    <x v="3"/>
    <x v="0"/>
    <n v="399"/>
    <n v="8"/>
    <x v="9"/>
    <s v="Sara"/>
  </r>
  <r>
    <s v="0224"/>
    <d v="2021-03-11T00:00:00"/>
    <n v="11"/>
    <x v="2"/>
    <x v="0"/>
    <n v="9"/>
    <s v="Company I"/>
    <x v="7"/>
    <n v="8"/>
    <x v="1"/>
    <x v="0"/>
    <n v="399"/>
    <n v="6"/>
    <x v="1"/>
    <s v="Philip"/>
  </r>
  <r>
    <s v="0225"/>
    <d v="2021-03-11T00:00:00"/>
    <n v="11"/>
    <x v="2"/>
    <x v="0"/>
    <n v="2"/>
    <s v="Company B"/>
    <x v="2"/>
    <n v="2"/>
    <x v="2"/>
    <x v="0"/>
    <n v="399"/>
    <n v="9"/>
    <x v="8"/>
    <s v="Jeff"/>
  </r>
  <r>
    <s v="0226"/>
    <d v="2021-03-12T00:00:00"/>
    <n v="12"/>
    <x v="2"/>
    <x v="0"/>
    <n v="14"/>
    <s v="Company N"/>
    <x v="3"/>
    <n v="5"/>
    <x v="3"/>
    <x v="0"/>
    <n v="399"/>
    <n v="1"/>
    <x v="7"/>
    <s v="Sara"/>
  </r>
  <r>
    <s v="0227"/>
    <d v="2021-03-13T00:00:00"/>
    <n v="13"/>
    <x v="2"/>
    <x v="0"/>
    <n v="14"/>
    <s v="Company N"/>
    <x v="3"/>
    <n v="5"/>
    <x v="3"/>
    <x v="0"/>
    <n v="399"/>
    <n v="1"/>
    <x v="7"/>
    <s v="Sara"/>
  </r>
  <r>
    <s v="0230"/>
    <d v="2021-03-15T00:00:00"/>
    <n v="15"/>
    <x v="2"/>
    <x v="0"/>
    <n v="3"/>
    <s v="Company C"/>
    <x v="2"/>
    <n v="2"/>
    <x v="2"/>
    <x v="0"/>
    <n v="399"/>
    <n v="6"/>
    <x v="1"/>
    <s v="Jeff"/>
  </r>
  <r>
    <s v="0232"/>
    <d v="2021-03-15T00:00:00"/>
    <n v="15"/>
    <x v="2"/>
    <x v="0"/>
    <n v="7"/>
    <s v="Company G"/>
    <x v="1"/>
    <n v="4"/>
    <x v="1"/>
    <x v="0"/>
    <n v="399"/>
    <n v="9"/>
    <x v="8"/>
    <s v="Steve"/>
  </r>
  <r>
    <s v="0239"/>
    <d v="2021-03-16T00:00:00"/>
    <n v="16"/>
    <x v="2"/>
    <x v="0"/>
    <n v="16"/>
    <s v="Company P"/>
    <x v="0"/>
    <n v="3"/>
    <x v="0"/>
    <x v="0"/>
    <n v="399"/>
    <n v="9"/>
    <x v="8"/>
    <s v="Jeff"/>
  </r>
  <r>
    <s v="0249"/>
    <d v="2021-03-18T00:00:00"/>
    <n v="18"/>
    <x v="2"/>
    <x v="0"/>
    <n v="19"/>
    <s v="Company S"/>
    <x v="6"/>
    <n v="5"/>
    <x v="0"/>
    <x v="0"/>
    <n v="399"/>
    <n v="3"/>
    <x v="3"/>
    <s v="Jeff"/>
  </r>
  <r>
    <s v="0251"/>
    <d v="2021-03-18T00:00:00"/>
    <n v="18"/>
    <x v="2"/>
    <x v="0"/>
    <n v="2"/>
    <s v="Company B"/>
    <x v="4"/>
    <n v="2"/>
    <x v="2"/>
    <x v="0"/>
    <n v="399"/>
    <n v="9"/>
    <x v="8"/>
    <s v="Sara"/>
  </r>
  <r>
    <s v="0253"/>
    <d v="2021-03-18T00:00:00"/>
    <n v="18"/>
    <x v="2"/>
    <x v="0"/>
    <n v="16"/>
    <s v="Company P"/>
    <x v="6"/>
    <n v="5"/>
    <x v="0"/>
    <x v="0"/>
    <n v="399"/>
    <n v="5"/>
    <x v="0"/>
    <s v="Jeff"/>
  </r>
  <r>
    <s v="0258"/>
    <d v="2021-03-20T00:00:00"/>
    <n v="20"/>
    <x v="2"/>
    <x v="0"/>
    <n v="17"/>
    <s v="Company Q"/>
    <x v="0"/>
    <n v="3"/>
    <x v="0"/>
    <x v="0"/>
    <n v="399"/>
    <n v="5"/>
    <x v="0"/>
    <s v="Jeff"/>
  </r>
  <r>
    <s v="0270"/>
    <d v="2021-03-25T00:00:00"/>
    <n v="25"/>
    <x v="2"/>
    <x v="0"/>
    <n v="14"/>
    <s v="Company N"/>
    <x v="5"/>
    <n v="6"/>
    <x v="3"/>
    <x v="0"/>
    <n v="399"/>
    <n v="9"/>
    <x v="8"/>
    <s v="Steve"/>
  </r>
  <r>
    <s v="0278"/>
    <d v="2021-03-26T00:00:00"/>
    <n v="26"/>
    <x v="2"/>
    <x v="0"/>
    <n v="6"/>
    <s v="Company F"/>
    <x v="7"/>
    <n v="8"/>
    <x v="1"/>
    <x v="0"/>
    <n v="399"/>
    <n v="8"/>
    <x v="9"/>
    <s v="Philip"/>
  </r>
  <r>
    <s v="0297"/>
    <d v="2021-03-31T00:00:00"/>
    <n v="31"/>
    <x v="2"/>
    <x v="0"/>
    <n v="14"/>
    <s v="Company N"/>
    <x v="3"/>
    <n v="5"/>
    <x v="3"/>
    <x v="0"/>
    <n v="399"/>
    <n v="5"/>
    <x v="0"/>
    <s v="Sara"/>
  </r>
  <r>
    <s v="0301"/>
    <d v="2021-04-02T00:00:00"/>
    <n v="2"/>
    <x v="3"/>
    <x v="0"/>
    <n v="10"/>
    <s v="Company J"/>
    <x v="7"/>
    <n v="8"/>
    <x v="1"/>
    <x v="0"/>
    <n v="399"/>
    <n v="9"/>
    <x v="8"/>
    <s v="Philip"/>
  </r>
  <r>
    <s v="0321"/>
    <d v="2021-04-12T00:00:00"/>
    <n v="12"/>
    <x v="3"/>
    <x v="0"/>
    <n v="9"/>
    <s v="Company I"/>
    <x v="7"/>
    <n v="8"/>
    <x v="1"/>
    <x v="0"/>
    <n v="399"/>
    <n v="1"/>
    <x v="7"/>
    <s v="Philip"/>
  </r>
  <r>
    <s v="0325"/>
    <d v="2021-04-14T00:00:00"/>
    <n v="14"/>
    <x v="3"/>
    <x v="0"/>
    <n v="14"/>
    <s v="Company N"/>
    <x v="5"/>
    <n v="6"/>
    <x v="3"/>
    <x v="0"/>
    <n v="399"/>
    <n v="3"/>
    <x v="3"/>
    <s v="Steve"/>
  </r>
  <r>
    <s v="0330"/>
    <d v="2021-04-14T00:00:00"/>
    <n v="14"/>
    <x v="3"/>
    <x v="0"/>
    <n v="7"/>
    <s v="Company G"/>
    <x v="1"/>
    <n v="4"/>
    <x v="1"/>
    <x v="0"/>
    <n v="399"/>
    <n v="8"/>
    <x v="9"/>
    <s v="Steve"/>
  </r>
  <r>
    <s v="0331"/>
    <d v="2021-04-14T00:00:00"/>
    <n v="14"/>
    <x v="3"/>
    <x v="0"/>
    <n v="10"/>
    <s v="Company J"/>
    <x v="1"/>
    <n v="4"/>
    <x v="1"/>
    <x v="0"/>
    <n v="399"/>
    <n v="9"/>
    <x v="8"/>
    <s v="Steve"/>
  </r>
  <r>
    <s v="0333"/>
    <d v="2021-04-14T00:00:00"/>
    <n v="14"/>
    <x v="3"/>
    <x v="0"/>
    <n v="18"/>
    <s v="Company R"/>
    <x v="6"/>
    <n v="5"/>
    <x v="0"/>
    <x v="0"/>
    <n v="399"/>
    <n v="4"/>
    <x v="2"/>
    <s v="Jeff"/>
  </r>
  <r>
    <s v="0338"/>
    <d v="2021-04-17T00:00:00"/>
    <n v="17"/>
    <x v="3"/>
    <x v="0"/>
    <n v="13"/>
    <s v="Company M"/>
    <x v="3"/>
    <n v="5"/>
    <x v="3"/>
    <x v="0"/>
    <n v="399"/>
    <n v="8"/>
    <x v="9"/>
    <s v="Sara"/>
  </r>
  <r>
    <s v="0350"/>
    <d v="2021-04-19T00:00:00"/>
    <n v="19"/>
    <x v="3"/>
    <x v="0"/>
    <n v="3"/>
    <s v="Company C"/>
    <x v="2"/>
    <n v="2"/>
    <x v="2"/>
    <x v="0"/>
    <n v="399"/>
    <n v="1"/>
    <x v="7"/>
    <s v="Jeff"/>
  </r>
  <r>
    <s v="0353"/>
    <d v="2021-04-20T00:00:00"/>
    <n v="20"/>
    <x v="3"/>
    <x v="0"/>
    <n v="4"/>
    <s v="Company D"/>
    <x v="2"/>
    <n v="2"/>
    <x v="2"/>
    <x v="0"/>
    <n v="399"/>
    <n v="1"/>
    <x v="7"/>
    <s v="Jeff"/>
  </r>
  <r>
    <s v="0355"/>
    <d v="2021-04-20T00:00:00"/>
    <n v="20"/>
    <x v="3"/>
    <x v="0"/>
    <n v="17"/>
    <s v="Company Q"/>
    <x v="6"/>
    <n v="5"/>
    <x v="0"/>
    <x v="0"/>
    <n v="399"/>
    <n v="6"/>
    <x v="1"/>
    <s v="Jeff"/>
  </r>
  <r>
    <s v="0357"/>
    <d v="2021-04-21T00:00:00"/>
    <n v="21"/>
    <x v="3"/>
    <x v="0"/>
    <n v="3"/>
    <s v="Company C"/>
    <x v="4"/>
    <n v="2"/>
    <x v="2"/>
    <x v="0"/>
    <n v="399"/>
    <n v="2"/>
    <x v="4"/>
    <s v="Sara"/>
  </r>
  <r>
    <s v="0359"/>
    <d v="2021-04-22T00:00:00"/>
    <n v="22"/>
    <x v="3"/>
    <x v="0"/>
    <n v="1"/>
    <s v="Company A"/>
    <x v="4"/>
    <n v="2"/>
    <x v="2"/>
    <x v="0"/>
    <n v="399"/>
    <n v="5"/>
    <x v="0"/>
    <s v="Sara"/>
  </r>
  <r>
    <s v="0362"/>
    <d v="2021-04-22T00:00:00"/>
    <n v="22"/>
    <x v="3"/>
    <x v="0"/>
    <n v="5"/>
    <s v="Company E"/>
    <x v="2"/>
    <n v="2"/>
    <x v="2"/>
    <x v="0"/>
    <n v="399"/>
    <n v="2"/>
    <x v="4"/>
    <s v="Jeff"/>
  </r>
  <r>
    <s v="0374"/>
    <d v="2021-04-25T00:00:00"/>
    <n v="25"/>
    <x v="3"/>
    <x v="0"/>
    <n v="5"/>
    <s v="Company E"/>
    <x v="2"/>
    <n v="2"/>
    <x v="2"/>
    <x v="0"/>
    <n v="399"/>
    <n v="3"/>
    <x v="3"/>
    <s v="Jeff"/>
  </r>
  <r>
    <s v="0378"/>
    <d v="2021-04-25T00:00:00"/>
    <n v="25"/>
    <x v="3"/>
    <x v="0"/>
    <n v="11"/>
    <s v="Company K"/>
    <x v="3"/>
    <n v="5"/>
    <x v="3"/>
    <x v="0"/>
    <n v="399"/>
    <n v="3"/>
    <x v="3"/>
    <s v="Sara"/>
  </r>
  <r>
    <s v="0386"/>
    <d v="2021-04-28T00:00:00"/>
    <n v="28"/>
    <x v="3"/>
    <x v="0"/>
    <n v="3"/>
    <s v="Company C"/>
    <x v="2"/>
    <n v="2"/>
    <x v="2"/>
    <x v="0"/>
    <n v="399"/>
    <n v="2"/>
    <x v="4"/>
    <s v="Jeff"/>
  </r>
  <r>
    <s v="0399"/>
    <d v="2021-05-03T00:00:00"/>
    <n v="3"/>
    <x v="4"/>
    <x v="0"/>
    <n v="5"/>
    <s v="Company E"/>
    <x v="4"/>
    <n v="2"/>
    <x v="2"/>
    <x v="0"/>
    <n v="399"/>
    <n v="7"/>
    <x v="6"/>
    <s v="Sara"/>
  </r>
  <r>
    <s v="0403"/>
    <d v="2021-05-05T00:00:00"/>
    <n v="5"/>
    <x v="4"/>
    <x v="0"/>
    <n v="12"/>
    <s v="Company L"/>
    <x v="5"/>
    <n v="6"/>
    <x v="3"/>
    <x v="0"/>
    <n v="399"/>
    <n v="6"/>
    <x v="1"/>
    <s v="Steve"/>
  </r>
  <r>
    <s v="0417"/>
    <d v="2021-05-09T00:00:00"/>
    <n v="9"/>
    <x v="4"/>
    <x v="0"/>
    <n v="2"/>
    <s v="Company B"/>
    <x v="2"/>
    <n v="2"/>
    <x v="2"/>
    <x v="0"/>
    <n v="399"/>
    <n v="1"/>
    <x v="7"/>
    <s v="Jeff"/>
  </r>
  <r>
    <s v="0432"/>
    <d v="2021-05-15T00:00:00"/>
    <n v="15"/>
    <x v="4"/>
    <x v="0"/>
    <n v="2"/>
    <s v="Company B"/>
    <x v="2"/>
    <n v="2"/>
    <x v="2"/>
    <x v="0"/>
    <n v="399"/>
    <n v="3"/>
    <x v="3"/>
    <s v="Jeff"/>
  </r>
  <r>
    <s v="0442"/>
    <d v="2021-05-15T00:00:00"/>
    <n v="15"/>
    <x v="4"/>
    <x v="0"/>
    <n v="1"/>
    <s v="Company A"/>
    <x v="2"/>
    <n v="2"/>
    <x v="2"/>
    <x v="0"/>
    <n v="399"/>
    <n v="1"/>
    <x v="7"/>
    <s v="Jeff"/>
  </r>
  <r>
    <s v="0447"/>
    <d v="2021-05-16T00:00:00"/>
    <n v="16"/>
    <x v="4"/>
    <x v="0"/>
    <n v="16"/>
    <s v="Company P"/>
    <x v="0"/>
    <n v="3"/>
    <x v="0"/>
    <x v="0"/>
    <n v="399"/>
    <n v="5"/>
    <x v="0"/>
    <s v="Jeff"/>
  </r>
  <r>
    <s v="0453"/>
    <d v="2021-05-16T00:00:00"/>
    <n v="16"/>
    <x v="4"/>
    <x v="0"/>
    <n v="6"/>
    <s v="Company F"/>
    <x v="1"/>
    <n v="4"/>
    <x v="1"/>
    <x v="0"/>
    <n v="399"/>
    <n v="3"/>
    <x v="3"/>
    <s v="Steve"/>
  </r>
  <r>
    <s v="0456"/>
    <d v="2021-05-17T00:00:00"/>
    <n v="17"/>
    <x v="4"/>
    <x v="0"/>
    <n v="3"/>
    <s v="Company C"/>
    <x v="2"/>
    <n v="2"/>
    <x v="2"/>
    <x v="0"/>
    <n v="399"/>
    <n v="7"/>
    <x v="6"/>
    <s v="Jeff"/>
  </r>
  <r>
    <s v="0461"/>
    <d v="2021-05-18T00:00:00"/>
    <n v="18"/>
    <x v="4"/>
    <x v="0"/>
    <n v="7"/>
    <s v="Company G"/>
    <x v="1"/>
    <n v="4"/>
    <x v="1"/>
    <x v="0"/>
    <n v="399"/>
    <n v="0"/>
    <x v="5"/>
    <s v="Steve"/>
  </r>
  <r>
    <s v="0462"/>
    <d v="2021-05-18T00:00:00"/>
    <n v="18"/>
    <x v="4"/>
    <x v="0"/>
    <n v="1"/>
    <s v="Company A"/>
    <x v="2"/>
    <n v="2"/>
    <x v="2"/>
    <x v="0"/>
    <n v="399"/>
    <n v="3"/>
    <x v="3"/>
    <s v="Jeff"/>
  </r>
  <r>
    <s v="0463"/>
    <d v="2021-05-19T00:00:00"/>
    <n v="19"/>
    <x v="4"/>
    <x v="0"/>
    <n v="10"/>
    <s v="Company J"/>
    <x v="7"/>
    <n v="8"/>
    <x v="1"/>
    <x v="0"/>
    <n v="399"/>
    <n v="9"/>
    <x v="8"/>
    <s v="Philip"/>
  </r>
  <r>
    <s v="0470"/>
    <d v="2021-05-20T00:00:00"/>
    <n v="20"/>
    <x v="4"/>
    <x v="0"/>
    <n v="14"/>
    <s v="Company N"/>
    <x v="3"/>
    <n v="5"/>
    <x v="3"/>
    <x v="0"/>
    <n v="399"/>
    <n v="9"/>
    <x v="8"/>
    <s v="Sara"/>
  </r>
  <r>
    <s v="0472"/>
    <d v="2021-05-22T00:00:00"/>
    <n v="22"/>
    <x v="4"/>
    <x v="0"/>
    <n v="5"/>
    <s v="Company E"/>
    <x v="2"/>
    <n v="2"/>
    <x v="2"/>
    <x v="0"/>
    <n v="399"/>
    <n v="3"/>
    <x v="3"/>
    <s v="Jeff"/>
  </r>
  <r>
    <s v="0474"/>
    <d v="2021-05-23T00:00:00"/>
    <n v="23"/>
    <x v="4"/>
    <x v="0"/>
    <n v="18"/>
    <s v="Company R"/>
    <x v="0"/>
    <n v="3"/>
    <x v="0"/>
    <x v="0"/>
    <n v="399"/>
    <n v="3"/>
    <x v="3"/>
    <s v="Jeff"/>
  </r>
  <r>
    <s v="0493"/>
    <d v="2021-05-26T00:00:00"/>
    <n v="26"/>
    <x v="4"/>
    <x v="0"/>
    <n v="9"/>
    <s v="Company I"/>
    <x v="1"/>
    <n v="4"/>
    <x v="1"/>
    <x v="0"/>
    <n v="399"/>
    <n v="2"/>
    <x v="4"/>
    <s v="Steve"/>
  </r>
  <r>
    <s v="0507"/>
    <d v="2021-05-29T00:00:00"/>
    <n v="29"/>
    <x v="4"/>
    <x v="0"/>
    <n v="2"/>
    <s v="Company B"/>
    <x v="4"/>
    <n v="2"/>
    <x v="2"/>
    <x v="0"/>
    <n v="399"/>
    <n v="9"/>
    <x v="8"/>
    <s v="Sara"/>
  </r>
  <r>
    <s v="0508"/>
    <d v="2021-05-29T00:00:00"/>
    <n v="29"/>
    <x v="4"/>
    <x v="0"/>
    <n v="19"/>
    <s v="Company S"/>
    <x v="0"/>
    <n v="3"/>
    <x v="0"/>
    <x v="0"/>
    <n v="399"/>
    <n v="6"/>
    <x v="1"/>
    <s v="Jeff"/>
  </r>
  <r>
    <s v="0520"/>
    <d v="2021-06-03T00:00:00"/>
    <n v="3"/>
    <x v="5"/>
    <x v="0"/>
    <n v="18"/>
    <s v="Company R"/>
    <x v="6"/>
    <n v="5"/>
    <x v="0"/>
    <x v="0"/>
    <n v="399"/>
    <n v="7"/>
    <x v="6"/>
    <s v="Jeff"/>
  </r>
  <r>
    <s v="0530"/>
    <d v="2021-06-03T00:00:00"/>
    <n v="3"/>
    <x v="5"/>
    <x v="0"/>
    <n v="16"/>
    <s v="Company P"/>
    <x v="0"/>
    <n v="3"/>
    <x v="0"/>
    <x v="0"/>
    <n v="399"/>
    <n v="7"/>
    <x v="6"/>
    <s v="Jeff"/>
  </r>
  <r>
    <s v="0532"/>
    <d v="2021-06-04T00:00:00"/>
    <n v="4"/>
    <x v="5"/>
    <x v="0"/>
    <n v="11"/>
    <s v="Company K"/>
    <x v="5"/>
    <n v="6"/>
    <x v="3"/>
    <x v="0"/>
    <n v="399"/>
    <n v="8"/>
    <x v="9"/>
    <s v="Steve"/>
  </r>
  <r>
    <s v="0542"/>
    <d v="2021-06-08T00:00:00"/>
    <n v="8"/>
    <x v="5"/>
    <x v="0"/>
    <n v="9"/>
    <s v="Company I"/>
    <x v="1"/>
    <n v="4"/>
    <x v="1"/>
    <x v="0"/>
    <n v="399"/>
    <n v="5"/>
    <x v="0"/>
    <s v="Steve"/>
  </r>
  <r>
    <s v="0545"/>
    <d v="2021-06-09T00:00:00"/>
    <n v="9"/>
    <x v="5"/>
    <x v="0"/>
    <n v="14"/>
    <s v="Company N"/>
    <x v="5"/>
    <n v="6"/>
    <x v="3"/>
    <x v="0"/>
    <n v="399"/>
    <n v="0"/>
    <x v="5"/>
    <s v="Steve"/>
  </r>
  <r>
    <s v="0553"/>
    <d v="2021-06-11T00:00:00"/>
    <n v="11"/>
    <x v="5"/>
    <x v="0"/>
    <n v="11"/>
    <s v="Company K"/>
    <x v="3"/>
    <n v="5"/>
    <x v="3"/>
    <x v="0"/>
    <n v="399"/>
    <n v="0"/>
    <x v="5"/>
    <s v="Sara"/>
  </r>
  <r>
    <s v="0556"/>
    <d v="2021-06-12T00:00:00"/>
    <n v="12"/>
    <x v="5"/>
    <x v="0"/>
    <n v="10"/>
    <s v="Company J"/>
    <x v="1"/>
    <n v="4"/>
    <x v="1"/>
    <x v="0"/>
    <n v="399"/>
    <n v="0"/>
    <x v="5"/>
    <s v="Steve"/>
  </r>
  <r>
    <s v="0558"/>
    <d v="2021-06-13T00:00:00"/>
    <n v="13"/>
    <x v="5"/>
    <x v="0"/>
    <n v="14"/>
    <s v="Company N"/>
    <x v="5"/>
    <n v="6"/>
    <x v="3"/>
    <x v="0"/>
    <n v="399"/>
    <n v="9"/>
    <x v="8"/>
    <s v="Steve"/>
  </r>
  <r>
    <s v="0563"/>
    <d v="2021-06-16T00:00:00"/>
    <n v="16"/>
    <x v="5"/>
    <x v="0"/>
    <n v="13"/>
    <s v="Company M"/>
    <x v="3"/>
    <n v="5"/>
    <x v="3"/>
    <x v="0"/>
    <n v="399"/>
    <n v="0"/>
    <x v="5"/>
    <s v="Sara"/>
  </r>
  <r>
    <s v="0564"/>
    <d v="2021-06-16T00:00:00"/>
    <n v="16"/>
    <x v="5"/>
    <x v="0"/>
    <n v="15"/>
    <s v="Company O"/>
    <x v="3"/>
    <n v="5"/>
    <x v="3"/>
    <x v="0"/>
    <n v="399"/>
    <n v="6"/>
    <x v="1"/>
    <s v="Sara"/>
  </r>
  <r>
    <s v="0568"/>
    <d v="2021-06-16T00:00:00"/>
    <n v="16"/>
    <x v="5"/>
    <x v="0"/>
    <n v="14"/>
    <s v="Company N"/>
    <x v="5"/>
    <n v="6"/>
    <x v="3"/>
    <x v="0"/>
    <n v="399"/>
    <n v="0"/>
    <x v="5"/>
    <s v="Steve"/>
  </r>
  <r>
    <s v="0573"/>
    <d v="2021-06-19T00:00:00"/>
    <n v="19"/>
    <x v="5"/>
    <x v="0"/>
    <n v="20"/>
    <s v="Company T"/>
    <x v="6"/>
    <n v="5"/>
    <x v="0"/>
    <x v="0"/>
    <n v="399"/>
    <n v="5"/>
    <x v="0"/>
    <s v="Jeff"/>
  </r>
  <r>
    <s v="0578"/>
    <d v="2021-06-21T00:00:00"/>
    <n v="21"/>
    <x v="5"/>
    <x v="0"/>
    <n v="14"/>
    <s v="Company N"/>
    <x v="3"/>
    <n v="5"/>
    <x v="3"/>
    <x v="0"/>
    <n v="399"/>
    <n v="9"/>
    <x v="8"/>
    <s v="Sara"/>
  </r>
  <r>
    <s v="0579"/>
    <d v="2021-06-22T00:00:00"/>
    <n v="22"/>
    <x v="5"/>
    <x v="0"/>
    <n v="7"/>
    <s v="Company G"/>
    <x v="7"/>
    <n v="8"/>
    <x v="1"/>
    <x v="0"/>
    <n v="399"/>
    <n v="0"/>
    <x v="5"/>
    <s v="Philip"/>
  </r>
  <r>
    <s v="0582"/>
    <d v="2021-06-22T00:00:00"/>
    <n v="22"/>
    <x v="5"/>
    <x v="0"/>
    <n v="15"/>
    <s v="Company O"/>
    <x v="5"/>
    <n v="6"/>
    <x v="3"/>
    <x v="0"/>
    <n v="399"/>
    <n v="4"/>
    <x v="2"/>
    <s v="Steve"/>
  </r>
  <r>
    <s v="0583"/>
    <d v="2021-06-22T00:00:00"/>
    <n v="22"/>
    <x v="5"/>
    <x v="0"/>
    <n v="10"/>
    <s v="Company J"/>
    <x v="1"/>
    <n v="4"/>
    <x v="1"/>
    <x v="0"/>
    <n v="399"/>
    <n v="3"/>
    <x v="3"/>
    <s v="Steve"/>
  </r>
  <r>
    <s v="0589"/>
    <d v="2021-06-24T00:00:00"/>
    <n v="24"/>
    <x v="5"/>
    <x v="0"/>
    <n v="5"/>
    <s v="Company E"/>
    <x v="2"/>
    <n v="2"/>
    <x v="2"/>
    <x v="0"/>
    <n v="399"/>
    <n v="3"/>
    <x v="3"/>
    <s v="Jeff"/>
  </r>
  <r>
    <s v="0596"/>
    <d v="2021-06-26T00:00:00"/>
    <n v="26"/>
    <x v="5"/>
    <x v="0"/>
    <n v="11"/>
    <s v="Company K"/>
    <x v="5"/>
    <n v="6"/>
    <x v="3"/>
    <x v="0"/>
    <n v="399"/>
    <n v="9"/>
    <x v="8"/>
    <s v="Steve"/>
  </r>
  <r>
    <s v="0598"/>
    <d v="2021-06-28T00:00:00"/>
    <n v="28"/>
    <x v="5"/>
    <x v="0"/>
    <n v="10"/>
    <s v="Company J"/>
    <x v="7"/>
    <n v="8"/>
    <x v="1"/>
    <x v="0"/>
    <n v="399"/>
    <n v="9"/>
    <x v="8"/>
    <s v="Philip"/>
  </r>
  <r>
    <s v="0607"/>
    <d v="2021-06-30T00:00:00"/>
    <n v="30"/>
    <x v="5"/>
    <x v="0"/>
    <n v="20"/>
    <s v="Company T"/>
    <x v="6"/>
    <n v="5"/>
    <x v="0"/>
    <x v="0"/>
    <n v="399"/>
    <n v="7"/>
    <x v="6"/>
    <s v="Jeff"/>
  </r>
  <r>
    <s v="0618"/>
    <d v="2021-07-06T00:00:00"/>
    <n v="6"/>
    <x v="6"/>
    <x v="0"/>
    <n v="19"/>
    <s v="Company S"/>
    <x v="0"/>
    <n v="3"/>
    <x v="0"/>
    <x v="0"/>
    <n v="399"/>
    <n v="0"/>
    <x v="5"/>
    <s v="Jeff"/>
  </r>
  <r>
    <s v="0625"/>
    <d v="2021-07-08T00:00:00"/>
    <n v="8"/>
    <x v="6"/>
    <x v="0"/>
    <n v="17"/>
    <s v="Company Q"/>
    <x v="6"/>
    <n v="5"/>
    <x v="0"/>
    <x v="0"/>
    <n v="399"/>
    <n v="8"/>
    <x v="9"/>
    <s v="Jeff"/>
  </r>
  <r>
    <s v="0628"/>
    <d v="2021-07-08T00:00:00"/>
    <n v="8"/>
    <x v="6"/>
    <x v="0"/>
    <n v="14"/>
    <s v="Company N"/>
    <x v="3"/>
    <n v="5"/>
    <x v="3"/>
    <x v="0"/>
    <n v="399"/>
    <n v="5"/>
    <x v="0"/>
    <s v="Sara"/>
  </r>
  <r>
    <s v="0634"/>
    <d v="2021-07-11T00:00:00"/>
    <n v="11"/>
    <x v="6"/>
    <x v="0"/>
    <n v="5"/>
    <s v="Company E"/>
    <x v="2"/>
    <n v="2"/>
    <x v="2"/>
    <x v="0"/>
    <n v="399"/>
    <n v="0"/>
    <x v="5"/>
    <s v="Jeff"/>
  </r>
  <r>
    <s v="0639"/>
    <d v="2021-07-13T00:00:00"/>
    <n v="13"/>
    <x v="6"/>
    <x v="0"/>
    <n v="16"/>
    <s v="Company P"/>
    <x v="6"/>
    <n v="5"/>
    <x v="0"/>
    <x v="0"/>
    <n v="399"/>
    <n v="3"/>
    <x v="3"/>
    <s v="Jeff"/>
  </r>
  <r>
    <s v="0641"/>
    <d v="2021-07-14T00:00:00"/>
    <n v="14"/>
    <x v="6"/>
    <x v="0"/>
    <n v="10"/>
    <s v="Company J"/>
    <x v="1"/>
    <n v="4"/>
    <x v="1"/>
    <x v="0"/>
    <n v="399"/>
    <n v="7"/>
    <x v="6"/>
    <s v="Steve"/>
  </r>
  <r>
    <s v="0642"/>
    <d v="2021-07-15T00:00:00"/>
    <n v="15"/>
    <x v="6"/>
    <x v="0"/>
    <n v="10"/>
    <s v="Company J"/>
    <x v="1"/>
    <n v="4"/>
    <x v="1"/>
    <x v="0"/>
    <n v="399"/>
    <n v="9"/>
    <x v="8"/>
    <s v="Steve"/>
  </r>
  <r>
    <s v="0643"/>
    <d v="2021-07-15T00:00:00"/>
    <n v="15"/>
    <x v="6"/>
    <x v="0"/>
    <n v="13"/>
    <s v="Company M"/>
    <x v="3"/>
    <n v="5"/>
    <x v="3"/>
    <x v="0"/>
    <n v="399"/>
    <n v="8"/>
    <x v="9"/>
    <s v="Sara"/>
  </r>
  <r>
    <s v="0649"/>
    <d v="2021-07-17T00:00:00"/>
    <n v="17"/>
    <x v="6"/>
    <x v="0"/>
    <n v="8"/>
    <s v="Company H"/>
    <x v="1"/>
    <n v="4"/>
    <x v="1"/>
    <x v="0"/>
    <n v="399"/>
    <n v="5"/>
    <x v="0"/>
    <s v="Steve"/>
  </r>
  <r>
    <s v="0664"/>
    <d v="2021-07-21T00:00:00"/>
    <n v="21"/>
    <x v="6"/>
    <x v="0"/>
    <n v="14"/>
    <s v="Company N"/>
    <x v="5"/>
    <n v="6"/>
    <x v="3"/>
    <x v="0"/>
    <n v="399"/>
    <n v="5"/>
    <x v="0"/>
    <s v="Steve"/>
  </r>
  <r>
    <s v="0665"/>
    <d v="2021-07-22T00:00:00"/>
    <n v="22"/>
    <x v="6"/>
    <x v="0"/>
    <n v="1"/>
    <s v="Company A"/>
    <x v="2"/>
    <n v="2"/>
    <x v="2"/>
    <x v="0"/>
    <n v="399"/>
    <n v="8"/>
    <x v="9"/>
    <s v="Jeff"/>
  </r>
  <r>
    <s v="0669"/>
    <d v="2021-07-24T00:00:00"/>
    <n v="24"/>
    <x v="6"/>
    <x v="0"/>
    <n v="9"/>
    <s v="Company I"/>
    <x v="7"/>
    <n v="8"/>
    <x v="1"/>
    <x v="0"/>
    <n v="399"/>
    <n v="6"/>
    <x v="1"/>
    <s v="Philip"/>
  </r>
  <r>
    <s v="0671"/>
    <d v="2021-07-24T00:00:00"/>
    <n v="24"/>
    <x v="6"/>
    <x v="0"/>
    <n v="13"/>
    <s v="Company M"/>
    <x v="3"/>
    <n v="5"/>
    <x v="3"/>
    <x v="0"/>
    <n v="399"/>
    <n v="1"/>
    <x v="7"/>
    <s v="Sara"/>
  </r>
  <r>
    <s v="0690"/>
    <d v="2021-07-27T00:00:00"/>
    <n v="27"/>
    <x v="6"/>
    <x v="0"/>
    <n v="5"/>
    <s v="Company E"/>
    <x v="2"/>
    <n v="2"/>
    <x v="2"/>
    <x v="0"/>
    <n v="399"/>
    <n v="5"/>
    <x v="0"/>
    <s v="Jeff"/>
  </r>
  <r>
    <s v="0723"/>
    <d v="2021-08-08T00:00:00"/>
    <n v="8"/>
    <x v="7"/>
    <x v="0"/>
    <n v="8"/>
    <s v="Company H"/>
    <x v="1"/>
    <n v="4"/>
    <x v="1"/>
    <x v="0"/>
    <n v="399"/>
    <n v="2"/>
    <x v="4"/>
    <s v="Steve"/>
  </r>
  <r>
    <s v="0730"/>
    <d v="2021-08-10T00:00:00"/>
    <n v="10"/>
    <x v="7"/>
    <x v="0"/>
    <n v="18"/>
    <s v="Company R"/>
    <x v="0"/>
    <n v="3"/>
    <x v="0"/>
    <x v="0"/>
    <n v="399"/>
    <n v="4"/>
    <x v="2"/>
    <s v="Jeff"/>
  </r>
  <r>
    <s v="0731"/>
    <d v="2021-08-10T00:00:00"/>
    <n v="10"/>
    <x v="7"/>
    <x v="0"/>
    <n v="13"/>
    <s v="Company M"/>
    <x v="3"/>
    <n v="5"/>
    <x v="3"/>
    <x v="0"/>
    <n v="399"/>
    <n v="4"/>
    <x v="2"/>
    <s v="Sara"/>
  </r>
  <r>
    <s v="0735"/>
    <d v="2021-08-11T00:00:00"/>
    <n v="11"/>
    <x v="7"/>
    <x v="0"/>
    <n v="3"/>
    <s v="Company C"/>
    <x v="4"/>
    <n v="2"/>
    <x v="2"/>
    <x v="0"/>
    <n v="399"/>
    <n v="0"/>
    <x v="5"/>
    <s v="Sara"/>
  </r>
  <r>
    <s v="0738"/>
    <d v="2021-08-12T00:00:00"/>
    <n v="12"/>
    <x v="7"/>
    <x v="0"/>
    <n v="8"/>
    <s v="Company H"/>
    <x v="7"/>
    <n v="8"/>
    <x v="1"/>
    <x v="0"/>
    <n v="399"/>
    <n v="7"/>
    <x v="6"/>
    <s v="Philip"/>
  </r>
  <r>
    <s v="0745"/>
    <d v="2021-08-16T00:00:00"/>
    <n v="16"/>
    <x v="7"/>
    <x v="0"/>
    <n v="8"/>
    <s v="Company H"/>
    <x v="7"/>
    <n v="8"/>
    <x v="1"/>
    <x v="0"/>
    <n v="399"/>
    <n v="0"/>
    <x v="5"/>
    <s v="Philip"/>
  </r>
  <r>
    <s v="0752"/>
    <d v="2021-08-19T00:00:00"/>
    <n v="19"/>
    <x v="7"/>
    <x v="0"/>
    <n v="8"/>
    <s v="Company H"/>
    <x v="1"/>
    <n v="4"/>
    <x v="1"/>
    <x v="0"/>
    <n v="399"/>
    <n v="1"/>
    <x v="7"/>
    <s v="Steve"/>
  </r>
  <r>
    <s v="0753"/>
    <d v="2021-08-19T00:00:00"/>
    <n v="19"/>
    <x v="7"/>
    <x v="0"/>
    <n v="5"/>
    <s v="Company E"/>
    <x v="2"/>
    <n v="2"/>
    <x v="2"/>
    <x v="0"/>
    <n v="399"/>
    <n v="6"/>
    <x v="1"/>
    <s v="Jeff"/>
  </r>
  <r>
    <s v="0756"/>
    <d v="2021-08-20T00:00:00"/>
    <n v="20"/>
    <x v="7"/>
    <x v="0"/>
    <n v="17"/>
    <s v="Company Q"/>
    <x v="6"/>
    <n v="5"/>
    <x v="0"/>
    <x v="0"/>
    <n v="399"/>
    <n v="6"/>
    <x v="1"/>
    <s v="Jeff"/>
  </r>
  <r>
    <s v="0758"/>
    <d v="2021-08-20T00:00:00"/>
    <n v="20"/>
    <x v="7"/>
    <x v="0"/>
    <n v="10"/>
    <s v="Company J"/>
    <x v="1"/>
    <n v="4"/>
    <x v="1"/>
    <x v="0"/>
    <n v="399"/>
    <n v="4"/>
    <x v="2"/>
    <s v="Steve"/>
  </r>
  <r>
    <s v="0760"/>
    <d v="2021-08-21T00:00:00"/>
    <n v="21"/>
    <x v="7"/>
    <x v="0"/>
    <n v="19"/>
    <s v="Company S"/>
    <x v="0"/>
    <n v="3"/>
    <x v="0"/>
    <x v="0"/>
    <n v="399"/>
    <n v="6"/>
    <x v="1"/>
    <s v="Jeff"/>
  </r>
  <r>
    <s v="0764"/>
    <d v="2021-08-22T00:00:00"/>
    <n v="22"/>
    <x v="7"/>
    <x v="0"/>
    <n v="8"/>
    <s v="Company H"/>
    <x v="1"/>
    <n v="4"/>
    <x v="1"/>
    <x v="0"/>
    <n v="399"/>
    <n v="2"/>
    <x v="4"/>
    <s v="Steve"/>
  </r>
  <r>
    <s v="0766"/>
    <d v="2021-08-22T00:00:00"/>
    <n v="22"/>
    <x v="7"/>
    <x v="0"/>
    <n v="14"/>
    <s v="Company N"/>
    <x v="5"/>
    <n v="6"/>
    <x v="3"/>
    <x v="0"/>
    <n v="399"/>
    <n v="9"/>
    <x v="8"/>
    <s v="Steve"/>
  </r>
  <r>
    <s v="0769"/>
    <d v="2021-08-25T00:00:00"/>
    <n v="25"/>
    <x v="7"/>
    <x v="0"/>
    <n v="7"/>
    <s v="Company G"/>
    <x v="7"/>
    <n v="8"/>
    <x v="1"/>
    <x v="0"/>
    <n v="399"/>
    <n v="6"/>
    <x v="1"/>
    <s v="Philip"/>
  </r>
  <r>
    <s v="0770"/>
    <d v="2021-08-25T00:00:00"/>
    <n v="25"/>
    <x v="7"/>
    <x v="0"/>
    <n v="11"/>
    <s v="Company K"/>
    <x v="3"/>
    <n v="5"/>
    <x v="3"/>
    <x v="0"/>
    <n v="399"/>
    <n v="0"/>
    <x v="5"/>
    <s v="Sara"/>
  </r>
  <r>
    <s v="0775"/>
    <d v="2021-08-26T00:00:00"/>
    <n v="26"/>
    <x v="7"/>
    <x v="0"/>
    <n v="13"/>
    <s v="Company M"/>
    <x v="5"/>
    <n v="6"/>
    <x v="3"/>
    <x v="0"/>
    <n v="399"/>
    <n v="1"/>
    <x v="7"/>
    <s v="Steve"/>
  </r>
  <r>
    <s v="0776"/>
    <d v="2021-08-27T00:00:00"/>
    <n v="27"/>
    <x v="7"/>
    <x v="0"/>
    <n v="17"/>
    <s v="Company Q"/>
    <x v="0"/>
    <n v="3"/>
    <x v="0"/>
    <x v="0"/>
    <n v="399"/>
    <n v="2"/>
    <x v="4"/>
    <s v="Jeff"/>
  </r>
  <r>
    <s v="0777"/>
    <d v="2021-08-27T00:00:00"/>
    <n v="27"/>
    <x v="7"/>
    <x v="0"/>
    <n v="4"/>
    <s v="Company D"/>
    <x v="4"/>
    <n v="2"/>
    <x v="2"/>
    <x v="0"/>
    <n v="399"/>
    <n v="3"/>
    <x v="3"/>
    <s v="Sara"/>
  </r>
  <r>
    <s v="0780"/>
    <d v="2021-08-27T00:00:00"/>
    <n v="27"/>
    <x v="7"/>
    <x v="0"/>
    <n v="7"/>
    <s v="Company G"/>
    <x v="7"/>
    <n v="8"/>
    <x v="1"/>
    <x v="0"/>
    <n v="399"/>
    <n v="8"/>
    <x v="9"/>
    <s v="Philip"/>
  </r>
  <r>
    <s v="0783"/>
    <d v="2021-08-29T00:00:00"/>
    <n v="29"/>
    <x v="7"/>
    <x v="0"/>
    <n v="8"/>
    <s v="Company H"/>
    <x v="7"/>
    <n v="8"/>
    <x v="1"/>
    <x v="0"/>
    <n v="399"/>
    <n v="3"/>
    <x v="3"/>
    <s v="Philip"/>
  </r>
  <r>
    <s v="0785"/>
    <d v="2021-08-29T00:00:00"/>
    <n v="29"/>
    <x v="7"/>
    <x v="0"/>
    <n v="5"/>
    <s v="Company E"/>
    <x v="4"/>
    <n v="2"/>
    <x v="2"/>
    <x v="0"/>
    <n v="399"/>
    <n v="6"/>
    <x v="1"/>
    <s v="Sara"/>
  </r>
  <r>
    <s v="0791"/>
    <d v="2021-08-31T00:00:00"/>
    <n v="31"/>
    <x v="7"/>
    <x v="0"/>
    <n v="18"/>
    <s v="Company R"/>
    <x v="6"/>
    <n v="5"/>
    <x v="0"/>
    <x v="0"/>
    <n v="399"/>
    <n v="3"/>
    <x v="3"/>
    <s v="Jeff"/>
  </r>
  <r>
    <s v="0793"/>
    <d v="2021-09-01T00:00:00"/>
    <n v="1"/>
    <x v="8"/>
    <x v="0"/>
    <n v="10"/>
    <s v="Company J"/>
    <x v="1"/>
    <n v="4"/>
    <x v="1"/>
    <x v="0"/>
    <n v="399"/>
    <n v="3"/>
    <x v="3"/>
    <s v="Steve"/>
  </r>
  <r>
    <s v="0799"/>
    <d v="2021-09-03T00:00:00"/>
    <n v="3"/>
    <x v="8"/>
    <x v="0"/>
    <n v="16"/>
    <s v="Company P"/>
    <x v="0"/>
    <n v="3"/>
    <x v="0"/>
    <x v="0"/>
    <n v="399"/>
    <n v="5"/>
    <x v="0"/>
    <s v="Jeff"/>
  </r>
  <r>
    <s v="0802"/>
    <d v="2021-09-03T00:00:00"/>
    <n v="3"/>
    <x v="8"/>
    <x v="0"/>
    <n v="6"/>
    <s v="Company F"/>
    <x v="1"/>
    <n v="4"/>
    <x v="1"/>
    <x v="0"/>
    <n v="399"/>
    <n v="8"/>
    <x v="9"/>
    <s v="Steve"/>
  </r>
  <r>
    <s v="0805"/>
    <d v="2021-09-05T00:00:00"/>
    <n v="5"/>
    <x v="8"/>
    <x v="0"/>
    <n v="19"/>
    <s v="Company S"/>
    <x v="0"/>
    <n v="3"/>
    <x v="0"/>
    <x v="0"/>
    <n v="399"/>
    <n v="7"/>
    <x v="6"/>
    <s v="Jeff"/>
  </r>
  <r>
    <s v="0806"/>
    <d v="2021-09-05T00:00:00"/>
    <n v="5"/>
    <x v="8"/>
    <x v="0"/>
    <n v="5"/>
    <s v="Company E"/>
    <x v="2"/>
    <n v="2"/>
    <x v="2"/>
    <x v="0"/>
    <n v="399"/>
    <n v="6"/>
    <x v="1"/>
    <s v="Jeff"/>
  </r>
  <r>
    <s v="0812"/>
    <d v="2021-09-07T00:00:00"/>
    <n v="7"/>
    <x v="8"/>
    <x v="0"/>
    <n v="16"/>
    <s v="Company P"/>
    <x v="0"/>
    <n v="3"/>
    <x v="0"/>
    <x v="0"/>
    <n v="399"/>
    <n v="1"/>
    <x v="7"/>
    <s v="Jeff"/>
  </r>
  <r>
    <s v="0816"/>
    <d v="2021-09-08T00:00:00"/>
    <n v="8"/>
    <x v="8"/>
    <x v="0"/>
    <n v="15"/>
    <s v="Company O"/>
    <x v="5"/>
    <n v="6"/>
    <x v="3"/>
    <x v="0"/>
    <n v="399"/>
    <n v="4"/>
    <x v="2"/>
    <s v="Steve"/>
  </r>
  <r>
    <s v="0818"/>
    <d v="2021-09-09T00:00:00"/>
    <n v="9"/>
    <x v="8"/>
    <x v="0"/>
    <n v="13"/>
    <s v="Company M"/>
    <x v="3"/>
    <n v="5"/>
    <x v="3"/>
    <x v="0"/>
    <n v="399"/>
    <n v="3"/>
    <x v="3"/>
    <s v="Sara"/>
  </r>
  <r>
    <s v="0822"/>
    <d v="2021-09-10T00:00:00"/>
    <n v="10"/>
    <x v="8"/>
    <x v="0"/>
    <n v="19"/>
    <s v="Company S"/>
    <x v="6"/>
    <n v="5"/>
    <x v="0"/>
    <x v="0"/>
    <n v="399"/>
    <n v="4"/>
    <x v="2"/>
    <s v="Jeff"/>
  </r>
  <r>
    <s v="0825"/>
    <d v="2021-09-11T00:00:00"/>
    <n v="11"/>
    <x v="8"/>
    <x v="0"/>
    <n v="20"/>
    <s v="Company T"/>
    <x v="0"/>
    <n v="3"/>
    <x v="0"/>
    <x v="0"/>
    <n v="399"/>
    <n v="9"/>
    <x v="8"/>
    <s v="Jeff"/>
  </r>
  <r>
    <s v="0830"/>
    <d v="2021-09-13T00:00:00"/>
    <n v="13"/>
    <x v="8"/>
    <x v="0"/>
    <n v="1"/>
    <s v="Company A"/>
    <x v="2"/>
    <n v="2"/>
    <x v="2"/>
    <x v="0"/>
    <n v="399"/>
    <n v="6"/>
    <x v="1"/>
    <s v="Jeff"/>
  </r>
  <r>
    <s v="0833"/>
    <d v="2021-09-15T00:00:00"/>
    <n v="15"/>
    <x v="8"/>
    <x v="0"/>
    <n v="16"/>
    <s v="Company P"/>
    <x v="0"/>
    <n v="3"/>
    <x v="0"/>
    <x v="0"/>
    <n v="399"/>
    <n v="9"/>
    <x v="8"/>
    <s v="Jeff"/>
  </r>
  <r>
    <s v="0835"/>
    <d v="2021-09-15T00:00:00"/>
    <n v="15"/>
    <x v="8"/>
    <x v="0"/>
    <n v="19"/>
    <s v="Company S"/>
    <x v="0"/>
    <n v="3"/>
    <x v="0"/>
    <x v="0"/>
    <n v="399"/>
    <n v="2"/>
    <x v="4"/>
    <s v="Jeff"/>
  </r>
  <r>
    <s v="0838"/>
    <d v="2021-09-18T00:00:00"/>
    <n v="18"/>
    <x v="8"/>
    <x v="0"/>
    <n v="7"/>
    <s v="Company G"/>
    <x v="1"/>
    <n v="4"/>
    <x v="1"/>
    <x v="0"/>
    <n v="399"/>
    <n v="3"/>
    <x v="3"/>
    <s v="Steve"/>
  </r>
  <r>
    <s v="0852"/>
    <d v="2021-09-22T00:00:00"/>
    <n v="22"/>
    <x v="8"/>
    <x v="0"/>
    <n v="6"/>
    <s v="Company F"/>
    <x v="1"/>
    <n v="4"/>
    <x v="1"/>
    <x v="0"/>
    <n v="399"/>
    <n v="9"/>
    <x v="8"/>
    <s v="Steve"/>
  </r>
  <r>
    <s v="0853"/>
    <d v="2021-09-22T00:00:00"/>
    <n v="22"/>
    <x v="8"/>
    <x v="0"/>
    <n v="14"/>
    <s v="Company N"/>
    <x v="5"/>
    <n v="6"/>
    <x v="3"/>
    <x v="0"/>
    <n v="399"/>
    <n v="4"/>
    <x v="2"/>
    <s v="Steve"/>
  </r>
  <r>
    <s v="0861"/>
    <d v="2021-09-24T00:00:00"/>
    <n v="24"/>
    <x v="8"/>
    <x v="0"/>
    <n v="14"/>
    <s v="Company N"/>
    <x v="3"/>
    <n v="5"/>
    <x v="3"/>
    <x v="0"/>
    <n v="399"/>
    <n v="2"/>
    <x v="4"/>
    <s v="Sara"/>
  </r>
  <r>
    <s v="0869"/>
    <d v="2021-09-28T00:00:00"/>
    <n v="28"/>
    <x v="8"/>
    <x v="0"/>
    <n v="14"/>
    <s v="Company N"/>
    <x v="5"/>
    <n v="6"/>
    <x v="3"/>
    <x v="0"/>
    <n v="399"/>
    <n v="3"/>
    <x v="3"/>
    <s v="Steve"/>
  </r>
  <r>
    <s v="0881"/>
    <d v="2021-10-01T00:00:00"/>
    <n v="1"/>
    <x v="9"/>
    <x v="0"/>
    <n v="9"/>
    <s v="Company I"/>
    <x v="7"/>
    <n v="8"/>
    <x v="1"/>
    <x v="0"/>
    <n v="399"/>
    <n v="7"/>
    <x v="6"/>
    <s v="Philip"/>
  </r>
  <r>
    <s v="0897"/>
    <d v="2021-10-06T00:00:00"/>
    <n v="6"/>
    <x v="9"/>
    <x v="0"/>
    <n v="4"/>
    <s v="Company D"/>
    <x v="2"/>
    <n v="2"/>
    <x v="2"/>
    <x v="0"/>
    <n v="399"/>
    <n v="0"/>
    <x v="5"/>
    <s v="Jeff"/>
  </r>
  <r>
    <s v="0901"/>
    <d v="2021-10-08T00:00:00"/>
    <n v="8"/>
    <x v="9"/>
    <x v="0"/>
    <n v="15"/>
    <s v="Company O"/>
    <x v="3"/>
    <n v="5"/>
    <x v="3"/>
    <x v="0"/>
    <n v="399"/>
    <n v="7"/>
    <x v="6"/>
    <s v="Sara"/>
  </r>
  <r>
    <s v="0902"/>
    <d v="2021-10-09T00:00:00"/>
    <n v="9"/>
    <x v="9"/>
    <x v="0"/>
    <n v="13"/>
    <s v="Company M"/>
    <x v="3"/>
    <n v="5"/>
    <x v="3"/>
    <x v="0"/>
    <n v="399"/>
    <n v="4"/>
    <x v="2"/>
    <s v="Sara"/>
  </r>
  <r>
    <s v="0919"/>
    <d v="2021-10-15T00:00:00"/>
    <n v="15"/>
    <x v="9"/>
    <x v="0"/>
    <n v="14"/>
    <s v="Company N"/>
    <x v="5"/>
    <n v="6"/>
    <x v="3"/>
    <x v="0"/>
    <n v="399"/>
    <n v="9"/>
    <x v="8"/>
    <s v="Steve"/>
  </r>
  <r>
    <s v="0921"/>
    <d v="2021-10-16T00:00:00"/>
    <n v="16"/>
    <x v="9"/>
    <x v="0"/>
    <n v="17"/>
    <s v="Company Q"/>
    <x v="6"/>
    <n v="5"/>
    <x v="0"/>
    <x v="0"/>
    <n v="399"/>
    <n v="6"/>
    <x v="1"/>
    <s v="Jeff"/>
  </r>
  <r>
    <s v="0931"/>
    <d v="2021-10-18T00:00:00"/>
    <n v="18"/>
    <x v="9"/>
    <x v="0"/>
    <n v="17"/>
    <s v="Company Q"/>
    <x v="0"/>
    <n v="3"/>
    <x v="0"/>
    <x v="0"/>
    <n v="399"/>
    <n v="0"/>
    <x v="5"/>
    <s v="Jeff"/>
  </r>
  <r>
    <s v="0938"/>
    <d v="2021-10-22T00:00:00"/>
    <n v="22"/>
    <x v="9"/>
    <x v="0"/>
    <n v="10"/>
    <s v="Company J"/>
    <x v="7"/>
    <n v="8"/>
    <x v="1"/>
    <x v="0"/>
    <n v="399"/>
    <n v="0"/>
    <x v="5"/>
    <s v="Philip"/>
  </r>
  <r>
    <s v="0942"/>
    <d v="2021-10-22T00:00:00"/>
    <n v="22"/>
    <x v="9"/>
    <x v="0"/>
    <n v="1"/>
    <s v="Company A"/>
    <x v="2"/>
    <n v="2"/>
    <x v="2"/>
    <x v="0"/>
    <n v="399"/>
    <n v="8"/>
    <x v="9"/>
    <s v="Jeff"/>
  </r>
  <r>
    <s v="0944"/>
    <d v="2021-10-23T00:00:00"/>
    <n v="23"/>
    <x v="9"/>
    <x v="0"/>
    <n v="4"/>
    <s v="Company D"/>
    <x v="4"/>
    <n v="2"/>
    <x v="2"/>
    <x v="0"/>
    <n v="399"/>
    <n v="1"/>
    <x v="7"/>
    <s v="Sara"/>
  </r>
  <r>
    <s v="0949"/>
    <d v="2021-10-26T00:00:00"/>
    <n v="26"/>
    <x v="9"/>
    <x v="0"/>
    <n v="6"/>
    <s v="Company F"/>
    <x v="1"/>
    <n v="4"/>
    <x v="1"/>
    <x v="0"/>
    <n v="399"/>
    <n v="5"/>
    <x v="0"/>
    <s v="Steve"/>
  </r>
  <r>
    <s v="0952"/>
    <d v="2021-10-27T00:00:00"/>
    <n v="27"/>
    <x v="9"/>
    <x v="0"/>
    <n v="6"/>
    <s v="Company F"/>
    <x v="1"/>
    <n v="4"/>
    <x v="1"/>
    <x v="0"/>
    <n v="399"/>
    <n v="7"/>
    <x v="6"/>
    <s v="Steve"/>
  </r>
  <r>
    <s v="0958"/>
    <d v="2021-10-29T00:00:00"/>
    <n v="29"/>
    <x v="9"/>
    <x v="0"/>
    <n v="9"/>
    <s v="Company I"/>
    <x v="7"/>
    <n v="8"/>
    <x v="1"/>
    <x v="0"/>
    <n v="399"/>
    <n v="2"/>
    <x v="4"/>
    <s v="Philip"/>
  </r>
  <r>
    <s v="0964"/>
    <d v="2021-10-29T00:00:00"/>
    <n v="29"/>
    <x v="9"/>
    <x v="0"/>
    <n v="7"/>
    <s v="Company G"/>
    <x v="7"/>
    <n v="8"/>
    <x v="1"/>
    <x v="0"/>
    <n v="399"/>
    <n v="2"/>
    <x v="4"/>
    <s v="Philip"/>
  </r>
  <r>
    <s v="0967"/>
    <d v="2021-10-30T00:00:00"/>
    <n v="30"/>
    <x v="9"/>
    <x v="0"/>
    <n v="14"/>
    <s v="Company N"/>
    <x v="5"/>
    <n v="6"/>
    <x v="3"/>
    <x v="0"/>
    <n v="399"/>
    <n v="1"/>
    <x v="7"/>
    <s v="Steve"/>
  </r>
  <r>
    <s v="0970"/>
    <d v="2021-10-31T00:00:00"/>
    <n v="31"/>
    <x v="9"/>
    <x v="0"/>
    <n v="7"/>
    <s v="Company G"/>
    <x v="1"/>
    <n v="4"/>
    <x v="1"/>
    <x v="0"/>
    <n v="399"/>
    <n v="0"/>
    <x v="5"/>
    <s v="Steve"/>
  </r>
  <r>
    <s v="0973"/>
    <d v="2021-11-03T00:00:00"/>
    <n v="3"/>
    <x v="10"/>
    <x v="0"/>
    <n v="13"/>
    <s v="Company M"/>
    <x v="3"/>
    <n v="5"/>
    <x v="3"/>
    <x v="0"/>
    <n v="399"/>
    <n v="0"/>
    <x v="5"/>
    <s v="Sara"/>
  </r>
  <r>
    <s v="0981"/>
    <d v="2021-11-07T00:00:00"/>
    <n v="7"/>
    <x v="10"/>
    <x v="0"/>
    <n v="2"/>
    <s v="Company B"/>
    <x v="2"/>
    <n v="2"/>
    <x v="2"/>
    <x v="0"/>
    <n v="399"/>
    <n v="4"/>
    <x v="2"/>
    <s v="Jeff"/>
  </r>
  <r>
    <s v="0983"/>
    <d v="2021-11-08T00:00:00"/>
    <n v="8"/>
    <x v="10"/>
    <x v="0"/>
    <n v="18"/>
    <s v="Company R"/>
    <x v="0"/>
    <n v="3"/>
    <x v="0"/>
    <x v="0"/>
    <n v="399"/>
    <n v="9"/>
    <x v="8"/>
    <s v="Jeff"/>
  </r>
  <r>
    <s v="0991"/>
    <d v="2021-11-09T00:00:00"/>
    <n v="9"/>
    <x v="10"/>
    <x v="0"/>
    <n v="18"/>
    <s v="Company R"/>
    <x v="6"/>
    <n v="5"/>
    <x v="0"/>
    <x v="0"/>
    <n v="399"/>
    <n v="9"/>
    <x v="8"/>
    <s v="Jeff"/>
  </r>
  <r>
    <s v="0993"/>
    <d v="2021-11-10T00:00:00"/>
    <n v="10"/>
    <x v="10"/>
    <x v="0"/>
    <n v="10"/>
    <s v="Company J"/>
    <x v="1"/>
    <n v="4"/>
    <x v="1"/>
    <x v="0"/>
    <n v="399"/>
    <n v="6"/>
    <x v="1"/>
    <s v="Steve"/>
  </r>
  <r>
    <s v="1009"/>
    <d v="2021-11-16T00:00:00"/>
    <n v="16"/>
    <x v="10"/>
    <x v="0"/>
    <n v="8"/>
    <s v="Company H"/>
    <x v="7"/>
    <n v="8"/>
    <x v="1"/>
    <x v="0"/>
    <n v="399"/>
    <n v="0"/>
    <x v="5"/>
    <s v="Philip"/>
  </r>
  <r>
    <s v="1015"/>
    <d v="2021-11-19T00:00:00"/>
    <n v="19"/>
    <x v="10"/>
    <x v="0"/>
    <n v="5"/>
    <s v="Company E"/>
    <x v="2"/>
    <n v="2"/>
    <x v="2"/>
    <x v="0"/>
    <n v="399"/>
    <n v="2"/>
    <x v="4"/>
    <s v="Jeff"/>
  </r>
  <r>
    <s v="1018"/>
    <d v="2021-11-19T00:00:00"/>
    <n v="19"/>
    <x v="10"/>
    <x v="0"/>
    <n v="5"/>
    <s v="Company E"/>
    <x v="4"/>
    <n v="2"/>
    <x v="2"/>
    <x v="0"/>
    <n v="399"/>
    <n v="1"/>
    <x v="7"/>
    <s v="Sara"/>
  </r>
  <r>
    <s v="1019"/>
    <d v="2021-11-20T00:00:00"/>
    <n v="20"/>
    <x v="10"/>
    <x v="0"/>
    <n v="5"/>
    <s v="Company E"/>
    <x v="4"/>
    <n v="2"/>
    <x v="2"/>
    <x v="0"/>
    <n v="399"/>
    <n v="8"/>
    <x v="9"/>
    <s v="Sara"/>
  </r>
  <r>
    <s v="1021"/>
    <d v="2021-11-21T00:00:00"/>
    <n v="21"/>
    <x v="10"/>
    <x v="0"/>
    <n v="16"/>
    <s v="Company P"/>
    <x v="6"/>
    <n v="5"/>
    <x v="0"/>
    <x v="0"/>
    <n v="399"/>
    <n v="3"/>
    <x v="3"/>
    <s v="Jeff"/>
  </r>
  <r>
    <s v="1023"/>
    <d v="2021-11-22T00:00:00"/>
    <n v="22"/>
    <x v="10"/>
    <x v="0"/>
    <n v="5"/>
    <s v="Company E"/>
    <x v="4"/>
    <n v="2"/>
    <x v="2"/>
    <x v="0"/>
    <n v="399"/>
    <n v="6"/>
    <x v="1"/>
    <s v="Sara"/>
  </r>
  <r>
    <s v="1029"/>
    <d v="2021-11-22T00:00:00"/>
    <n v="22"/>
    <x v="10"/>
    <x v="0"/>
    <n v="8"/>
    <s v="Company H"/>
    <x v="7"/>
    <n v="8"/>
    <x v="1"/>
    <x v="0"/>
    <n v="399"/>
    <n v="9"/>
    <x v="8"/>
    <s v="Philip"/>
  </r>
  <r>
    <s v="1030"/>
    <d v="2021-11-22T00:00:00"/>
    <n v="22"/>
    <x v="10"/>
    <x v="0"/>
    <n v="7"/>
    <s v="Company G"/>
    <x v="7"/>
    <n v="8"/>
    <x v="1"/>
    <x v="0"/>
    <n v="399"/>
    <n v="5"/>
    <x v="0"/>
    <s v="Philip"/>
  </r>
  <r>
    <s v="1031"/>
    <d v="2021-11-22T00:00:00"/>
    <n v="22"/>
    <x v="10"/>
    <x v="0"/>
    <n v="10"/>
    <s v="Company J"/>
    <x v="1"/>
    <n v="4"/>
    <x v="1"/>
    <x v="0"/>
    <n v="399"/>
    <n v="0"/>
    <x v="5"/>
    <s v="Steve"/>
  </r>
  <r>
    <s v="1034"/>
    <d v="2021-11-23T00:00:00"/>
    <n v="23"/>
    <x v="10"/>
    <x v="0"/>
    <n v="3"/>
    <s v="Company C"/>
    <x v="2"/>
    <n v="2"/>
    <x v="2"/>
    <x v="0"/>
    <n v="399"/>
    <n v="2"/>
    <x v="4"/>
    <s v="Jeff"/>
  </r>
  <r>
    <s v="1035"/>
    <d v="2021-11-23T00:00:00"/>
    <n v="23"/>
    <x v="10"/>
    <x v="0"/>
    <n v="4"/>
    <s v="Company D"/>
    <x v="2"/>
    <n v="2"/>
    <x v="2"/>
    <x v="0"/>
    <n v="399"/>
    <n v="6"/>
    <x v="1"/>
    <s v="Jeff"/>
  </r>
  <r>
    <s v="1036"/>
    <d v="2021-11-23T00:00:00"/>
    <n v="23"/>
    <x v="10"/>
    <x v="0"/>
    <n v="13"/>
    <s v="Company M"/>
    <x v="3"/>
    <n v="5"/>
    <x v="3"/>
    <x v="0"/>
    <n v="399"/>
    <n v="9"/>
    <x v="8"/>
    <s v="Sara"/>
  </r>
  <r>
    <s v="1044"/>
    <d v="2021-11-24T00:00:00"/>
    <n v="24"/>
    <x v="10"/>
    <x v="0"/>
    <n v="9"/>
    <s v="Company I"/>
    <x v="1"/>
    <n v="4"/>
    <x v="1"/>
    <x v="0"/>
    <n v="399"/>
    <n v="1"/>
    <x v="7"/>
    <s v="Steve"/>
  </r>
  <r>
    <s v="1045"/>
    <d v="2021-11-24T00:00:00"/>
    <n v="24"/>
    <x v="10"/>
    <x v="0"/>
    <n v="11"/>
    <s v="Company K"/>
    <x v="5"/>
    <n v="6"/>
    <x v="3"/>
    <x v="0"/>
    <n v="399"/>
    <n v="3"/>
    <x v="3"/>
    <s v="Steve"/>
  </r>
  <r>
    <s v="1046"/>
    <d v="2021-11-25T00:00:00"/>
    <n v="25"/>
    <x v="10"/>
    <x v="0"/>
    <n v="4"/>
    <s v="Company D"/>
    <x v="4"/>
    <n v="2"/>
    <x v="2"/>
    <x v="0"/>
    <n v="399"/>
    <n v="5"/>
    <x v="0"/>
    <s v="Sara"/>
  </r>
  <r>
    <s v="1049"/>
    <d v="2021-11-27T00:00:00"/>
    <n v="27"/>
    <x v="10"/>
    <x v="0"/>
    <n v="2"/>
    <s v="Company B"/>
    <x v="2"/>
    <n v="2"/>
    <x v="2"/>
    <x v="0"/>
    <n v="399"/>
    <n v="8"/>
    <x v="9"/>
    <s v="Jeff"/>
  </r>
  <r>
    <s v="1050"/>
    <d v="2021-11-27T00:00:00"/>
    <n v="27"/>
    <x v="10"/>
    <x v="0"/>
    <n v="4"/>
    <s v="Company D"/>
    <x v="4"/>
    <n v="2"/>
    <x v="2"/>
    <x v="0"/>
    <n v="399"/>
    <n v="6"/>
    <x v="1"/>
    <s v="Sara"/>
  </r>
  <r>
    <s v="1058"/>
    <d v="2021-11-29T00:00:00"/>
    <n v="29"/>
    <x v="10"/>
    <x v="0"/>
    <n v="9"/>
    <s v="Company I"/>
    <x v="1"/>
    <n v="4"/>
    <x v="1"/>
    <x v="0"/>
    <n v="399"/>
    <n v="6"/>
    <x v="1"/>
    <s v="Steve"/>
  </r>
  <r>
    <s v="1061"/>
    <d v="2021-12-01T00:00:00"/>
    <n v="1"/>
    <x v="11"/>
    <x v="0"/>
    <n v="8"/>
    <s v="Company H"/>
    <x v="1"/>
    <n v="4"/>
    <x v="1"/>
    <x v="0"/>
    <n v="399"/>
    <n v="5"/>
    <x v="0"/>
    <s v="Steve"/>
  </r>
  <r>
    <s v="1063"/>
    <d v="2021-12-02T00:00:00"/>
    <n v="2"/>
    <x v="11"/>
    <x v="0"/>
    <n v="7"/>
    <s v="Company G"/>
    <x v="1"/>
    <n v="4"/>
    <x v="1"/>
    <x v="0"/>
    <n v="399"/>
    <n v="3"/>
    <x v="3"/>
    <s v="Steve"/>
  </r>
  <r>
    <s v="1067"/>
    <d v="2021-12-04T00:00:00"/>
    <n v="4"/>
    <x v="11"/>
    <x v="0"/>
    <n v="16"/>
    <s v="Company P"/>
    <x v="0"/>
    <n v="3"/>
    <x v="0"/>
    <x v="0"/>
    <n v="399"/>
    <n v="0"/>
    <x v="5"/>
    <s v="Jeff"/>
  </r>
  <r>
    <s v="1068"/>
    <d v="2021-12-05T00:00:00"/>
    <n v="5"/>
    <x v="11"/>
    <x v="0"/>
    <n v="5"/>
    <s v="Company E"/>
    <x v="4"/>
    <n v="2"/>
    <x v="2"/>
    <x v="0"/>
    <n v="399"/>
    <n v="4"/>
    <x v="2"/>
    <s v="Sara"/>
  </r>
  <r>
    <s v="1089"/>
    <d v="2021-12-13T00:00:00"/>
    <n v="13"/>
    <x v="11"/>
    <x v="0"/>
    <n v="1"/>
    <s v="Company A"/>
    <x v="2"/>
    <n v="2"/>
    <x v="2"/>
    <x v="0"/>
    <n v="399"/>
    <n v="1"/>
    <x v="7"/>
    <s v="Jeff"/>
  </r>
  <r>
    <s v="1096"/>
    <d v="2021-12-17T00:00:00"/>
    <n v="17"/>
    <x v="11"/>
    <x v="0"/>
    <n v="12"/>
    <s v="Company L"/>
    <x v="3"/>
    <n v="5"/>
    <x v="3"/>
    <x v="0"/>
    <n v="399"/>
    <n v="5"/>
    <x v="0"/>
    <s v="Sara"/>
  </r>
  <r>
    <s v="1102"/>
    <d v="2021-12-18T00:00:00"/>
    <n v="18"/>
    <x v="11"/>
    <x v="0"/>
    <n v="12"/>
    <s v="Company L"/>
    <x v="3"/>
    <n v="5"/>
    <x v="3"/>
    <x v="0"/>
    <n v="399"/>
    <n v="3"/>
    <x v="3"/>
    <s v="Sara"/>
  </r>
  <r>
    <s v="1103"/>
    <d v="2021-12-18T00:00:00"/>
    <n v="18"/>
    <x v="11"/>
    <x v="0"/>
    <n v="5"/>
    <s v="Company E"/>
    <x v="4"/>
    <n v="2"/>
    <x v="2"/>
    <x v="0"/>
    <n v="399"/>
    <n v="0"/>
    <x v="5"/>
    <s v="Sara"/>
  </r>
  <r>
    <s v="1108"/>
    <d v="2021-12-18T00:00:00"/>
    <n v="18"/>
    <x v="11"/>
    <x v="0"/>
    <n v="14"/>
    <s v="Company N"/>
    <x v="3"/>
    <n v="5"/>
    <x v="3"/>
    <x v="0"/>
    <n v="399"/>
    <n v="5"/>
    <x v="0"/>
    <s v="Sara"/>
  </r>
  <r>
    <s v="1111"/>
    <d v="2021-12-20T00:00:00"/>
    <n v="20"/>
    <x v="11"/>
    <x v="0"/>
    <n v="4"/>
    <s v="Company D"/>
    <x v="2"/>
    <n v="2"/>
    <x v="2"/>
    <x v="0"/>
    <n v="399"/>
    <n v="8"/>
    <x v="9"/>
    <s v="Jeff"/>
  </r>
  <r>
    <s v="1118"/>
    <d v="2021-12-20T00:00:00"/>
    <n v="20"/>
    <x v="11"/>
    <x v="0"/>
    <n v="18"/>
    <s v="Company R"/>
    <x v="6"/>
    <n v="5"/>
    <x v="0"/>
    <x v="0"/>
    <n v="399"/>
    <n v="7"/>
    <x v="6"/>
    <s v="Jeff"/>
  </r>
  <r>
    <s v="1121"/>
    <d v="2021-12-22T00:00:00"/>
    <n v="22"/>
    <x v="11"/>
    <x v="0"/>
    <n v="14"/>
    <s v="Company N"/>
    <x v="5"/>
    <n v="6"/>
    <x v="3"/>
    <x v="0"/>
    <n v="399"/>
    <n v="7"/>
    <x v="6"/>
    <s v="Steve"/>
  </r>
  <r>
    <s v="1128"/>
    <d v="2021-12-24T00:00:00"/>
    <n v="24"/>
    <x v="11"/>
    <x v="0"/>
    <n v="9"/>
    <s v="Company I"/>
    <x v="1"/>
    <n v="4"/>
    <x v="1"/>
    <x v="0"/>
    <n v="399"/>
    <n v="2"/>
    <x v="4"/>
    <s v="Steve"/>
  </r>
  <r>
    <s v="1142"/>
    <d v="2021-12-27T00:00:00"/>
    <n v="27"/>
    <x v="11"/>
    <x v="0"/>
    <n v="16"/>
    <s v="Company P"/>
    <x v="6"/>
    <n v="5"/>
    <x v="0"/>
    <x v="0"/>
    <n v="399"/>
    <n v="8"/>
    <x v="9"/>
    <s v="Jeff"/>
  </r>
  <r>
    <s v="1144"/>
    <d v="2021-12-29T00:00:00"/>
    <n v="29"/>
    <x v="11"/>
    <x v="0"/>
    <n v="11"/>
    <s v="Company K"/>
    <x v="3"/>
    <n v="5"/>
    <x v="3"/>
    <x v="0"/>
    <n v="399"/>
    <n v="2"/>
    <x v="4"/>
    <s v="Sara"/>
  </r>
  <r>
    <s v="1145"/>
    <d v="2021-12-30T00:00:00"/>
    <n v="30"/>
    <x v="11"/>
    <x v="0"/>
    <n v="12"/>
    <s v="Company L"/>
    <x v="3"/>
    <n v="5"/>
    <x v="3"/>
    <x v="0"/>
    <n v="399"/>
    <n v="8"/>
    <x v="9"/>
    <s v="Sara"/>
  </r>
  <r>
    <s v="1147"/>
    <d v="2022-01-01T00:00:00"/>
    <n v="1"/>
    <x v="0"/>
    <x v="1"/>
    <n v="20"/>
    <s v="Company T"/>
    <x v="0"/>
    <n v="3"/>
    <x v="0"/>
    <x v="0"/>
    <n v="399"/>
    <n v="4"/>
    <x v="2"/>
    <s v="Jeff"/>
  </r>
  <r>
    <s v="1178"/>
    <d v="2022-01-12T00:00:00"/>
    <n v="12"/>
    <x v="0"/>
    <x v="1"/>
    <n v="19"/>
    <s v="Company S"/>
    <x v="6"/>
    <n v="5"/>
    <x v="0"/>
    <x v="0"/>
    <n v="399"/>
    <n v="5"/>
    <x v="0"/>
    <s v="Jeff"/>
  </r>
  <r>
    <s v="1179"/>
    <d v="2022-01-12T00:00:00"/>
    <n v="12"/>
    <x v="0"/>
    <x v="1"/>
    <n v="10"/>
    <s v="Company J"/>
    <x v="1"/>
    <n v="4"/>
    <x v="1"/>
    <x v="0"/>
    <n v="399"/>
    <n v="7"/>
    <x v="6"/>
    <s v="Steve"/>
  </r>
  <r>
    <s v="1181"/>
    <d v="2022-01-12T00:00:00"/>
    <n v="12"/>
    <x v="0"/>
    <x v="1"/>
    <n v="11"/>
    <s v="Company K"/>
    <x v="5"/>
    <n v="6"/>
    <x v="3"/>
    <x v="0"/>
    <n v="399"/>
    <n v="4"/>
    <x v="2"/>
    <s v="Steve"/>
  </r>
  <r>
    <s v="1183"/>
    <d v="2022-01-13T00:00:00"/>
    <n v="13"/>
    <x v="0"/>
    <x v="1"/>
    <n v="3"/>
    <s v="Company C"/>
    <x v="4"/>
    <n v="2"/>
    <x v="2"/>
    <x v="0"/>
    <n v="399"/>
    <n v="7"/>
    <x v="6"/>
    <s v="Sara"/>
  </r>
  <r>
    <s v="1187"/>
    <d v="2022-01-13T00:00:00"/>
    <n v="13"/>
    <x v="0"/>
    <x v="1"/>
    <n v="4"/>
    <s v="Company D"/>
    <x v="4"/>
    <n v="2"/>
    <x v="2"/>
    <x v="0"/>
    <n v="399"/>
    <n v="2"/>
    <x v="4"/>
    <s v="Sara"/>
  </r>
  <r>
    <s v="1190"/>
    <d v="2022-01-13T00:00:00"/>
    <n v="13"/>
    <x v="0"/>
    <x v="1"/>
    <n v="2"/>
    <s v="Company B"/>
    <x v="2"/>
    <n v="2"/>
    <x v="2"/>
    <x v="0"/>
    <n v="399"/>
    <n v="4"/>
    <x v="2"/>
    <s v="Jeff"/>
  </r>
  <r>
    <s v="1191"/>
    <d v="2022-01-13T00:00:00"/>
    <n v="13"/>
    <x v="0"/>
    <x v="1"/>
    <n v="18"/>
    <s v="Company R"/>
    <x v="0"/>
    <n v="3"/>
    <x v="0"/>
    <x v="0"/>
    <n v="399"/>
    <n v="1"/>
    <x v="7"/>
    <s v="Jeff"/>
  </r>
  <r>
    <s v="1195"/>
    <d v="2022-01-14T00:00:00"/>
    <n v="14"/>
    <x v="0"/>
    <x v="1"/>
    <n v="19"/>
    <s v="Company S"/>
    <x v="6"/>
    <n v="5"/>
    <x v="0"/>
    <x v="0"/>
    <n v="399"/>
    <n v="8"/>
    <x v="9"/>
    <s v="Jeff"/>
  </r>
  <r>
    <s v="1203"/>
    <d v="2022-01-17T00:00:00"/>
    <n v="17"/>
    <x v="0"/>
    <x v="1"/>
    <n v="14"/>
    <s v="Company N"/>
    <x v="3"/>
    <n v="5"/>
    <x v="3"/>
    <x v="0"/>
    <n v="399"/>
    <n v="2"/>
    <x v="4"/>
    <s v="Sara"/>
  </r>
  <r>
    <s v="1208"/>
    <d v="2022-01-18T00:00:00"/>
    <n v="18"/>
    <x v="0"/>
    <x v="1"/>
    <n v="7"/>
    <s v="Company G"/>
    <x v="7"/>
    <n v="8"/>
    <x v="1"/>
    <x v="0"/>
    <n v="399"/>
    <n v="6"/>
    <x v="1"/>
    <s v="Philip"/>
  </r>
  <r>
    <s v="1209"/>
    <d v="2022-01-18T00:00:00"/>
    <n v="18"/>
    <x v="0"/>
    <x v="1"/>
    <n v="12"/>
    <s v="Company L"/>
    <x v="5"/>
    <n v="6"/>
    <x v="3"/>
    <x v="0"/>
    <n v="399"/>
    <n v="3"/>
    <x v="3"/>
    <s v="Steve"/>
  </r>
  <r>
    <s v="1223"/>
    <d v="2022-01-25T00:00:00"/>
    <n v="25"/>
    <x v="0"/>
    <x v="1"/>
    <n v="18"/>
    <s v="Company R"/>
    <x v="0"/>
    <n v="3"/>
    <x v="0"/>
    <x v="0"/>
    <n v="399"/>
    <n v="9"/>
    <x v="8"/>
    <s v="Jeff"/>
  </r>
  <r>
    <s v="1225"/>
    <d v="2022-01-26T00:00:00"/>
    <n v="26"/>
    <x v="0"/>
    <x v="1"/>
    <n v="7"/>
    <s v="Company G"/>
    <x v="1"/>
    <n v="4"/>
    <x v="1"/>
    <x v="0"/>
    <n v="399"/>
    <n v="8"/>
    <x v="9"/>
    <s v="Steve"/>
  </r>
  <r>
    <s v="1226"/>
    <d v="2022-01-26T00:00:00"/>
    <n v="26"/>
    <x v="0"/>
    <x v="1"/>
    <n v="1"/>
    <s v="Company A"/>
    <x v="4"/>
    <n v="2"/>
    <x v="2"/>
    <x v="0"/>
    <n v="399"/>
    <n v="4"/>
    <x v="2"/>
    <s v="Sara"/>
  </r>
  <r>
    <s v="1227"/>
    <d v="2022-01-26T00:00:00"/>
    <n v="26"/>
    <x v="0"/>
    <x v="1"/>
    <n v="10"/>
    <s v="Company J"/>
    <x v="7"/>
    <n v="8"/>
    <x v="1"/>
    <x v="0"/>
    <n v="399"/>
    <n v="4"/>
    <x v="2"/>
    <s v="Philip"/>
  </r>
  <r>
    <s v="1230"/>
    <d v="2022-01-28T00:00:00"/>
    <n v="28"/>
    <x v="0"/>
    <x v="1"/>
    <n v="3"/>
    <s v="Company C"/>
    <x v="2"/>
    <n v="2"/>
    <x v="2"/>
    <x v="0"/>
    <n v="399"/>
    <n v="5"/>
    <x v="0"/>
    <s v="Jeff"/>
  </r>
  <r>
    <s v="1237"/>
    <d v="2022-01-31T00:00:00"/>
    <n v="31"/>
    <x v="0"/>
    <x v="1"/>
    <n v="2"/>
    <s v="Company B"/>
    <x v="4"/>
    <n v="2"/>
    <x v="2"/>
    <x v="0"/>
    <n v="399"/>
    <n v="7"/>
    <x v="6"/>
    <s v="Sara"/>
  </r>
  <r>
    <s v="1249"/>
    <d v="2022-02-05T00:00:00"/>
    <n v="5"/>
    <x v="1"/>
    <x v="1"/>
    <n v="9"/>
    <s v="Company I"/>
    <x v="1"/>
    <n v="4"/>
    <x v="1"/>
    <x v="0"/>
    <n v="399"/>
    <n v="7"/>
    <x v="6"/>
    <s v="Steve"/>
  </r>
  <r>
    <s v="1255"/>
    <d v="2022-02-07T00:00:00"/>
    <n v="7"/>
    <x v="1"/>
    <x v="1"/>
    <n v="14"/>
    <s v="Company N"/>
    <x v="3"/>
    <n v="5"/>
    <x v="3"/>
    <x v="0"/>
    <n v="399"/>
    <n v="4"/>
    <x v="2"/>
    <s v="Sara"/>
  </r>
  <r>
    <s v="1256"/>
    <d v="2022-02-07T00:00:00"/>
    <n v="7"/>
    <x v="1"/>
    <x v="1"/>
    <n v="8"/>
    <s v="Company H"/>
    <x v="7"/>
    <n v="8"/>
    <x v="1"/>
    <x v="0"/>
    <n v="399"/>
    <n v="9"/>
    <x v="8"/>
    <s v="Philip"/>
  </r>
  <r>
    <s v="1259"/>
    <d v="2022-02-09T00:00:00"/>
    <n v="9"/>
    <x v="1"/>
    <x v="1"/>
    <n v="7"/>
    <s v="Company G"/>
    <x v="7"/>
    <n v="8"/>
    <x v="1"/>
    <x v="0"/>
    <n v="399"/>
    <n v="5"/>
    <x v="0"/>
    <s v="Philip"/>
  </r>
  <r>
    <s v="1263"/>
    <d v="2022-02-11T00:00:00"/>
    <n v="11"/>
    <x v="1"/>
    <x v="1"/>
    <n v="20"/>
    <s v="Company T"/>
    <x v="6"/>
    <n v="5"/>
    <x v="0"/>
    <x v="0"/>
    <n v="399"/>
    <n v="2"/>
    <x v="4"/>
    <s v="Jeff"/>
  </r>
  <r>
    <s v="1264"/>
    <d v="2022-02-12T00:00:00"/>
    <n v="12"/>
    <x v="1"/>
    <x v="1"/>
    <n v="10"/>
    <s v="Company J"/>
    <x v="7"/>
    <n v="8"/>
    <x v="1"/>
    <x v="0"/>
    <n v="399"/>
    <n v="5"/>
    <x v="0"/>
    <s v="Philip"/>
  </r>
  <r>
    <s v="1269"/>
    <d v="2022-02-14T00:00:00"/>
    <n v="14"/>
    <x v="1"/>
    <x v="1"/>
    <n v="13"/>
    <s v="Company M"/>
    <x v="3"/>
    <n v="5"/>
    <x v="3"/>
    <x v="0"/>
    <n v="399"/>
    <n v="6"/>
    <x v="1"/>
    <s v="Sara"/>
  </r>
  <r>
    <s v="1275"/>
    <d v="2022-02-18T00:00:00"/>
    <n v="18"/>
    <x v="1"/>
    <x v="1"/>
    <n v="8"/>
    <s v="Company H"/>
    <x v="1"/>
    <n v="4"/>
    <x v="1"/>
    <x v="0"/>
    <n v="399"/>
    <n v="7"/>
    <x v="6"/>
    <s v="Steve"/>
  </r>
  <r>
    <s v="1276"/>
    <d v="2022-02-18T00:00:00"/>
    <n v="18"/>
    <x v="1"/>
    <x v="1"/>
    <n v="14"/>
    <s v="Company N"/>
    <x v="5"/>
    <n v="6"/>
    <x v="3"/>
    <x v="0"/>
    <n v="399"/>
    <n v="9"/>
    <x v="8"/>
    <s v="Steve"/>
  </r>
  <r>
    <s v="1277"/>
    <d v="2022-02-19T00:00:00"/>
    <n v="19"/>
    <x v="1"/>
    <x v="1"/>
    <n v="9"/>
    <s v="Company I"/>
    <x v="7"/>
    <n v="8"/>
    <x v="1"/>
    <x v="0"/>
    <n v="399"/>
    <n v="5"/>
    <x v="0"/>
    <s v="Philip"/>
  </r>
  <r>
    <s v="1278"/>
    <d v="2022-02-19T00:00:00"/>
    <n v="19"/>
    <x v="1"/>
    <x v="1"/>
    <n v="3"/>
    <s v="Company C"/>
    <x v="4"/>
    <n v="2"/>
    <x v="2"/>
    <x v="0"/>
    <n v="399"/>
    <n v="7"/>
    <x v="6"/>
    <s v="Sara"/>
  </r>
  <r>
    <s v="1283"/>
    <d v="2022-02-19T00:00:00"/>
    <n v="19"/>
    <x v="1"/>
    <x v="1"/>
    <n v="7"/>
    <s v="Company G"/>
    <x v="7"/>
    <n v="8"/>
    <x v="1"/>
    <x v="0"/>
    <n v="399"/>
    <n v="3"/>
    <x v="3"/>
    <s v="Philip"/>
  </r>
  <r>
    <s v="1287"/>
    <d v="2022-02-19T00:00:00"/>
    <n v="19"/>
    <x v="1"/>
    <x v="1"/>
    <n v="16"/>
    <s v="Company P"/>
    <x v="6"/>
    <n v="5"/>
    <x v="0"/>
    <x v="0"/>
    <n v="399"/>
    <n v="7"/>
    <x v="6"/>
    <s v="Jeff"/>
  </r>
  <r>
    <s v="1295"/>
    <d v="2022-02-21T00:00:00"/>
    <n v="21"/>
    <x v="1"/>
    <x v="1"/>
    <n v="18"/>
    <s v="Company R"/>
    <x v="6"/>
    <n v="5"/>
    <x v="0"/>
    <x v="0"/>
    <n v="399"/>
    <n v="3"/>
    <x v="3"/>
    <s v="Jeff"/>
  </r>
  <r>
    <s v="1298"/>
    <d v="2022-02-22T00:00:00"/>
    <n v="22"/>
    <x v="1"/>
    <x v="1"/>
    <n v="3"/>
    <s v="Company C"/>
    <x v="4"/>
    <n v="2"/>
    <x v="2"/>
    <x v="0"/>
    <n v="399"/>
    <n v="3"/>
    <x v="3"/>
    <s v="Sara"/>
  </r>
  <r>
    <s v="1304"/>
    <d v="2022-02-23T00:00:00"/>
    <n v="23"/>
    <x v="1"/>
    <x v="1"/>
    <n v="8"/>
    <s v="Company H"/>
    <x v="7"/>
    <n v="8"/>
    <x v="1"/>
    <x v="0"/>
    <n v="399"/>
    <n v="5"/>
    <x v="0"/>
    <s v="Philip"/>
  </r>
  <r>
    <s v="1307"/>
    <d v="2022-02-23T00:00:00"/>
    <n v="23"/>
    <x v="1"/>
    <x v="1"/>
    <n v="3"/>
    <s v="Company C"/>
    <x v="4"/>
    <n v="2"/>
    <x v="2"/>
    <x v="0"/>
    <n v="399"/>
    <n v="8"/>
    <x v="9"/>
    <s v="Sara"/>
  </r>
  <r>
    <s v="1308"/>
    <d v="2022-02-24T00:00:00"/>
    <n v="24"/>
    <x v="1"/>
    <x v="1"/>
    <n v="4"/>
    <s v="Company D"/>
    <x v="2"/>
    <n v="2"/>
    <x v="2"/>
    <x v="0"/>
    <n v="399"/>
    <n v="2"/>
    <x v="4"/>
    <s v="Jeff"/>
  </r>
  <r>
    <s v="1309"/>
    <d v="2022-02-24T00:00:00"/>
    <n v="24"/>
    <x v="1"/>
    <x v="1"/>
    <n v="2"/>
    <s v="Company B"/>
    <x v="4"/>
    <n v="2"/>
    <x v="2"/>
    <x v="0"/>
    <n v="399"/>
    <n v="6"/>
    <x v="1"/>
    <s v="Sara"/>
  </r>
  <r>
    <s v="1318"/>
    <d v="2022-02-26T00:00:00"/>
    <n v="26"/>
    <x v="1"/>
    <x v="1"/>
    <n v="14"/>
    <s v="Company N"/>
    <x v="3"/>
    <n v="5"/>
    <x v="3"/>
    <x v="0"/>
    <n v="399"/>
    <n v="2"/>
    <x v="4"/>
    <s v="Sara"/>
  </r>
  <r>
    <s v="1322"/>
    <d v="2022-02-28T00:00:00"/>
    <n v="28"/>
    <x v="1"/>
    <x v="1"/>
    <n v="19"/>
    <s v="Company S"/>
    <x v="6"/>
    <n v="5"/>
    <x v="0"/>
    <x v="0"/>
    <n v="399"/>
    <n v="9"/>
    <x v="8"/>
    <s v="Jeff"/>
  </r>
  <r>
    <s v="1325"/>
    <d v="2022-03-01T00:00:00"/>
    <n v="1"/>
    <x v="2"/>
    <x v="1"/>
    <n v="8"/>
    <s v="Company H"/>
    <x v="7"/>
    <n v="8"/>
    <x v="1"/>
    <x v="0"/>
    <n v="399"/>
    <n v="3"/>
    <x v="3"/>
    <s v="Philip"/>
  </r>
  <r>
    <s v="1330"/>
    <d v="2022-03-02T00:00:00"/>
    <n v="2"/>
    <x v="2"/>
    <x v="1"/>
    <n v="7"/>
    <s v="Company G"/>
    <x v="7"/>
    <n v="8"/>
    <x v="1"/>
    <x v="0"/>
    <n v="399"/>
    <n v="7"/>
    <x v="6"/>
    <s v="Philip"/>
  </r>
  <r>
    <s v="1334"/>
    <d v="2022-03-05T00:00:00"/>
    <n v="5"/>
    <x v="2"/>
    <x v="1"/>
    <n v="12"/>
    <s v="Company L"/>
    <x v="3"/>
    <n v="5"/>
    <x v="3"/>
    <x v="0"/>
    <n v="399"/>
    <n v="1"/>
    <x v="7"/>
    <s v="Sara"/>
  </r>
  <r>
    <s v="1338"/>
    <d v="2022-03-07T00:00:00"/>
    <n v="7"/>
    <x v="2"/>
    <x v="1"/>
    <n v="9"/>
    <s v="Company I"/>
    <x v="1"/>
    <n v="4"/>
    <x v="1"/>
    <x v="0"/>
    <n v="399"/>
    <n v="0"/>
    <x v="5"/>
    <s v="Steve"/>
  </r>
  <r>
    <s v="1354"/>
    <d v="2022-03-10T00:00:00"/>
    <n v="10"/>
    <x v="2"/>
    <x v="1"/>
    <n v="19"/>
    <s v="Company S"/>
    <x v="6"/>
    <n v="5"/>
    <x v="0"/>
    <x v="0"/>
    <n v="399"/>
    <n v="3"/>
    <x v="3"/>
    <s v="Jeff"/>
  </r>
  <r>
    <s v="1360"/>
    <d v="2022-03-11T00:00:00"/>
    <n v="11"/>
    <x v="2"/>
    <x v="1"/>
    <n v="17"/>
    <s v="Company Q"/>
    <x v="6"/>
    <n v="5"/>
    <x v="0"/>
    <x v="0"/>
    <n v="399"/>
    <n v="6"/>
    <x v="1"/>
    <s v="Jeff"/>
  </r>
  <r>
    <s v="1362"/>
    <d v="2022-03-11T00:00:00"/>
    <n v="11"/>
    <x v="2"/>
    <x v="1"/>
    <n v="9"/>
    <s v="Company I"/>
    <x v="7"/>
    <n v="8"/>
    <x v="1"/>
    <x v="0"/>
    <n v="399"/>
    <n v="5"/>
    <x v="0"/>
    <s v="Philip"/>
  </r>
  <r>
    <s v="1368"/>
    <d v="2022-03-12T00:00:00"/>
    <n v="12"/>
    <x v="2"/>
    <x v="1"/>
    <n v="19"/>
    <s v="Company S"/>
    <x v="0"/>
    <n v="3"/>
    <x v="0"/>
    <x v="0"/>
    <n v="399"/>
    <n v="9"/>
    <x v="8"/>
    <s v="Jeff"/>
  </r>
  <r>
    <s v="1370"/>
    <d v="2022-03-13T00:00:00"/>
    <n v="13"/>
    <x v="2"/>
    <x v="1"/>
    <n v="19"/>
    <s v="Company S"/>
    <x v="6"/>
    <n v="5"/>
    <x v="0"/>
    <x v="0"/>
    <n v="399"/>
    <n v="2"/>
    <x v="4"/>
    <s v="Jeff"/>
  </r>
  <r>
    <s v="1371"/>
    <d v="2022-03-13T00:00:00"/>
    <n v="13"/>
    <x v="2"/>
    <x v="1"/>
    <n v="15"/>
    <s v="Company O"/>
    <x v="3"/>
    <n v="5"/>
    <x v="3"/>
    <x v="0"/>
    <n v="399"/>
    <n v="9"/>
    <x v="8"/>
    <s v="Sara"/>
  </r>
  <r>
    <s v="1376"/>
    <d v="2022-03-17T00:00:00"/>
    <n v="17"/>
    <x v="2"/>
    <x v="1"/>
    <n v="7"/>
    <s v="Company G"/>
    <x v="1"/>
    <n v="4"/>
    <x v="1"/>
    <x v="0"/>
    <n v="399"/>
    <n v="6"/>
    <x v="1"/>
    <s v="Steve"/>
  </r>
  <r>
    <s v="1378"/>
    <d v="2022-03-17T00:00:00"/>
    <n v="17"/>
    <x v="2"/>
    <x v="1"/>
    <n v="14"/>
    <s v="Company N"/>
    <x v="3"/>
    <n v="5"/>
    <x v="3"/>
    <x v="0"/>
    <n v="399"/>
    <n v="7"/>
    <x v="6"/>
    <s v="Sara"/>
  </r>
  <r>
    <s v="1383"/>
    <d v="2022-03-19T00:00:00"/>
    <n v="19"/>
    <x v="2"/>
    <x v="1"/>
    <n v="14"/>
    <s v="Company N"/>
    <x v="5"/>
    <n v="6"/>
    <x v="3"/>
    <x v="0"/>
    <n v="399"/>
    <n v="8"/>
    <x v="9"/>
    <s v="Steve"/>
  </r>
  <r>
    <s v="1385"/>
    <d v="2022-03-19T00:00:00"/>
    <n v="19"/>
    <x v="2"/>
    <x v="1"/>
    <n v="17"/>
    <s v="Company Q"/>
    <x v="6"/>
    <n v="5"/>
    <x v="0"/>
    <x v="0"/>
    <n v="399"/>
    <n v="5"/>
    <x v="0"/>
    <s v="Jeff"/>
  </r>
  <r>
    <s v="1388"/>
    <d v="2022-03-19T00:00:00"/>
    <n v="19"/>
    <x v="2"/>
    <x v="1"/>
    <n v="9"/>
    <s v="Company I"/>
    <x v="1"/>
    <n v="4"/>
    <x v="1"/>
    <x v="0"/>
    <n v="399"/>
    <n v="9"/>
    <x v="8"/>
    <s v="Steve"/>
  </r>
  <r>
    <s v="1391"/>
    <d v="2022-03-19T00:00:00"/>
    <n v="19"/>
    <x v="2"/>
    <x v="1"/>
    <n v="10"/>
    <s v="Company J"/>
    <x v="1"/>
    <n v="4"/>
    <x v="1"/>
    <x v="0"/>
    <n v="399"/>
    <n v="0"/>
    <x v="5"/>
    <s v="Steve"/>
  </r>
  <r>
    <s v="1396"/>
    <d v="2022-03-22T00:00:00"/>
    <n v="22"/>
    <x v="2"/>
    <x v="1"/>
    <n v="11"/>
    <s v="Company K"/>
    <x v="3"/>
    <n v="5"/>
    <x v="3"/>
    <x v="0"/>
    <n v="399"/>
    <n v="9"/>
    <x v="8"/>
    <s v="Sara"/>
  </r>
  <r>
    <s v="1400"/>
    <d v="2022-03-23T00:00:00"/>
    <n v="23"/>
    <x v="2"/>
    <x v="1"/>
    <n v="5"/>
    <s v="Company E"/>
    <x v="4"/>
    <n v="2"/>
    <x v="2"/>
    <x v="0"/>
    <n v="399"/>
    <n v="1"/>
    <x v="7"/>
    <s v="Sara"/>
  </r>
  <r>
    <s v="1403"/>
    <d v="2022-03-23T00:00:00"/>
    <n v="23"/>
    <x v="2"/>
    <x v="1"/>
    <n v="9"/>
    <s v="Company I"/>
    <x v="7"/>
    <n v="8"/>
    <x v="1"/>
    <x v="0"/>
    <n v="399"/>
    <n v="9"/>
    <x v="8"/>
    <s v="Philip"/>
  </r>
  <r>
    <s v="1407"/>
    <d v="2022-03-24T00:00:00"/>
    <n v="24"/>
    <x v="2"/>
    <x v="1"/>
    <n v="12"/>
    <s v="Company L"/>
    <x v="5"/>
    <n v="6"/>
    <x v="3"/>
    <x v="0"/>
    <n v="399"/>
    <n v="8"/>
    <x v="9"/>
    <s v="Steve"/>
  </r>
  <r>
    <s v="1408"/>
    <d v="2022-03-25T00:00:00"/>
    <n v="25"/>
    <x v="2"/>
    <x v="1"/>
    <n v="3"/>
    <s v="Company C"/>
    <x v="2"/>
    <n v="2"/>
    <x v="2"/>
    <x v="0"/>
    <n v="399"/>
    <n v="9"/>
    <x v="8"/>
    <s v="Jeff"/>
  </r>
  <r>
    <s v="1409"/>
    <d v="2022-03-25T00:00:00"/>
    <n v="25"/>
    <x v="2"/>
    <x v="1"/>
    <n v="18"/>
    <s v="Company R"/>
    <x v="0"/>
    <n v="3"/>
    <x v="0"/>
    <x v="0"/>
    <n v="399"/>
    <n v="3"/>
    <x v="3"/>
    <s v="Jeff"/>
  </r>
  <r>
    <s v="1413"/>
    <d v="2022-03-27T00:00:00"/>
    <n v="27"/>
    <x v="2"/>
    <x v="1"/>
    <n v="4"/>
    <s v="Company D"/>
    <x v="2"/>
    <n v="2"/>
    <x v="2"/>
    <x v="0"/>
    <n v="399"/>
    <n v="6"/>
    <x v="1"/>
    <s v="Jeff"/>
  </r>
  <r>
    <s v="1423"/>
    <d v="2022-03-30T00:00:00"/>
    <n v="30"/>
    <x v="2"/>
    <x v="1"/>
    <n v="7"/>
    <s v="Company G"/>
    <x v="7"/>
    <n v="8"/>
    <x v="1"/>
    <x v="0"/>
    <n v="399"/>
    <n v="2"/>
    <x v="4"/>
    <s v="Philip"/>
  </r>
  <r>
    <s v="1426"/>
    <d v="2022-03-31T00:00:00"/>
    <n v="31"/>
    <x v="2"/>
    <x v="1"/>
    <n v="13"/>
    <s v="Company M"/>
    <x v="5"/>
    <n v="6"/>
    <x v="3"/>
    <x v="0"/>
    <n v="399"/>
    <n v="0"/>
    <x v="5"/>
    <s v="Steve"/>
  </r>
  <r>
    <s v="1427"/>
    <d v="2022-03-31T00:00:00"/>
    <n v="31"/>
    <x v="2"/>
    <x v="1"/>
    <n v="10"/>
    <s v="Company J"/>
    <x v="1"/>
    <n v="4"/>
    <x v="1"/>
    <x v="0"/>
    <n v="399"/>
    <n v="8"/>
    <x v="9"/>
    <s v="Steve"/>
  </r>
  <r>
    <s v="1429"/>
    <d v="2022-04-01T00:00:00"/>
    <n v="1"/>
    <x v="3"/>
    <x v="1"/>
    <n v="1"/>
    <s v="Company A"/>
    <x v="4"/>
    <n v="2"/>
    <x v="2"/>
    <x v="0"/>
    <n v="399"/>
    <n v="4"/>
    <x v="2"/>
    <s v="Sara"/>
  </r>
  <r>
    <s v="1431"/>
    <d v="2022-04-02T00:00:00"/>
    <n v="2"/>
    <x v="3"/>
    <x v="1"/>
    <n v="8"/>
    <s v="Company H"/>
    <x v="7"/>
    <n v="8"/>
    <x v="1"/>
    <x v="0"/>
    <n v="399"/>
    <n v="0"/>
    <x v="5"/>
    <s v="Philip"/>
  </r>
  <r>
    <s v="1446"/>
    <d v="2022-04-07T00:00:00"/>
    <n v="7"/>
    <x v="3"/>
    <x v="1"/>
    <n v="12"/>
    <s v="Company L"/>
    <x v="5"/>
    <n v="6"/>
    <x v="3"/>
    <x v="0"/>
    <n v="399"/>
    <n v="5"/>
    <x v="0"/>
    <s v="Steve"/>
  </r>
  <r>
    <s v="1452"/>
    <d v="2022-04-09T00:00:00"/>
    <n v="9"/>
    <x v="3"/>
    <x v="1"/>
    <n v="9"/>
    <s v="Company I"/>
    <x v="1"/>
    <n v="4"/>
    <x v="1"/>
    <x v="0"/>
    <n v="399"/>
    <n v="5"/>
    <x v="0"/>
    <s v="Steve"/>
  </r>
  <r>
    <s v="1465"/>
    <d v="2022-04-13T00:00:00"/>
    <n v="13"/>
    <x v="3"/>
    <x v="1"/>
    <n v="13"/>
    <s v="Company M"/>
    <x v="5"/>
    <n v="6"/>
    <x v="3"/>
    <x v="0"/>
    <n v="399"/>
    <n v="0"/>
    <x v="5"/>
    <s v="Steve"/>
  </r>
  <r>
    <s v="1466"/>
    <d v="2022-04-14T00:00:00"/>
    <n v="14"/>
    <x v="3"/>
    <x v="1"/>
    <n v="9"/>
    <s v="Company I"/>
    <x v="7"/>
    <n v="8"/>
    <x v="1"/>
    <x v="0"/>
    <n v="399"/>
    <n v="7"/>
    <x v="6"/>
    <s v="Philip"/>
  </r>
  <r>
    <s v="1468"/>
    <d v="2022-04-15T00:00:00"/>
    <n v="15"/>
    <x v="3"/>
    <x v="1"/>
    <n v="6"/>
    <s v="Company F"/>
    <x v="7"/>
    <n v="8"/>
    <x v="1"/>
    <x v="0"/>
    <n v="399"/>
    <n v="0"/>
    <x v="5"/>
    <s v="Philip"/>
  </r>
  <r>
    <s v="1471"/>
    <d v="2022-04-18T00:00:00"/>
    <n v="18"/>
    <x v="3"/>
    <x v="1"/>
    <n v="5"/>
    <s v="Company E"/>
    <x v="4"/>
    <n v="2"/>
    <x v="2"/>
    <x v="0"/>
    <n v="399"/>
    <n v="8"/>
    <x v="9"/>
    <s v="Sara"/>
  </r>
  <r>
    <s v="1475"/>
    <d v="2022-04-18T00:00:00"/>
    <n v="18"/>
    <x v="3"/>
    <x v="1"/>
    <n v="13"/>
    <s v="Company M"/>
    <x v="3"/>
    <n v="5"/>
    <x v="3"/>
    <x v="0"/>
    <n v="399"/>
    <n v="5"/>
    <x v="0"/>
    <s v="Sara"/>
  </r>
  <r>
    <s v="1477"/>
    <d v="2022-04-19T00:00:00"/>
    <n v="19"/>
    <x v="3"/>
    <x v="1"/>
    <n v="4"/>
    <s v="Company D"/>
    <x v="2"/>
    <n v="2"/>
    <x v="2"/>
    <x v="0"/>
    <n v="399"/>
    <n v="7"/>
    <x v="6"/>
    <s v="Jeff"/>
  </r>
  <r>
    <s v="1478"/>
    <d v="2022-04-19T00:00:00"/>
    <n v="19"/>
    <x v="3"/>
    <x v="1"/>
    <n v="4"/>
    <s v="Company D"/>
    <x v="4"/>
    <n v="2"/>
    <x v="2"/>
    <x v="0"/>
    <n v="399"/>
    <n v="9"/>
    <x v="8"/>
    <s v="Sara"/>
  </r>
  <r>
    <s v="1479"/>
    <d v="2022-04-19T00:00:00"/>
    <n v="19"/>
    <x v="3"/>
    <x v="1"/>
    <n v="10"/>
    <s v="Company J"/>
    <x v="7"/>
    <n v="8"/>
    <x v="1"/>
    <x v="0"/>
    <n v="399"/>
    <n v="4"/>
    <x v="2"/>
    <s v="Philip"/>
  </r>
  <r>
    <s v="1480"/>
    <d v="2022-04-20T00:00:00"/>
    <n v="20"/>
    <x v="3"/>
    <x v="1"/>
    <n v="6"/>
    <s v="Company F"/>
    <x v="7"/>
    <n v="8"/>
    <x v="1"/>
    <x v="0"/>
    <n v="399"/>
    <n v="6"/>
    <x v="1"/>
    <s v="Philip"/>
  </r>
  <r>
    <s v="1483"/>
    <d v="2022-04-20T00:00:00"/>
    <n v="20"/>
    <x v="3"/>
    <x v="1"/>
    <n v="20"/>
    <s v="Company T"/>
    <x v="0"/>
    <n v="3"/>
    <x v="0"/>
    <x v="0"/>
    <n v="399"/>
    <n v="9"/>
    <x v="8"/>
    <s v="Jeff"/>
  </r>
  <r>
    <s v="1490"/>
    <d v="2022-04-23T00:00:00"/>
    <n v="23"/>
    <x v="3"/>
    <x v="1"/>
    <n v="19"/>
    <s v="Company S"/>
    <x v="6"/>
    <n v="5"/>
    <x v="0"/>
    <x v="0"/>
    <n v="399"/>
    <n v="1"/>
    <x v="7"/>
    <s v="Jeff"/>
  </r>
  <r>
    <s v="1491"/>
    <d v="2022-04-23T00:00:00"/>
    <n v="23"/>
    <x v="3"/>
    <x v="1"/>
    <n v="5"/>
    <s v="Company E"/>
    <x v="2"/>
    <n v="2"/>
    <x v="2"/>
    <x v="0"/>
    <n v="399"/>
    <n v="8"/>
    <x v="9"/>
    <s v="Jeff"/>
  </r>
  <r>
    <s v="1492"/>
    <d v="2022-04-23T00:00:00"/>
    <n v="23"/>
    <x v="3"/>
    <x v="1"/>
    <n v="11"/>
    <s v="Company K"/>
    <x v="5"/>
    <n v="6"/>
    <x v="3"/>
    <x v="0"/>
    <n v="399"/>
    <n v="6"/>
    <x v="1"/>
    <s v="Steve"/>
  </r>
  <r>
    <s v="1493"/>
    <d v="2022-04-23T00:00:00"/>
    <n v="23"/>
    <x v="3"/>
    <x v="1"/>
    <n v="8"/>
    <s v="Company H"/>
    <x v="1"/>
    <n v="4"/>
    <x v="1"/>
    <x v="0"/>
    <n v="399"/>
    <n v="2"/>
    <x v="4"/>
    <s v="Steve"/>
  </r>
  <r>
    <s v="1496"/>
    <d v="2022-04-25T00:00:00"/>
    <n v="25"/>
    <x v="3"/>
    <x v="1"/>
    <n v="10"/>
    <s v="Company J"/>
    <x v="7"/>
    <n v="8"/>
    <x v="1"/>
    <x v="0"/>
    <n v="399"/>
    <n v="5"/>
    <x v="0"/>
    <s v="Philip"/>
  </r>
  <r>
    <s v="1504"/>
    <d v="2022-04-30T00:00:00"/>
    <n v="30"/>
    <x v="3"/>
    <x v="1"/>
    <n v="11"/>
    <s v="Company K"/>
    <x v="3"/>
    <n v="5"/>
    <x v="3"/>
    <x v="0"/>
    <n v="399"/>
    <n v="5"/>
    <x v="0"/>
    <s v="Sara"/>
  </r>
  <r>
    <s v="1511"/>
    <d v="2022-05-03T00:00:00"/>
    <n v="3"/>
    <x v="4"/>
    <x v="1"/>
    <n v="16"/>
    <s v="Company P"/>
    <x v="0"/>
    <n v="3"/>
    <x v="0"/>
    <x v="0"/>
    <n v="399"/>
    <n v="3"/>
    <x v="3"/>
    <s v="Jeff"/>
  </r>
  <r>
    <s v="1515"/>
    <d v="2022-05-03T00:00:00"/>
    <n v="3"/>
    <x v="4"/>
    <x v="1"/>
    <n v="18"/>
    <s v="Company R"/>
    <x v="6"/>
    <n v="5"/>
    <x v="0"/>
    <x v="0"/>
    <n v="399"/>
    <n v="6"/>
    <x v="1"/>
    <s v="Jeff"/>
  </r>
  <r>
    <s v="1521"/>
    <d v="2022-05-05T00:00:00"/>
    <n v="5"/>
    <x v="4"/>
    <x v="1"/>
    <n v="19"/>
    <s v="Company S"/>
    <x v="6"/>
    <n v="5"/>
    <x v="0"/>
    <x v="0"/>
    <n v="399"/>
    <n v="5"/>
    <x v="0"/>
    <s v="Jeff"/>
  </r>
  <r>
    <s v="1530"/>
    <d v="2022-05-07T00:00:00"/>
    <n v="7"/>
    <x v="4"/>
    <x v="1"/>
    <n v="15"/>
    <s v="Company O"/>
    <x v="3"/>
    <n v="5"/>
    <x v="3"/>
    <x v="0"/>
    <n v="399"/>
    <n v="0"/>
    <x v="5"/>
    <s v="Sara"/>
  </r>
  <r>
    <s v="1537"/>
    <d v="2022-05-10T00:00:00"/>
    <n v="10"/>
    <x v="4"/>
    <x v="1"/>
    <n v="17"/>
    <s v="Company Q"/>
    <x v="6"/>
    <n v="5"/>
    <x v="0"/>
    <x v="0"/>
    <n v="399"/>
    <n v="1"/>
    <x v="7"/>
    <s v="Jeff"/>
  </r>
  <r>
    <s v="1543"/>
    <d v="2022-05-13T00:00:00"/>
    <n v="13"/>
    <x v="4"/>
    <x v="1"/>
    <n v="11"/>
    <s v="Company K"/>
    <x v="5"/>
    <n v="6"/>
    <x v="3"/>
    <x v="0"/>
    <n v="399"/>
    <n v="2"/>
    <x v="4"/>
    <s v="Steve"/>
  </r>
  <r>
    <s v="1545"/>
    <d v="2022-05-14T00:00:00"/>
    <n v="14"/>
    <x v="4"/>
    <x v="1"/>
    <n v="11"/>
    <s v="Company K"/>
    <x v="3"/>
    <n v="5"/>
    <x v="3"/>
    <x v="0"/>
    <n v="399"/>
    <n v="6"/>
    <x v="1"/>
    <s v="Sara"/>
  </r>
  <r>
    <s v="1551"/>
    <d v="2022-05-17T00:00:00"/>
    <n v="17"/>
    <x v="4"/>
    <x v="1"/>
    <n v="1"/>
    <s v="Company A"/>
    <x v="4"/>
    <n v="2"/>
    <x v="2"/>
    <x v="0"/>
    <n v="399"/>
    <n v="7"/>
    <x v="6"/>
    <s v="Sara"/>
  </r>
  <r>
    <s v="1558"/>
    <d v="2022-05-18T00:00:00"/>
    <n v="18"/>
    <x v="4"/>
    <x v="1"/>
    <n v="2"/>
    <s v="Company B"/>
    <x v="4"/>
    <n v="2"/>
    <x v="2"/>
    <x v="0"/>
    <n v="399"/>
    <n v="4"/>
    <x v="2"/>
    <s v="Sara"/>
  </r>
  <r>
    <s v="1559"/>
    <d v="2022-05-19T00:00:00"/>
    <n v="19"/>
    <x v="4"/>
    <x v="1"/>
    <n v="10"/>
    <s v="Company J"/>
    <x v="7"/>
    <n v="8"/>
    <x v="1"/>
    <x v="0"/>
    <n v="399"/>
    <n v="1"/>
    <x v="7"/>
    <s v="Philip"/>
  </r>
  <r>
    <s v="1563"/>
    <d v="2022-05-20T00:00:00"/>
    <n v="20"/>
    <x v="4"/>
    <x v="1"/>
    <n v="19"/>
    <s v="Company S"/>
    <x v="0"/>
    <n v="3"/>
    <x v="0"/>
    <x v="0"/>
    <n v="399"/>
    <n v="8"/>
    <x v="9"/>
    <s v="Jeff"/>
  </r>
  <r>
    <s v="1572"/>
    <d v="2022-05-24T00:00:00"/>
    <n v="24"/>
    <x v="4"/>
    <x v="1"/>
    <n v="14"/>
    <s v="Company N"/>
    <x v="5"/>
    <n v="6"/>
    <x v="3"/>
    <x v="0"/>
    <n v="399"/>
    <n v="4"/>
    <x v="2"/>
    <s v="Steve"/>
  </r>
  <r>
    <s v="1576"/>
    <d v="2022-05-25T00:00:00"/>
    <n v="25"/>
    <x v="4"/>
    <x v="1"/>
    <n v="12"/>
    <s v="Company L"/>
    <x v="5"/>
    <n v="6"/>
    <x v="3"/>
    <x v="0"/>
    <n v="399"/>
    <n v="2"/>
    <x v="4"/>
    <s v="Steve"/>
  </r>
  <r>
    <s v="1594"/>
    <d v="2022-05-27T00:00:00"/>
    <n v="27"/>
    <x v="4"/>
    <x v="1"/>
    <n v="11"/>
    <s v="Company K"/>
    <x v="5"/>
    <n v="6"/>
    <x v="3"/>
    <x v="0"/>
    <n v="399"/>
    <n v="0"/>
    <x v="5"/>
    <s v="Steve"/>
  </r>
  <r>
    <s v="1601"/>
    <d v="2022-05-29T00:00:00"/>
    <n v="29"/>
    <x v="4"/>
    <x v="1"/>
    <n v="17"/>
    <s v="Company Q"/>
    <x v="6"/>
    <n v="5"/>
    <x v="0"/>
    <x v="0"/>
    <n v="399"/>
    <n v="2"/>
    <x v="4"/>
    <s v="Jeff"/>
  </r>
  <r>
    <s v="1620"/>
    <d v="2022-06-05T00:00:00"/>
    <n v="5"/>
    <x v="5"/>
    <x v="1"/>
    <n v="9"/>
    <s v="Company I"/>
    <x v="1"/>
    <n v="4"/>
    <x v="1"/>
    <x v="0"/>
    <n v="399"/>
    <n v="0"/>
    <x v="5"/>
    <s v="Steve"/>
  </r>
  <r>
    <s v="1627"/>
    <d v="2022-06-06T00:00:00"/>
    <n v="6"/>
    <x v="5"/>
    <x v="1"/>
    <n v="5"/>
    <s v="Company E"/>
    <x v="4"/>
    <n v="2"/>
    <x v="2"/>
    <x v="0"/>
    <n v="399"/>
    <n v="6"/>
    <x v="1"/>
    <s v="Sara"/>
  </r>
  <r>
    <s v="1629"/>
    <d v="2022-06-06T00:00:00"/>
    <n v="6"/>
    <x v="5"/>
    <x v="1"/>
    <n v="9"/>
    <s v="Company I"/>
    <x v="1"/>
    <n v="4"/>
    <x v="1"/>
    <x v="0"/>
    <n v="399"/>
    <n v="0"/>
    <x v="5"/>
    <s v="Steve"/>
  </r>
  <r>
    <s v="1632"/>
    <d v="2022-06-06T00:00:00"/>
    <n v="6"/>
    <x v="5"/>
    <x v="1"/>
    <n v="1"/>
    <s v="Company A"/>
    <x v="4"/>
    <n v="2"/>
    <x v="2"/>
    <x v="0"/>
    <n v="399"/>
    <n v="0"/>
    <x v="5"/>
    <s v="Sara"/>
  </r>
  <r>
    <s v="1637"/>
    <d v="2022-06-08T00:00:00"/>
    <n v="8"/>
    <x v="5"/>
    <x v="1"/>
    <n v="10"/>
    <s v="Company J"/>
    <x v="1"/>
    <n v="4"/>
    <x v="1"/>
    <x v="0"/>
    <n v="399"/>
    <n v="5"/>
    <x v="0"/>
    <s v="Steve"/>
  </r>
  <r>
    <s v="1639"/>
    <d v="2022-06-08T00:00:00"/>
    <n v="8"/>
    <x v="5"/>
    <x v="1"/>
    <n v="20"/>
    <s v="Company T"/>
    <x v="6"/>
    <n v="5"/>
    <x v="0"/>
    <x v="0"/>
    <n v="399"/>
    <n v="6"/>
    <x v="1"/>
    <s v="Jeff"/>
  </r>
  <r>
    <s v="1642"/>
    <d v="2022-06-08T00:00:00"/>
    <n v="8"/>
    <x v="5"/>
    <x v="1"/>
    <n v="17"/>
    <s v="Company Q"/>
    <x v="6"/>
    <n v="5"/>
    <x v="0"/>
    <x v="0"/>
    <n v="399"/>
    <n v="9"/>
    <x v="8"/>
    <s v="Jeff"/>
  </r>
  <r>
    <s v="1644"/>
    <d v="2022-06-09T00:00:00"/>
    <n v="9"/>
    <x v="5"/>
    <x v="1"/>
    <n v="4"/>
    <s v="Company D"/>
    <x v="2"/>
    <n v="2"/>
    <x v="2"/>
    <x v="0"/>
    <n v="399"/>
    <n v="6"/>
    <x v="1"/>
    <s v="Jeff"/>
  </r>
  <r>
    <s v="1645"/>
    <d v="2022-06-09T00:00:00"/>
    <n v="9"/>
    <x v="5"/>
    <x v="1"/>
    <n v="11"/>
    <s v="Company K"/>
    <x v="3"/>
    <n v="5"/>
    <x v="3"/>
    <x v="0"/>
    <n v="399"/>
    <n v="3"/>
    <x v="3"/>
    <s v="Sara"/>
  </r>
  <r>
    <s v="1648"/>
    <d v="2022-06-10T00:00:00"/>
    <n v="10"/>
    <x v="5"/>
    <x v="1"/>
    <n v="1"/>
    <s v="Company A"/>
    <x v="4"/>
    <n v="2"/>
    <x v="2"/>
    <x v="0"/>
    <n v="399"/>
    <n v="2"/>
    <x v="4"/>
    <s v="Sara"/>
  </r>
  <r>
    <s v="1650"/>
    <d v="2022-06-11T00:00:00"/>
    <n v="11"/>
    <x v="5"/>
    <x v="1"/>
    <n v="9"/>
    <s v="Company I"/>
    <x v="7"/>
    <n v="8"/>
    <x v="1"/>
    <x v="0"/>
    <n v="399"/>
    <n v="3"/>
    <x v="3"/>
    <s v="Philip"/>
  </r>
  <r>
    <s v="1654"/>
    <d v="2022-06-13T00:00:00"/>
    <n v="13"/>
    <x v="5"/>
    <x v="1"/>
    <n v="3"/>
    <s v="Company C"/>
    <x v="2"/>
    <n v="2"/>
    <x v="2"/>
    <x v="0"/>
    <n v="399"/>
    <n v="5"/>
    <x v="0"/>
    <s v="Jeff"/>
  </r>
  <r>
    <s v="1657"/>
    <d v="2022-06-14T00:00:00"/>
    <n v="14"/>
    <x v="5"/>
    <x v="1"/>
    <n v="10"/>
    <s v="Company J"/>
    <x v="1"/>
    <n v="4"/>
    <x v="1"/>
    <x v="0"/>
    <n v="399"/>
    <n v="8"/>
    <x v="9"/>
    <s v="Steve"/>
  </r>
  <r>
    <s v="1658"/>
    <d v="2022-06-14T00:00:00"/>
    <n v="14"/>
    <x v="5"/>
    <x v="1"/>
    <n v="3"/>
    <s v="Company C"/>
    <x v="2"/>
    <n v="2"/>
    <x v="2"/>
    <x v="0"/>
    <n v="399"/>
    <n v="8"/>
    <x v="9"/>
    <s v="Jeff"/>
  </r>
  <r>
    <s v="1664"/>
    <d v="2022-06-15T00:00:00"/>
    <n v="15"/>
    <x v="5"/>
    <x v="1"/>
    <n v="13"/>
    <s v="Company M"/>
    <x v="5"/>
    <n v="6"/>
    <x v="3"/>
    <x v="0"/>
    <n v="399"/>
    <n v="7"/>
    <x v="6"/>
    <s v="Steve"/>
  </r>
  <r>
    <s v="1667"/>
    <d v="2022-06-16T00:00:00"/>
    <n v="16"/>
    <x v="5"/>
    <x v="1"/>
    <n v="8"/>
    <s v="Company H"/>
    <x v="1"/>
    <n v="4"/>
    <x v="1"/>
    <x v="0"/>
    <n v="399"/>
    <n v="2"/>
    <x v="4"/>
    <s v="Steve"/>
  </r>
  <r>
    <s v="1674"/>
    <d v="2022-06-18T00:00:00"/>
    <n v="18"/>
    <x v="5"/>
    <x v="1"/>
    <n v="17"/>
    <s v="Company Q"/>
    <x v="0"/>
    <n v="3"/>
    <x v="0"/>
    <x v="0"/>
    <n v="399"/>
    <n v="3"/>
    <x v="3"/>
    <s v="Jeff"/>
  </r>
  <r>
    <s v="1688"/>
    <d v="2022-06-24T00:00:00"/>
    <n v="24"/>
    <x v="5"/>
    <x v="1"/>
    <n v="13"/>
    <s v="Company M"/>
    <x v="3"/>
    <n v="5"/>
    <x v="3"/>
    <x v="0"/>
    <n v="399"/>
    <n v="5"/>
    <x v="0"/>
    <s v="Sara"/>
  </r>
  <r>
    <s v="1689"/>
    <d v="2022-06-25T00:00:00"/>
    <n v="25"/>
    <x v="5"/>
    <x v="1"/>
    <n v="16"/>
    <s v="Company P"/>
    <x v="0"/>
    <n v="3"/>
    <x v="0"/>
    <x v="0"/>
    <n v="399"/>
    <n v="6"/>
    <x v="1"/>
    <s v="Jeff"/>
  </r>
  <r>
    <s v="1690"/>
    <d v="2022-06-26T00:00:00"/>
    <n v="26"/>
    <x v="5"/>
    <x v="1"/>
    <n v="7"/>
    <s v="Company G"/>
    <x v="1"/>
    <n v="4"/>
    <x v="1"/>
    <x v="0"/>
    <n v="399"/>
    <n v="4"/>
    <x v="2"/>
    <s v="Steve"/>
  </r>
  <r>
    <s v="1694"/>
    <d v="2022-06-29T00:00:00"/>
    <n v="29"/>
    <x v="5"/>
    <x v="1"/>
    <n v="9"/>
    <s v="Company I"/>
    <x v="7"/>
    <n v="8"/>
    <x v="1"/>
    <x v="0"/>
    <n v="399"/>
    <n v="5"/>
    <x v="0"/>
    <s v="Philip"/>
  </r>
  <r>
    <s v="1701"/>
    <d v="2022-07-04T00:00:00"/>
    <n v="4"/>
    <x v="6"/>
    <x v="1"/>
    <n v="16"/>
    <s v="Company P"/>
    <x v="0"/>
    <n v="3"/>
    <x v="0"/>
    <x v="0"/>
    <n v="399"/>
    <n v="4"/>
    <x v="2"/>
    <s v="Jeff"/>
  </r>
  <r>
    <s v="1703"/>
    <d v="2022-07-05T00:00:00"/>
    <n v="5"/>
    <x v="6"/>
    <x v="1"/>
    <n v="5"/>
    <s v="Company E"/>
    <x v="2"/>
    <n v="2"/>
    <x v="2"/>
    <x v="0"/>
    <n v="399"/>
    <n v="7"/>
    <x v="6"/>
    <s v="Jeff"/>
  </r>
  <r>
    <s v="1710"/>
    <d v="2022-07-10T00:00:00"/>
    <n v="10"/>
    <x v="6"/>
    <x v="1"/>
    <n v="14"/>
    <s v="Company N"/>
    <x v="3"/>
    <n v="5"/>
    <x v="3"/>
    <x v="0"/>
    <n v="399"/>
    <n v="0"/>
    <x v="5"/>
    <s v="Sara"/>
  </r>
  <r>
    <s v="1713"/>
    <d v="2022-07-11T00:00:00"/>
    <n v="11"/>
    <x v="6"/>
    <x v="1"/>
    <n v="19"/>
    <s v="Company S"/>
    <x v="6"/>
    <n v="5"/>
    <x v="0"/>
    <x v="0"/>
    <n v="399"/>
    <n v="9"/>
    <x v="8"/>
    <s v="Jeff"/>
  </r>
  <r>
    <s v="1716"/>
    <d v="2022-07-12T00:00:00"/>
    <n v="12"/>
    <x v="6"/>
    <x v="1"/>
    <n v="14"/>
    <s v="Company N"/>
    <x v="3"/>
    <n v="5"/>
    <x v="3"/>
    <x v="0"/>
    <n v="399"/>
    <n v="1"/>
    <x v="7"/>
    <s v="Sara"/>
  </r>
  <r>
    <s v="1726"/>
    <d v="2022-07-14T00:00:00"/>
    <n v="14"/>
    <x v="6"/>
    <x v="1"/>
    <n v="10"/>
    <s v="Company J"/>
    <x v="1"/>
    <n v="4"/>
    <x v="1"/>
    <x v="0"/>
    <n v="399"/>
    <n v="9"/>
    <x v="8"/>
    <s v="Steve"/>
  </r>
  <r>
    <s v="1730"/>
    <d v="2022-07-15T00:00:00"/>
    <n v="15"/>
    <x v="6"/>
    <x v="1"/>
    <n v="18"/>
    <s v="Company R"/>
    <x v="0"/>
    <n v="3"/>
    <x v="0"/>
    <x v="0"/>
    <n v="399"/>
    <n v="5"/>
    <x v="0"/>
    <s v="Jeff"/>
  </r>
  <r>
    <s v="1731"/>
    <d v="2022-07-16T00:00:00"/>
    <n v="16"/>
    <x v="6"/>
    <x v="1"/>
    <n v="9"/>
    <s v="Company I"/>
    <x v="1"/>
    <n v="4"/>
    <x v="1"/>
    <x v="0"/>
    <n v="399"/>
    <n v="0"/>
    <x v="5"/>
    <s v="Steve"/>
  </r>
  <r>
    <s v="1732"/>
    <d v="2022-07-17T00:00:00"/>
    <n v="17"/>
    <x v="6"/>
    <x v="1"/>
    <n v="4"/>
    <s v="Company D"/>
    <x v="2"/>
    <n v="2"/>
    <x v="2"/>
    <x v="0"/>
    <n v="399"/>
    <n v="8"/>
    <x v="9"/>
    <s v="Jeff"/>
  </r>
  <r>
    <s v="1734"/>
    <d v="2022-07-18T00:00:00"/>
    <n v="18"/>
    <x v="6"/>
    <x v="1"/>
    <n v="5"/>
    <s v="Company E"/>
    <x v="2"/>
    <n v="2"/>
    <x v="2"/>
    <x v="0"/>
    <n v="399"/>
    <n v="2"/>
    <x v="4"/>
    <s v="Jeff"/>
  </r>
  <r>
    <s v="1735"/>
    <d v="2022-07-18T00:00:00"/>
    <n v="18"/>
    <x v="6"/>
    <x v="1"/>
    <n v="12"/>
    <s v="Company L"/>
    <x v="5"/>
    <n v="6"/>
    <x v="3"/>
    <x v="0"/>
    <n v="399"/>
    <n v="7"/>
    <x v="6"/>
    <s v="Steve"/>
  </r>
  <r>
    <s v="1749"/>
    <d v="2022-07-23T00:00:00"/>
    <n v="23"/>
    <x v="6"/>
    <x v="1"/>
    <n v="2"/>
    <s v="Company B"/>
    <x v="4"/>
    <n v="2"/>
    <x v="2"/>
    <x v="0"/>
    <n v="399"/>
    <n v="9"/>
    <x v="8"/>
    <s v="Sara"/>
  </r>
  <r>
    <s v="1756"/>
    <d v="2022-07-25T00:00:00"/>
    <n v="25"/>
    <x v="6"/>
    <x v="1"/>
    <n v="2"/>
    <s v="Company B"/>
    <x v="2"/>
    <n v="2"/>
    <x v="2"/>
    <x v="0"/>
    <n v="399"/>
    <n v="9"/>
    <x v="8"/>
    <s v="Jeff"/>
  </r>
  <r>
    <s v="1766"/>
    <d v="2022-07-31T00:00:00"/>
    <n v="31"/>
    <x v="6"/>
    <x v="1"/>
    <n v="13"/>
    <s v="Company M"/>
    <x v="3"/>
    <n v="5"/>
    <x v="3"/>
    <x v="0"/>
    <n v="399"/>
    <n v="8"/>
    <x v="9"/>
    <s v="Sara"/>
  </r>
  <r>
    <s v="1767"/>
    <d v="2022-07-31T00:00:00"/>
    <n v="31"/>
    <x v="6"/>
    <x v="1"/>
    <n v="6"/>
    <s v="Company F"/>
    <x v="7"/>
    <n v="8"/>
    <x v="1"/>
    <x v="0"/>
    <n v="399"/>
    <n v="9"/>
    <x v="8"/>
    <s v="Philip"/>
  </r>
  <r>
    <s v="1769"/>
    <d v="2022-08-02T00:00:00"/>
    <n v="2"/>
    <x v="7"/>
    <x v="1"/>
    <n v="6"/>
    <s v="Company F"/>
    <x v="1"/>
    <n v="4"/>
    <x v="1"/>
    <x v="0"/>
    <n v="399"/>
    <n v="2"/>
    <x v="4"/>
    <s v="Steve"/>
  </r>
  <r>
    <s v="1777"/>
    <d v="2022-08-06T00:00:00"/>
    <n v="6"/>
    <x v="7"/>
    <x v="1"/>
    <n v="7"/>
    <s v="Company G"/>
    <x v="7"/>
    <n v="8"/>
    <x v="1"/>
    <x v="0"/>
    <n v="399"/>
    <n v="6"/>
    <x v="1"/>
    <s v="Philip"/>
  </r>
  <r>
    <s v="1783"/>
    <d v="2022-08-08T00:00:00"/>
    <n v="8"/>
    <x v="7"/>
    <x v="1"/>
    <n v="5"/>
    <s v="Company E"/>
    <x v="2"/>
    <n v="2"/>
    <x v="2"/>
    <x v="0"/>
    <n v="399"/>
    <n v="1"/>
    <x v="7"/>
    <s v="Jeff"/>
  </r>
  <r>
    <s v="1786"/>
    <d v="2022-08-08T00:00:00"/>
    <n v="8"/>
    <x v="7"/>
    <x v="1"/>
    <n v="15"/>
    <s v="Company O"/>
    <x v="3"/>
    <n v="5"/>
    <x v="3"/>
    <x v="0"/>
    <n v="399"/>
    <n v="2"/>
    <x v="4"/>
    <s v="Sara"/>
  </r>
  <r>
    <s v="1788"/>
    <d v="2022-08-09T00:00:00"/>
    <n v="9"/>
    <x v="7"/>
    <x v="1"/>
    <n v="11"/>
    <s v="Company K"/>
    <x v="5"/>
    <n v="6"/>
    <x v="3"/>
    <x v="0"/>
    <n v="399"/>
    <n v="5"/>
    <x v="0"/>
    <s v="Steve"/>
  </r>
  <r>
    <s v="1791"/>
    <d v="2022-08-11T00:00:00"/>
    <n v="11"/>
    <x v="7"/>
    <x v="1"/>
    <n v="17"/>
    <s v="Company Q"/>
    <x v="6"/>
    <n v="5"/>
    <x v="0"/>
    <x v="0"/>
    <n v="399"/>
    <n v="8"/>
    <x v="9"/>
    <s v="Jeff"/>
  </r>
  <r>
    <s v="1792"/>
    <d v="2022-08-11T00:00:00"/>
    <n v="11"/>
    <x v="7"/>
    <x v="1"/>
    <n v="3"/>
    <s v="Company C"/>
    <x v="2"/>
    <n v="2"/>
    <x v="2"/>
    <x v="0"/>
    <n v="399"/>
    <n v="2"/>
    <x v="4"/>
    <s v="Jeff"/>
  </r>
  <r>
    <s v="1799"/>
    <d v="2022-08-12T00:00:00"/>
    <n v="12"/>
    <x v="7"/>
    <x v="1"/>
    <n v="15"/>
    <s v="Company O"/>
    <x v="3"/>
    <n v="5"/>
    <x v="3"/>
    <x v="0"/>
    <n v="399"/>
    <n v="4"/>
    <x v="2"/>
    <s v="Sara"/>
  </r>
  <r>
    <s v="1801"/>
    <d v="2022-08-12T00:00:00"/>
    <n v="12"/>
    <x v="7"/>
    <x v="1"/>
    <n v="17"/>
    <s v="Company Q"/>
    <x v="0"/>
    <n v="3"/>
    <x v="0"/>
    <x v="0"/>
    <n v="399"/>
    <n v="1"/>
    <x v="7"/>
    <s v="Jeff"/>
  </r>
  <r>
    <s v="1803"/>
    <d v="2022-08-12T00:00:00"/>
    <n v="12"/>
    <x v="7"/>
    <x v="1"/>
    <n v="18"/>
    <s v="Company R"/>
    <x v="6"/>
    <n v="5"/>
    <x v="0"/>
    <x v="0"/>
    <n v="399"/>
    <n v="5"/>
    <x v="0"/>
    <s v="Jeff"/>
  </r>
  <r>
    <s v="1838"/>
    <d v="2022-08-22T00:00:00"/>
    <n v="22"/>
    <x v="7"/>
    <x v="1"/>
    <n v="20"/>
    <s v="Company T"/>
    <x v="0"/>
    <n v="3"/>
    <x v="0"/>
    <x v="0"/>
    <n v="399"/>
    <n v="9"/>
    <x v="8"/>
    <s v="Jeff"/>
  </r>
  <r>
    <s v="1849"/>
    <d v="2022-08-24T00:00:00"/>
    <n v="24"/>
    <x v="7"/>
    <x v="1"/>
    <n v="4"/>
    <s v="Company D"/>
    <x v="2"/>
    <n v="2"/>
    <x v="2"/>
    <x v="0"/>
    <n v="399"/>
    <n v="7"/>
    <x v="6"/>
    <s v="Jeff"/>
  </r>
  <r>
    <s v="1858"/>
    <d v="2022-08-30T00:00:00"/>
    <n v="30"/>
    <x v="7"/>
    <x v="1"/>
    <n v="17"/>
    <s v="Company Q"/>
    <x v="0"/>
    <n v="3"/>
    <x v="0"/>
    <x v="0"/>
    <n v="399"/>
    <n v="1"/>
    <x v="7"/>
    <s v="Jeff"/>
  </r>
  <r>
    <s v="1860"/>
    <d v="2022-08-30T00:00:00"/>
    <n v="30"/>
    <x v="7"/>
    <x v="1"/>
    <n v="14"/>
    <s v="Company N"/>
    <x v="5"/>
    <n v="6"/>
    <x v="3"/>
    <x v="0"/>
    <n v="399"/>
    <n v="4"/>
    <x v="2"/>
    <s v="Steve"/>
  </r>
  <r>
    <s v="1861"/>
    <d v="2022-08-30T00:00:00"/>
    <n v="30"/>
    <x v="7"/>
    <x v="1"/>
    <n v="20"/>
    <s v="Company T"/>
    <x v="6"/>
    <n v="5"/>
    <x v="0"/>
    <x v="0"/>
    <n v="399"/>
    <n v="8"/>
    <x v="9"/>
    <s v="Jeff"/>
  </r>
  <r>
    <s v="1863"/>
    <d v="2022-08-31T00:00:00"/>
    <n v="31"/>
    <x v="7"/>
    <x v="1"/>
    <n v="11"/>
    <s v="Company K"/>
    <x v="3"/>
    <n v="5"/>
    <x v="3"/>
    <x v="0"/>
    <n v="399"/>
    <n v="5"/>
    <x v="0"/>
    <s v="Sara"/>
  </r>
  <r>
    <s v="1865"/>
    <d v="2022-09-01T00:00:00"/>
    <n v="1"/>
    <x v="8"/>
    <x v="1"/>
    <n v="11"/>
    <s v="Company K"/>
    <x v="5"/>
    <n v="6"/>
    <x v="3"/>
    <x v="0"/>
    <n v="399"/>
    <n v="4"/>
    <x v="2"/>
    <s v="Steve"/>
  </r>
  <r>
    <s v="1869"/>
    <d v="2022-09-03T00:00:00"/>
    <n v="3"/>
    <x v="8"/>
    <x v="1"/>
    <n v="7"/>
    <s v="Company G"/>
    <x v="7"/>
    <n v="8"/>
    <x v="1"/>
    <x v="0"/>
    <n v="399"/>
    <n v="1"/>
    <x v="7"/>
    <s v="Philip"/>
  </r>
  <r>
    <s v="1870"/>
    <d v="2022-09-04T00:00:00"/>
    <n v="4"/>
    <x v="8"/>
    <x v="1"/>
    <n v="19"/>
    <s v="Company S"/>
    <x v="0"/>
    <n v="3"/>
    <x v="0"/>
    <x v="0"/>
    <n v="399"/>
    <n v="9"/>
    <x v="8"/>
    <s v="Jeff"/>
  </r>
  <r>
    <s v="1877"/>
    <d v="2022-09-06T00:00:00"/>
    <n v="6"/>
    <x v="8"/>
    <x v="1"/>
    <n v="1"/>
    <s v="Company A"/>
    <x v="2"/>
    <n v="2"/>
    <x v="2"/>
    <x v="0"/>
    <n v="399"/>
    <n v="3"/>
    <x v="3"/>
    <s v="Jeff"/>
  </r>
  <r>
    <s v="1879"/>
    <d v="2022-09-06T00:00:00"/>
    <n v="6"/>
    <x v="8"/>
    <x v="1"/>
    <n v="4"/>
    <s v="Company D"/>
    <x v="4"/>
    <n v="2"/>
    <x v="2"/>
    <x v="0"/>
    <n v="399"/>
    <n v="4"/>
    <x v="2"/>
    <s v="Sara"/>
  </r>
  <r>
    <s v="1884"/>
    <d v="2022-09-08T00:00:00"/>
    <n v="8"/>
    <x v="8"/>
    <x v="1"/>
    <n v="13"/>
    <s v="Company M"/>
    <x v="3"/>
    <n v="5"/>
    <x v="3"/>
    <x v="0"/>
    <n v="399"/>
    <n v="4"/>
    <x v="2"/>
    <s v="Sara"/>
  </r>
  <r>
    <s v="1887"/>
    <d v="2022-09-08T00:00:00"/>
    <n v="8"/>
    <x v="8"/>
    <x v="1"/>
    <n v="8"/>
    <s v="Company H"/>
    <x v="1"/>
    <n v="4"/>
    <x v="1"/>
    <x v="0"/>
    <n v="399"/>
    <n v="1"/>
    <x v="7"/>
    <s v="Steve"/>
  </r>
  <r>
    <s v="1892"/>
    <d v="2022-09-11T00:00:00"/>
    <n v="11"/>
    <x v="8"/>
    <x v="1"/>
    <n v="5"/>
    <s v="Company E"/>
    <x v="2"/>
    <n v="2"/>
    <x v="2"/>
    <x v="0"/>
    <n v="399"/>
    <n v="9"/>
    <x v="8"/>
    <s v="Jeff"/>
  </r>
  <r>
    <s v="1895"/>
    <d v="2022-09-12T00:00:00"/>
    <n v="12"/>
    <x v="8"/>
    <x v="1"/>
    <n v="15"/>
    <s v="Company O"/>
    <x v="5"/>
    <n v="6"/>
    <x v="3"/>
    <x v="0"/>
    <n v="399"/>
    <n v="1"/>
    <x v="7"/>
    <s v="Steve"/>
  </r>
  <r>
    <s v="1901"/>
    <d v="2022-09-16T00:00:00"/>
    <n v="16"/>
    <x v="8"/>
    <x v="1"/>
    <n v="18"/>
    <s v="Company R"/>
    <x v="0"/>
    <n v="3"/>
    <x v="0"/>
    <x v="0"/>
    <n v="399"/>
    <n v="3"/>
    <x v="3"/>
    <s v="Jeff"/>
  </r>
  <r>
    <s v="1902"/>
    <d v="2022-09-16T00:00:00"/>
    <n v="16"/>
    <x v="8"/>
    <x v="1"/>
    <n v="14"/>
    <s v="Company N"/>
    <x v="3"/>
    <n v="5"/>
    <x v="3"/>
    <x v="0"/>
    <n v="399"/>
    <n v="8"/>
    <x v="9"/>
    <s v="Sara"/>
  </r>
  <r>
    <s v="1903"/>
    <d v="2022-09-16T00:00:00"/>
    <n v="16"/>
    <x v="8"/>
    <x v="1"/>
    <n v="15"/>
    <s v="Company O"/>
    <x v="5"/>
    <n v="6"/>
    <x v="3"/>
    <x v="0"/>
    <n v="399"/>
    <n v="0"/>
    <x v="5"/>
    <s v="Steve"/>
  </r>
  <r>
    <s v="1904"/>
    <d v="2022-09-17T00:00:00"/>
    <n v="17"/>
    <x v="8"/>
    <x v="1"/>
    <n v="15"/>
    <s v="Company O"/>
    <x v="5"/>
    <n v="6"/>
    <x v="3"/>
    <x v="0"/>
    <n v="399"/>
    <n v="2"/>
    <x v="4"/>
    <s v="Steve"/>
  </r>
  <r>
    <s v="1911"/>
    <d v="2022-09-18T00:00:00"/>
    <n v="18"/>
    <x v="8"/>
    <x v="1"/>
    <n v="1"/>
    <s v="Company A"/>
    <x v="4"/>
    <n v="2"/>
    <x v="2"/>
    <x v="0"/>
    <n v="399"/>
    <n v="6"/>
    <x v="1"/>
    <s v="Sara"/>
  </r>
  <r>
    <s v="1916"/>
    <d v="2022-09-20T00:00:00"/>
    <n v="20"/>
    <x v="8"/>
    <x v="1"/>
    <n v="5"/>
    <s v="Company E"/>
    <x v="2"/>
    <n v="2"/>
    <x v="2"/>
    <x v="0"/>
    <n v="399"/>
    <n v="4"/>
    <x v="2"/>
    <s v="Jeff"/>
  </r>
  <r>
    <s v="1918"/>
    <d v="2022-09-20T00:00:00"/>
    <n v="20"/>
    <x v="8"/>
    <x v="1"/>
    <n v="1"/>
    <s v="Company A"/>
    <x v="2"/>
    <n v="2"/>
    <x v="2"/>
    <x v="0"/>
    <n v="399"/>
    <n v="1"/>
    <x v="7"/>
    <s v="Jeff"/>
  </r>
  <r>
    <s v="1921"/>
    <d v="2022-09-20T00:00:00"/>
    <n v="20"/>
    <x v="8"/>
    <x v="1"/>
    <n v="17"/>
    <s v="Company Q"/>
    <x v="6"/>
    <n v="5"/>
    <x v="0"/>
    <x v="0"/>
    <n v="399"/>
    <n v="1"/>
    <x v="7"/>
    <s v="Jeff"/>
  </r>
  <r>
    <s v="1922"/>
    <d v="2022-09-20T00:00:00"/>
    <n v="20"/>
    <x v="8"/>
    <x v="1"/>
    <n v="8"/>
    <s v="Company H"/>
    <x v="7"/>
    <n v="8"/>
    <x v="1"/>
    <x v="0"/>
    <n v="399"/>
    <n v="3"/>
    <x v="3"/>
    <s v="Philip"/>
  </r>
  <r>
    <s v="1928"/>
    <d v="2022-09-22T00:00:00"/>
    <n v="22"/>
    <x v="8"/>
    <x v="1"/>
    <n v="13"/>
    <s v="Company M"/>
    <x v="5"/>
    <n v="6"/>
    <x v="3"/>
    <x v="0"/>
    <n v="399"/>
    <n v="6"/>
    <x v="1"/>
    <s v="Steve"/>
  </r>
  <r>
    <s v="1930"/>
    <d v="2022-09-23T00:00:00"/>
    <n v="23"/>
    <x v="8"/>
    <x v="1"/>
    <n v="4"/>
    <s v="Company D"/>
    <x v="2"/>
    <n v="2"/>
    <x v="2"/>
    <x v="0"/>
    <n v="399"/>
    <n v="7"/>
    <x v="6"/>
    <s v="Jeff"/>
  </r>
  <r>
    <s v="1931"/>
    <d v="2022-09-23T00:00:00"/>
    <n v="23"/>
    <x v="8"/>
    <x v="1"/>
    <n v="2"/>
    <s v="Company B"/>
    <x v="2"/>
    <n v="2"/>
    <x v="2"/>
    <x v="0"/>
    <n v="399"/>
    <n v="0"/>
    <x v="5"/>
    <s v="Jeff"/>
  </r>
  <r>
    <s v="1939"/>
    <d v="2022-09-27T00:00:00"/>
    <n v="27"/>
    <x v="8"/>
    <x v="1"/>
    <n v="13"/>
    <s v="Company M"/>
    <x v="5"/>
    <n v="6"/>
    <x v="3"/>
    <x v="0"/>
    <n v="399"/>
    <n v="6"/>
    <x v="1"/>
    <s v="Steve"/>
  </r>
  <r>
    <s v="1949"/>
    <d v="2022-09-29T00:00:00"/>
    <n v="29"/>
    <x v="8"/>
    <x v="1"/>
    <n v="9"/>
    <s v="Company I"/>
    <x v="7"/>
    <n v="8"/>
    <x v="1"/>
    <x v="0"/>
    <n v="399"/>
    <n v="4"/>
    <x v="2"/>
    <s v="Philip"/>
  </r>
  <r>
    <s v="1954"/>
    <d v="2022-10-01T00:00:00"/>
    <n v="1"/>
    <x v="9"/>
    <x v="1"/>
    <n v="2"/>
    <s v="Company B"/>
    <x v="2"/>
    <n v="2"/>
    <x v="2"/>
    <x v="0"/>
    <n v="399"/>
    <n v="2"/>
    <x v="4"/>
    <s v="Jeff"/>
  </r>
  <r>
    <s v="1958"/>
    <d v="2022-10-03T00:00:00"/>
    <n v="3"/>
    <x v="9"/>
    <x v="1"/>
    <n v="8"/>
    <s v="Company H"/>
    <x v="1"/>
    <n v="4"/>
    <x v="1"/>
    <x v="0"/>
    <n v="399"/>
    <n v="3"/>
    <x v="3"/>
    <s v="Steve"/>
  </r>
  <r>
    <s v="1962"/>
    <d v="2022-10-04T00:00:00"/>
    <n v="4"/>
    <x v="9"/>
    <x v="1"/>
    <n v="20"/>
    <s v="Company T"/>
    <x v="6"/>
    <n v="5"/>
    <x v="0"/>
    <x v="0"/>
    <n v="399"/>
    <n v="3"/>
    <x v="3"/>
    <s v="Jeff"/>
  </r>
  <r>
    <s v="1966"/>
    <d v="2022-10-05T00:00:00"/>
    <n v="5"/>
    <x v="9"/>
    <x v="1"/>
    <n v="15"/>
    <s v="Company O"/>
    <x v="3"/>
    <n v="5"/>
    <x v="3"/>
    <x v="0"/>
    <n v="399"/>
    <n v="0"/>
    <x v="5"/>
    <s v="Sara"/>
  </r>
  <r>
    <s v="1967"/>
    <d v="2022-10-05T00:00:00"/>
    <n v="5"/>
    <x v="9"/>
    <x v="1"/>
    <n v="20"/>
    <s v="Company T"/>
    <x v="0"/>
    <n v="3"/>
    <x v="0"/>
    <x v="0"/>
    <n v="399"/>
    <n v="9"/>
    <x v="8"/>
    <s v="Jeff"/>
  </r>
  <r>
    <s v="1970"/>
    <d v="2022-10-05T00:00:00"/>
    <n v="5"/>
    <x v="9"/>
    <x v="1"/>
    <n v="11"/>
    <s v="Company K"/>
    <x v="5"/>
    <n v="6"/>
    <x v="3"/>
    <x v="0"/>
    <n v="399"/>
    <n v="2"/>
    <x v="4"/>
    <s v="Steve"/>
  </r>
  <r>
    <s v="1973"/>
    <d v="2022-10-05T00:00:00"/>
    <n v="5"/>
    <x v="9"/>
    <x v="1"/>
    <n v="12"/>
    <s v="Company L"/>
    <x v="3"/>
    <n v="5"/>
    <x v="3"/>
    <x v="0"/>
    <n v="399"/>
    <n v="6"/>
    <x v="1"/>
    <s v="Sara"/>
  </r>
  <r>
    <s v="1983"/>
    <d v="2022-10-10T00:00:00"/>
    <n v="10"/>
    <x v="9"/>
    <x v="1"/>
    <n v="3"/>
    <s v="Company C"/>
    <x v="4"/>
    <n v="2"/>
    <x v="2"/>
    <x v="0"/>
    <n v="399"/>
    <n v="1"/>
    <x v="7"/>
    <s v="Sara"/>
  </r>
  <r>
    <s v="1985"/>
    <d v="2022-10-12T00:00:00"/>
    <n v="12"/>
    <x v="9"/>
    <x v="1"/>
    <n v="13"/>
    <s v="Company M"/>
    <x v="3"/>
    <n v="5"/>
    <x v="3"/>
    <x v="0"/>
    <n v="399"/>
    <n v="3"/>
    <x v="3"/>
    <s v="Sara"/>
  </r>
  <r>
    <s v="1998"/>
    <d v="2022-10-16T00:00:00"/>
    <n v="16"/>
    <x v="9"/>
    <x v="1"/>
    <n v="3"/>
    <s v="Company C"/>
    <x v="4"/>
    <n v="2"/>
    <x v="2"/>
    <x v="0"/>
    <n v="399"/>
    <n v="6"/>
    <x v="1"/>
    <s v="Sara"/>
  </r>
  <r>
    <s v="0002"/>
    <d v="2021-01-02T00:00:00"/>
    <n v="2"/>
    <x v="0"/>
    <x v="0"/>
    <n v="1"/>
    <s v="Company A"/>
    <x v="2"/>
    <n v="2"/>
    <x v="2"/>
    <x v="1"/>
    <n v="289"/>
    <n v="7"/>
    <x v="10"/>
    <s v="Jeff"/>
  </r>
  <r>
    <s v="0004"/>
    <d v="2021-01-03T00:00:00"/>
    <n v="3"/>
    <x v="0"/>
    <x v="0"/>
    <n v="18"/>
    <s v="Company R"/>
    <x v="6"/>
    <n v="5"/>
    <x v="0"/>
    <x v="1"/>
    <n v="289"/>
    <n v="3"/>
    <x v="11"/>
    <s v="Jeff"/>
  </r>
  <r>
    <s v="0007"/>
    <d v="2021-01-04T00:00:00"/>
    <n v="4"/>
    <x v="0"/>
    <x v="0"/>
    <n v="17"/>
    <s v="Company Q"/>
    <x v="0"/>
    <n v="3"/>
    <x v="0"/>
    <x v="1"/>
    <n v="289"/>
    <n v="9"/>
    <x v="12"/>
    <s v="Jeff"/>
  </r>
  <r>
    <s v="0011"/>
    <d v="2021-01-05T00:00:00"/>
    <n v="5"/>
    <x v="0"/>
    <x v="0"/>
    <n v="8"/>
    <s v="Company H"/>
    <x v="1"/>
    <n v="4"/>
    <x v="1"/>
    <x v="1"/>
    <n v="289"/>
    <n v="9"/>
    <x v="12"/>
    <s v="Steve"/>
  </r>
  <r>
    <s v="0017"/>
    <d v="2021-01-07T00:00:00"/>
    <n v="7"/>
    <x v="0"/>
    <x v="0"/>
    <n v="14"/>
    <s v="Company N"/>
    <x v="3"/>
    <n v="5"/>
    <x v="3"/>
    <x v="1"/>
    <n v="289"/>
    <n v="0"/>
    <x v="5"/>
    <s v="Sara"/>
  </r>
  <r>
    <s v="0022"/>
    <d v="2021-01-07T00:00:00"/>
    <n v="7"/>
    <x v="0"/>
    <x v="0"/>
    <n v="11"/>
    <s v="Company K"/>
    <x v="5"/>
    <n v="6"/>
    <x v="3"/>
    <x v="1"/>
    <n v="289"/>
    <n v="6"/>
    <x v="13"/>
    <s v="Steve"/>
  </r>
  <r>
    <s v="0026"/>
    <d v="2021-01-08T00:00:00"/>
    <n v="8"/>
    <x v="0"/>
    <x v="0"/>
    <n v="14"/>
    <s v="Company N"/>
    <x v="3"/>
    <n v="5"/>
    <x v="3"/>
    <x v="1"/>
    <n v="289"/>
    <n v="0"/>
    <x v="5"/>
    <s v="Sara"/>
  </r>
  <r>
    <s v="0030"/>
    <d v="2021-01-09T00:00:00"/>
    <n v="9"/>
    <x v="0"/>
    <x v="0"/>
    <n v="12"/>
    <s v="Company L"/>
    <x v="5"/>
    <n v="6"/>
    <x v="3"/>
    <x v="1"/>
    <n v="289"/>
    <n v="0"/>
    <x v="5"/>
    <s v="Steve"/>
  </r>
  <r>
    <s v="0036"/>
    <d v="2021-01-11T00:00:00"/>
    <n v="11"/>
    <x v="0"/>
    <x v="0"/>
    <n v="13"/>
    <s v="Company M"/>
    <x v="5"/>
    <n v="6"/>
    <x v="3"/>
    <x v="1"/>
    <n v="289"/>
    <n v="1"/>
    <x v="14"/>
    <s v="Steve"/>
  </r>
  <r>
    <s v="0040"/>
    <d v="2021-01-12T00:00:00"/>
    <n v="12"/>
    <x v="0"/>
    <x v="0"/>
    <n v="14"/>
    <s v="Company N"/>
    <x v="3"/>
    <n v="5"/>
    <x v="3"/>
    <x v="1"/>
    <n v="289"/>
    <n v="3"/>
    <x v="11"/>
    <s v="Sara"/>
  </r>
  <r>
    <s v="0045"/>
    <d v="2021-01-13T00:00:00"/>
    <n v="13"/>
    <x v="0"/>
    <x v="0"/>
    <n v="12"/>
    <s v="Company L"/>
    <x v="5"/>
    <n v="6"/>
    <x v="3"/>
    <x v="1"/>
    <n v="289"/>
    <n v="4"/>
    <x v="15"/>
    <s v="Steve"/>
  </r>
  <r>
    <s v="0047"/>
    <d v="2021-01-13T00:00:00"/>
    <n v="13"/>
    <x v="0"/>
    <x v="0"/>
    <n v="17"/>
    <s v="Company Q"/>
    <x v="6"/>
    <n v="5"/>
    <x v="0"/>
    <x v="1"/>
    <n v="289"/>
    <n v="0"/>
    <x v="5"/>
    <s v="Jeff"/>
  </r>
  <r>
    <s v="0054"/>
    <d v="2021-01-15T00:00:00"/>
    <n v="15"/>
    <x v="0"/>
    <x v="0"/>
    <n v="8"/>
    <s v="Company H"/>
    <x v="1"/>
    <n v="4"/>
    <x v="1"/>
    <x v="1"/>
    <n v="289"/>
    <n v="1"/>
    <x v="14"/>
    <s v="Steve"/>
  </r>
  <r>
    <s v="0063"/>
    <d v="2021-01-17T00:00:00"/>
    <n v="17"/>
    <x v="0"/>
    <x v="0"/>
    <n v="9"/>
    <s v="Company I"/>
    <x v="1"/>
    <n v="4"/>
    <x v="1"/>
    <x v="1"/>
    <n v="289"/>
    <n v="7"/>
    <x v="10"/>
    <s v="Steve"/>
  </r>
  <r>
    <s v="0066"/>
    <d v="2021-01-19T00:00:00"/>
    <n v="19"/>
    <x v="0"/>
    <x v="0"/>
    <n v="10"/>
    <s v="Company J"/>
    <x v="1"/>
    <n v="4"/>
    <x v="1"/>
    <x v="1"/>
    <n v="289"/>
    <n v="3"/>
    <x v="11"/>
    <s v="Steve"/>
  </r>
  <r>
    <s v="0074"/>
    <d v="2021-01-23T00:00:00"/>
    <n v="23"/>
    <x v="0"/>
    <x v="0"/>
    <n v="20"/>
    <s v="Company T"/>
    <x v="6"/>
    <n v="5"/>
    <x v="0"/>
    <x v="1"/>
    <n v="289"/>
    <n v="1"/>
    <x v="14"/>
    <s v="Jeff"/>
  </r>
  <r>
    <s v="0075"/>
    <d v="2021-01-23T00:00:00"/>
    <n v="23"/>
    <x v="0"/>
    <x v="0"/>
    <n v="13"/>
    <s v="Company M"/>
    <x v="3"/>
    <n v="5"/>
    <x v="3"/>
    <x v="1"/>
    <n v="289"/>
    <n v="5"/>
    <x v="16"/>
    <s v="Sara"/>
  </r>
  <r>
    <s v="0078"/>
    <d v="2021-01-24T00:00:00"/>
    <n v="24"/>
    <x v="0"/>
    <x v="0"/>
    <n v="5"/>
    <s v="Company E"/>
    <x v="4"/>
    <n v="2"/>
    <x v="2"/>
    <x v="1"/>
    <n v="289"/>
    <n v="1"/>
    <x v="14"/>
    <s v="Sara"/>
  </r>
  <r>
    <s v="0079"/>
    <d v="2021-01-24T00:00:00"/>
    <n v="24"/>
    <x v="0"/>
    <x v="0"/>
    <n v="19"/>
    <s v="Company S"/>
    <x v="6"/>
    <n v="5"/>
    <x v="0"/>
    <x v="1"/>
    <n v="289"/>
    <n v="8"/>
    <x v="17"/>
    <s v="Jeff"/>
  </r>
  <r>
    <s v="0080"/>
    <d v="2021-01-24T00:00:00"/>
    <n v="24"/>
    <x v="0"/>
    <x v="0"/>
    <n v="10"/>
    <s v="Company J"/>
    <x v="7"/>
    <n v="8"/>
    <x v="1"/>
    <x v="1"/>
    <n v="289"/>
    <n v="3"/>
    <x v="11"/>
    <s v="Philip"/>
  </r>
  <r>
    <s v="0091"/>
    <d v="2021-01-27T00:00:00"/>
    <n v="27"/>
    <x v="0"/>
    <x v="0"/>
    <n v="19"/>
    <s v="Company S"/>
    <x v="0"/>
    <n v="3"/>
    <x v="0"/>
    <x v="1"/>
    <n v="289"/>
    <n v="4"/>
    <x v="15"/>
    <s v="Jeff"/>
  </r>
  <r>
    <s v="0118"/>
    <d v="2021-02-06T00:00:00"/>
    <n v="6"/>
    <x v="1"/>
    <x v="0"/>
    <n v="5"/>
    <s v="Company E"/>
    <x v="2"/>
    <n v="2"/>
    <x v="2"/>
    <x v="1"/>
    <n v="289"/>
    <n v="2"/>
    <x v="18"/>
    <s v="Jeff"/>
  </r>
  <r>
    <s v="0123"/>
    <d v="2021-02-08T00:00:00"/>
    <n v="8"/>
    <x v="1"/>
    <x v="0"/>
    <n v="2"/>
    <s v="Company B"/>
    <x v="2"/>
    <n v="2"/>
    <x v="2"/>
    <x v="1"/>
    <n v="289"/>
    <n v="6"/>
    <x v="13"/>
    <s v="Jeff"/>
  </r>
  <r>
    <s v="0124"/>
    <d v="2021-02-08T00:00:00"/>
    <n v="8"/>
    <x v="1"/>
    <x v="0"/>
    <n v="4"/>
    <s v="Company D"/>
    <x v="4"/>
    <n v="2"/>
    <x v="2"/>
    <x v="1"/>
    <n v="289"/>
    <n v="7"/>
    <x v="10"/>
    <s v="Sara"/>
  </r>
  <r>
    <s v="0142"/>
    <d v="2021-02-13T00:00:00"/>
    <n v="13"/>
    <x v="1"/>
    <x v="0"/>
    <n v="10"/>
    <s v="Company J"/>
    <x v="7"/>
    <n v="8"/>
    <x v="1"/>
    <x v="1"/>
    <n v="289"/>
    <n v="4"/>
    <x v="15"/>
    <s v="Philip"/>
  </r>
  <r>
    <s v="0143"/>
    <d v="2021-02-13T00:00:00"/>
    <n v="13"/>
    <x v="1"/>
    <x v="0"/>
    <n v="7"/>
    <s v="Company G"/>
    <x v="1"/>
    <n v="4"/>
    <x v="1"/>
    <x v="1"/>
    <n v="289"/>
    <n v="5"/>
    <x v="16"/>
    <s v="Steve"/>
  </r>
  <r>
    <s v="0149"/>
    <d v="2021-02-13T00:00:00"/>
    <n v="13"/>
    <x v="1"/>
    <x v="0"/>
    <n v="12"/>
    <s v="Company L"/>
    <x v="5"/>
    <n v="6"/>
    <x v="3"/>
    <x v="1"/>
    <n v="289"/>
    <n v="8"/>
    <x v="17"/>
    <s v="Steve"/>
  </r>
  <r>
    <s v="0153"/>
    <d v="2021-02-13T00:00:00"/>
    <n v="13"/>
    <x v="1"/>
    <x v="0"/>
    <n v="2"/>
    <s v="Company B"/>
    <x v="4"/>
    <n v="2"/>
    <x v="2"/>
    <x v="1"/>
    <n v="289"/>
    <n v="2"/>
    <x v="18"/>
    <s v="Sara"/>
  </r>
  <r>
    <s v="0157"/>
    <d v="2021-02-16T00:00:00"/>
    <n v="16"/>
    <x v="1"/>
    <x v="0"/>
    <n v="13"/>
    <s v="Company M"/>
    <x v="3"/>
    <n v="5"/>
    <x v="3"/>
    <x v="1"/>
    <n v="289"/>
    <n v="3"/>
    <x v="11"/>
    <s v="Sara"/>
  </r>
  <r>
    <s v="0163"/>
    <d v="2021-02-16T00:00:00"/>
    <n v="16"/>
    <x v="1"/>
    <x v="0"/>
    <n v="19"/>
    <s v="Company S"/>
    <x v="6"/>
    <n v="5"/>
    <x v="0"/>
    <x v="1"/>
    <n v="289"/>
    <n v="7"/>
    <x v="10"/>
    <s v="Jeff"/>
  </r>
  <r>
    <s v="0175"/>
    <d v="2021-02-20T00:00:00"/>
    <n v="20"/>
    <x v="1"/>
    <x v="0"/>
    <n v="11"/>
    <s v="Company K"/>
    <x v="3"/>
    <n v="5"/>
    <x v="3"/>
    <x v="1"/>
    <n v="289"/>
    <n v="5"/>
    <x v="16"/>
    <s v="Sara"/>
  </r>
  <r>
    <s v="0177"/>
    <d v="2021-02-21T00:00:00"/>
    <n v="21"/>
    <x v="1"/>
    <x v="0"/>
    <n v="8"/>
    <s v="Company H"/>
    <x v="1"/>
    <n v="4"/>
    <x v="1"/>
    <x v="1"/>
    <n v="289"/>
    <n v="1"/>
    <x v="14"/>
    <s v="Steve"/>
  </r>
  <r>
    <s v="0179"/>
    <d v="2021-02-21T00:00:00"/>
    <n v="21"/>
    <x v="1"/>
    <x v="0"/>
    <n v="1"/>
    <s v="Company A"/>
    <x v="2"/>
    <n v="2"/>
    <x v="2"/>
    <x v="1"/>
    <n v="289"/>
    <n v="2"/>
    <x v="18"/>
    <s v="Jeff"/>
  </r>
  <r>
    <s v="0186"/>
    <d v="2021-02-23T00:00:00"/>
    <n v="23"/>
    <x v="1"/>
    <x v="0"/>
    <n v="5"/>
    <s v="Company E"/>
    <x v="4"/>
    <n v="2"/>
    <x v="2"/>
    <x v="1"/>
    <n v="289"/>
    <n v="4"/>
    <x v="15"/>
    <s v="Sara"/>
  </r>
  <r>
    <s v="0196"/>
    <d v="2021-02-28T00:00:00"/>
    <n v="28"/>
    <x v="1"/>
    <x v="0"/>
    <n v="6"/>
    <s v="Company F"/>
    <x v="1"/>
    <n v="4"/>
    <x v="1"/>
    <x v="1"/>
    <n v="289"/>
    <n v="9"/>
    <x v="12"/>
    <s v="Steve"/>
  </r>
  <r>
    <s v="0201"/>
    <d v="2021-03-04T00:00:00"/>
    <n v="4"/>
    <x v="2"/>
    <x v="0"/>
    <n v="18"/>
    <s v="Company R"/>
    <x v="6"/>
    <n v="5"/>
    <x v="0"/>
    <x v="1"/>
    <n v="289"/>
    <n v="5"/>
    <x v="16"/>
    <s v="Jeff"/>
  </r>
  <r>
    <s v="0203"/>
    <d v="2021-03-06T00:00:00"/>
    <n v="6"/>
    <x v="2"/>
    <x v="0"/>
    <n v="12"/>
    <s v="Company L"/>
    <x v="3"/>
    <n v="5"/>
    <x v="3"/>
    <x v="1"/>
    <n v="289"/>
    <n v="7"/>
    <x v="10"/>
    <s v="Sara"/>
  </r>
  <r>
    <s v="0217"/>
    <d v="2021-03-11T00:00:00"/>
    <n v="11"/>
    <x v="2"/>
    <x v="0"/>
    <n v="12"/>
    <s v="Company L"/>
    <x v="5"/>
    <n v="6"/>
    <x v="3"/>
    <x v="1"/>
    <n v="289"/>
    <n v="4"/>
    <x v="15"/>
    <s v="Steve"/>
  </r>
  <r>
    <s v="0228"/>
    <d v="2021-03-14T00:00:00"/>
    <n v="14"/>
    <x v="2"/>
    <x v="0"/>
    <n v="1"/>
    <s v="Company A"/>
    <x v="4"/>
    <n v="2"/>
    <x v="2"/>
    <x v="1"/>
    <n v="289"/>
    <n v="2"/>
    <x v="18"/>
    <s v="Sara"/>
  </r>
  <r>
    <s v="0229"/>
    <d v="2021-03-14T00:00:00"/>
    <n v="14"/>
    <x v="2"/>
    <x v="0"/>
    <n v="17"/>
    <s v="Company Q"/>
    <x v="6"/>
    <n v="5"/>
    <x v="0"/>
    <x v="1"/>
    <n v="289"/>
    <n v="8"/>
    <x v="17"/>
    <s v="Jeff"/>
  </r>
  <r>
    <s v="0235"/>
    <d v="2021-03-16T00:00:00"/>
    <n v="16"/>
    <x v="2"/>
    <x v="0"/>
    <n v="2"/>
    <s v="Company B"/>
    <x v="2"/>
    <n v="2"/>
    <x v="2"/>
    <x v="1"/>
    <n v="289"/>
    <n v="3"/>
    <x v="11"/>
    <s v="Jeff"/>
  </r>
  <r>
    <s v="0242"/>
    <d v="2021-03-17T00:00:00"/>
    <n v="17"/>
    <x v="2"/>
    <x v="0"/>
    <n v="2"/>
    <s v="Company B"/>
    <x v="2"/>
    <n v="2"/>
    <x v="2"/>
    <x v="1"/>
    <n v="289"/>
    <n v="0"/>
    <x v="5"/>
    <s v="Jeff"/>
  </r>
  <r>
    <s v="0246"/>
    <d v="2021-03-18T00:00:00"/>
    <n v="18"/>
    <x v="2"/>
    <x v="0"/>
    <n v="20"/>
    <s v="Company T"/>
    <x v="6"/>
    <n v="5"/>
    <x v="0"/>
    <x v="1"/>
    <n v="289"/>
    <n v="4"/>
    <x v="15"/>
    <s v="Jeff"/>
  </r>
  <r>
    <s v="0247"/>
    <d v="2021-03-18T00:00:00"/>
    <n v="18"/>
    <x v="2"/>
    <x v="0"/>
    <n v="6"/>
    <s v="Company F"/>
    <x v="7"/>
    <n v="8"/>
    <x v="1"/>
    <x v="1"/>
    <n v="289"/>
    <n v="2"/>
    <x v="18"/>
    <s v="Philip"/>
  </r>
  <r>
    <s v="0259"/>
    <d v="2021-03-20T00:00:00"/>
    <n v="20"/>
    <x v="2"/>
    <x v="0"/>
    <n v="16"/>
    <s v="Company P"/>
    <x v="6"/>
    <n v="5"/>
    <x v="0"/>
    <x v="1"/>
    <n v="289"/>
    <n v="1"/>
    <x v="14"/>
    <s v="Jeff"/>
  </r>
  <r>
    <s v="0265"/>
    <d v="2021-03-24T00:00:00"/>
    <n v="24"/>
    <x v="2"/>
    <x v="0"/>
    <n v="17"/>
    <s v="Company Q"/>
    <x v="6"/>
    <n v="5"/>
    <x v="0"/>
    <x v="1"/>
    <n v="289"/>
    <n v="7"/>
    <x v="10"/>
    <s v="Jeff"/>
  </r>
  <r>
    <s v="0272"/>
    <d v="2021-03-25T00:00:00"/>
    <n v="25"/>
    <x v="2"/>
    <x v="0"/>
    <n v="15"/>
    <s v="Company O"/>
    <x v="5"/>
    <n v="6"/>
    <x v="3"/>
    <x v="1"/>
    <n v="289"/>
    <n v="7"/>
    <x v="10"/>
    <s v="Steve"/>
  </r>
  <r>
    <s v="0275"/>
    <d v="2021-03-25T00:00:00"/>
    <n v="25"/>
    <x v="2"/>
    <x v="0"/>
    <n v="7"/>
    <s v="Company G"/>
    <x v="1"/>
    <n v="4"/>
    <x v="1"/>
    <x v="1"/>
    <n v="289"/>
    <n v="0"/>
    <x v="5"/>
    <s v="Steve"/>
  </r>
  <r>
    <s v="0277"/>
    <d v="2021-03-26T00:00:00"/>
    <n v="26"/>
    <x v="2"/>
    <x v="0"/>
    <n v="16"/>
    <s v="Company P"/>
    <x v="6"/>
    <n v="5"/>
    <x v="0"/>
    <x v="1"/>
    <n v="289"/>
    <n v="3"/>
    <x v="11"/>
    <s v="Jeff"/>
  </r>
  <r>
    <s v="0285"/>
    <d v="2021-03-27T00:00:00"/>
    <n v="27"/>
    <x v="2"/>
    <x v="0"/>
    <n v="11"/>
    <s v="Company K"/>
    <x v="3"/>
    <n v="5"/>
    <x v="3"/>
    <x v="1"/>
    <n v="289"/>
    <n v="3"/>
    <x v="11"/>
    <s v="Sara"/>
  </r>
  <r>
    <s v="0287"/>
    <d v="2021-03-27T00:00:00"/>
    <n v="27"/>
    <x v="2"/>
    <x v="0"/>
    <n v="4"/>
    <s v="Company D"/>
    <x v="2"/>
    <n v="2"/>
    <x v="2"/>
    <x v="1"/>
    <n v="289"/>
    <n v="7"/>
    <x v="10"/>
    <s v="Jeff"/>
  </r>
  <r>
    <s v="0289"/>
    <d v="2021-03-28T00:00:00"/>
    <n v="28"/>
    <x v="2"/>
    <x v="0"/>
    <n v="20"/>
    <s v="Company T"/>
    <x v="0"/>
    <n v="3"/>
    <x v="0"/>
    <x v="1"/>
    <n v="289"/>
    <n v="1"/>
    <x v="14"/>
    <s v="Jeff"/>
  </r>
  <r>
    <s v="0305"/>
    <d v="2021-04-05T00:00:00"/>
    <n v="5"/>
    <x v="3"/>
    <x v="0"/>
    <n v="8"/>
    <s v="Company H"/>
    <x v="1"/>
    <n v="4"/>
    <x v="1"/>
    <x v="1"/>
    <n v="289"/>
    <n v="9"/>
    <x v="12"/>
    <s v="Steve"/>
  </r>
  <r>
    <s v="0309"/>
    <d v="2021-04-06T00:00:00"/>
    <n v="6"/>
    <x v="3"/>
    <x v="0"/>
    <n v="15"/>
    <s v="Company O"/>
    <x v="3"/>
    <n v="5"/>
    <x v="3"/>
    <x v="1"/>
    <n v="289"/>
    <n v="8"/>
    <x v="17"/>
    <s v="Sara"/>
  </r>
  <r>
    <s v="0311"/>
    <d v="2021-04-07T00:00:00"/>
    <n v="7"/>
    <x v="3"/>
    <x v="0"/>
    <n v="19"/>
    <s v="Company S"/>
    <x v="6"/>
    <n v="5"/>
    <x v="0"/>
    <x v="1"/>
    <n v="289"/>
    <n v="5"/>
    <x v="16"/>
    <s v="Jeff"/>
  </r>
  <r>
    <s v="0322"/>
    <d v="2021-04-13T00:00:00"/>
    <n v="13"/>
    <x v="3"/>
    <x v="0"/>
    <n v="2"/>
    <s v="Company B"/>
    <x v="2"/>
    <n v="2"/>
    <x v="2"/>
    <x v="1"/>
    <n v="289"/>
    <n v="8"/>
    <x v="17"/>
    <s v="Jeff"/>
  </r>
  <r>
    <s v="0323"/>
    <d v="2021-04-13T00:00:00"/>
    <n v="13"/>
    <x v="3"/>
    <x v="0"/>
    <n v="19"/>
    <s v="Company S"/>
    <x v="6"/>
    <n v="5"/>
    <x v="0"/>
    <x v="1"/>
    <n v="289"/>
    <n v="3"/>
    <x v="11"/>
    <s v="Jeff"/>
  </r>
  <r>
    <s v="0329"/>
    <d v="2021-04-14T00:00:00"/>
    <n v="14"/>
    <x v="3"/>
    <x v="0"/>
    <n v="14"/>
    <s v="Company N"/>
    <x v="3"/>
    <n v="5"/>
    <x v="3"/>
    <x v="1"/>
    <n v="289"/>
    <n v="4"/>
    <x v="15"/>
    <s v="Sara"/>
  </r>
  <r>
    <s v="0334"/>
    <d v="2021-04-15T00:00:00"/>
    <n v="15"/>
    <x v="3"/>
    <x v="0"/>
    <n v="4"/>
    <s v="Company D"/>
    <x v="4"/>
    <n v="2"/>
    <x v="2"/>
    <x v="1"/>
    <n v="289"/>
    <n v="6"/>
    <x v="13"/>
    <s v="Sara"/>
  </r>
  <r>
    <s v="0341"/>
    <d v="2021-04-19T00:00:00"/>
    <n v="19"/>
    <x v="3"/>
    <x v="0"/>
    <n v="1"/>
    <s v="Company A"/>
    <x v="2"/>
    <n v="2"/>
    <x v="2"/>
    <x v="1"/>
    <n v="289"/>
    <n v="3"/>
    <x v="11"/>
    <s v="Jeff"/>
  </r>
  <r>
    <s v="0348"/>
    <d v="2021-04-19T00:00:00"/>
    <n v="19"/>
    <x v="3"/>
    <x v="0"/>
    <n v="19"/>
    <s v="Company S"/>
    <x v="6"/>
    <n v="5"/>
    <x v="0"/>
    <x v="1"/>
    <n v="289"/>
    <n v="1"/>
    <x v="14"/>
    <s v="Jeff"/>
  </r>
  <r>
    <s v="0365"/>
    <d v="2021-04-23T00:00:00"/>
    <n v="23"/>
    <x v="3"/>
    <x v="0"/>
    <n v="7"/>
    <s v="Company G"/>
    <x v="7"/>
    <n v="8"/>
    <x v="1"/>
    <x v="1"/>
    <n v="289"/>
    <n v="9"/>
    <x v="12"/>
    <s v="Philip"/>
  </r>
  <r>
    <s v="0367"/>
    <d v="2021-04-24T00:00:00"/>
    <n v="24"/>
    <x v="3"/>
    <x v="0"/>
    <n v="7"/>
    <s v="Company G"/>
    <x v="7"/>
    <n v="8"/>
    <x v="1"/>
    <x v="1"/>
    <n v="289"/>
    <n v="2"/>
    <x v="18"/>
    <s v="Philip"/>
  </r>
  <r>
    <s v="0368"/>
    <d v="2021-04-24T00:00:00"/>
    <n v="24"/>
    <x v="3"/>
    <x v="0"/>
    <n v="8"/>
    <s v="Company H"/>
    <x v="7"/>
    <n v="8"/>
    <x v="1"/>
    <x v="1"/>
    <n v="289"/>
    <n v="6"/>
    <x v="13"/>
    <s v="Philip"/>
  </r>
  <r>
    <s v="0372"/>
    <d v="2021-04-24T00:00:00"/>
    <n v="24"/>
    <x v="3"/>
    <x v="0"/>
    <n v="7"/>
    <s v="Company G"/>
    <x v="7"/>
    <n v="8"/>
    <x v="1"/>
    <x v="1"/>
    <n v="289"/>
    <n v="8"/>
    <x v="17"/>
    <s v="Philip"/>
  </r>
  <r>
    <s v="0385"/>
    <d v="2021-04-28T00:00:00"/>
    <n v="28"/>
    <x v="3"/>
    <x v="0"/>
    <n v="17"/>
    <s v="Company Q"/>
    <x v="0"/>
    <n v="3"/>
    <x v="0"/>
    <x v="1"/>
    <n v="289"/>
    <n v="3"/>
    <x v="11"/>
    <s v="Jeff"/>
  </r>
  <r>
    <s v="0389"/>
    <d v="2021-04-28T00:00:00"/>
    <n v="28"/>
    <x v="3"/>
    <x v="0"/>
    <n v="13"/>
    <s v="Company M"/>
    <x v="5"/>
    <n v="6"/>
    <x v="3"/>
    <x v="1"/>
    <n v="289"/>
    <n v="3"/>
    <x v="11"/>
    <s v="Steve"/>
  </r>
  <r>
    <s v="0390"/>
    <d v="2021-04-28T00:00:00"/>
    <n v="28"/>
    <x v="3"/>
    <x v="0"/>
    <n v="1"/>
    <s v="Company A"/>
    <x v="4"/>
    <n v="2"/>
    <x v="2"/>
    <x v="1"/>
    <n v="289"/>
    <n v="4"/>
    <x v="15"/>
    <s v="Sara"/>
  </r>
  <r>
    <s v="0392"/>
    <d v="2021-04-29T00:00:00"/>
    <n v="29"/>
    <x v="3"/>
    <x v="0"/>
    <n v="8"/>
    <s v="Company H"/>
    <x v="7"/>
    <n v="8"/>
    <x v="1"/>
    <x v="1"/>
    <n v="289"/>
    <n v="0"/>
    <x v="5"/>
    <s v="Philip"/>
  </r>
  <r>
    <s v="0397"/>
    <d v="2021-05-02T00:00:00"/>
    <n v="2"/>
    <x v="4"/>
    <x v="0"/>
    <n v="19"/>
    <s v="Company S"/>
    <x v="0"/>
    <n v="3"/>
    <x v="0"/>
    <x v="1"/>
    <n v="289"/>
    <n v="1"/>
    <x v="14"/>
    <s v="Jeff"/>
  </r>
  <r>
    <s v="0400"/>
    <d v="2021-05-03T00:00:00"/>
    <n v="3"/>
    <x v="4"/>
    <x v="0"/>
    <n v="19"/>
    <s v="Company S"/>
    <x v="6"/>
    <n v="5"/>
    <x v="0"/>
    <x v="1"/>
    <n v="289"/>
    <n v="6"/>
    <x v="13"/>
    <s v="Jeff"/>
  </r>
  <r>
    <s v="0402"/>
    <d v="2021-05-05T00:00:00"/>
    <n v="5"/>
    <x v="4"/>
    <x v="0"/>
    <n v="16"/>
    <s v="Company P"/>
    <x v="0"/>
    <n v="3"/>
    <x v="0"/>
    <x v="1"/>
    <n v="289"/>
    <n v="8"/>
    <x v="17"/>
    <s v="Jeff"/>
  </r>
  <r>
    <s v="0408"/>
    <d v="2021-05-06T00:00:00"/>
    <n v="6"/>
    <x v="4"/>
    <x v="0"/>
    <n v="4"/>
    <s v="Company D"/>
    <x v="4"/>
    <n v="2"/>
    <x v="2"/>
    <x v="1"/>
    <n v="289"/>
    <n v="6"/>
    <x v="13"/>
    <s v="Sara"/>
  </r>
  <r>
    <s v="0425"/>
    <d v="2021-05-12T00:00:00"/>
    <n v="12"/>
    <x v="4"/>
    <x v="0"/>
    <n v="1"/>
    <s v="Company A"/>
    <x v="4"/>
    <n v="2"/>
    <x v="2"/>
    <x v="1"/>
    <n v="289"/>
    <n v="7"/>
    <x v="10"/>
    <s v="Sara"/>
  </r>
  <r>
    <s v="0430"/>
    <d v="2021-05-15T00:00:00"/>
    <n v="15"/>
    <x v="4"/>
    <x v="0"/>
    <n v="16"/>
    <s v="Company P"/>
    <x v="0"/>
    <n v="3"/>
    <x v="0"/>
    <x v="1"/>
    <n v="289"/>
    <n v="7"/>
    <x v="10"/>
    <s v="Jeff"/>
  </r>
  <r>
    <s v="0431"/>
    <d v="2021-05-15T00:00:00"/>
    <n v="15"/>
    <x v="4"/>
    <x v="0"/>
    <n v="4"/>
    <s v="Company D"/>
    <x v="4"/>
    <n v="2"/>
    <x v="2"/>
    <x v="1"/>
    <n v="289"/>
    <n v="6"/>
    <x v="13"/>
    <s v="Sara"/>
  </r>
  <r>
    <s v="0433"/>
    <d v="2021-05-15T00:00:00"/>
    <n v="15"/>
    <x v="4"/>
    <x v="0"/>
    <n v="3"/>
    <s v="Company C"/>
    <x v="2"/>
    <n v="2"/>
    <x v="2"/>
    <x v="1"/>
    <n v="289"/>
    <n v="0"/>
    <x v="5"/>
    <s v="Jeff"/>
  </r>
  <r>
    <s v="0434"/>
    <d v="2021-05-15T00:00:00"/>
    <n v="15"/>
    <x v="4"/>
    <x v="0"/>
    <n v="9"/>
    <s v="Company I"/>
    <x v="7"/>
    <n v="8"/>
    <x v="1"/>
    <x v="1"/>
    <n v="289"/>
    <n v="5"/>
    <x v="16"/>
    <s v="Philip"/>
  </r>
  <r>
    <s v="0435"/>
    <d v="2021-05-15T00:00:00"/>
    <n v="15"/>
    <x v="4"/>
    <x v="0"/>
    <n v="8"/>
    <s v="Company H"/>
    <x v="1"/>
    <n v="4"/>
    <x v="1"/>
    <x v="1"/>
    <n v="289"/>
    <n v="5"/>
    <x v="16"/>
    <s v="Steve"/>
  </r>
  <r>
    <s v="0449"/>
    <d v="2021-05-16T00:00:00"/>
    <n v="16"/>
    <x v="4"/>
    <x v="0"/>
    <n v="10"/>
    <s v="Company J"/>
    <x v="7"/>
    <n v="8"/>
    <x v="1"/>
    <x v="1"/>
    <n v="289"/>
    <n v="6"/>
    <x v="13"/>
    <s v="Philip"/>
  </r>
  <r>
    <s v="0450"/>
    <d v="2021-05-16T00:00:00"/>
    <n v="16"/>
    <x v="4"/>
    <x v="0"/>
    <n v="5"/>
    <s v="Company E"/>
    <x v="4"/>
    <n v="2"/>
    <x v="2"/>
    <x v="1"/>
    <n v="289"/>
    <n v="8"/>
    <x v="17"/>
    <s v="Sara"/>
  </r>
  <r>
    <s v="0464"/>
    <d v="2021-05-19T00:00:00"/>
    <n v="19"/>
    <x v="4"/>
    <x v="0"/>
    <n v="4"/>
    <s v="Company D"/>
    <x v="4"/>
    <n v="2"/>
    <x v="2"/>
    <x v="1"/>
    <n v="289"/>
    <n v="2"/>
    <x v="18"/>
    <s v="Sara"/>
  </r>
  <r>
    <s v="0469"/>
    <d v="2021-05-20T00:00:00"/>
    <n v="20"/>
    <x v="4"/>
    <x v="0"/>
    <n v="2"/>
    <s v="Company B"/>
    <x v="2"/>
    <n v="2"/>
    <x v="2"/>
    <x v="1"/>
    <n v="289"/>
    <n v="1"/>
    <x v="14"/>
    <s v="Jeff"/>
  </r>
  <r>
    <s v="0471"/>
    <d v="2021-05-21T00:00:00"/>
    <n v="21"/>
    <x v="4"/>
    <x v="0"/>
    <n v="5"/>
    <s v="Company E"/>
    <x v="4"/>
    <n v="2"/>
    <x v="2"/>
    <x v="1"/>
    <n v="289"/>
    <n v="4"/>
    <x v="15"/>
    <s v="Sara"/>
  </r>
  <r>
    <s v="0473"/>
    <d v="2021-05-23T00:00:00"/>
    <n v="23"/>
    <x v="4"/>
    <x v="0"/>
    <n v="13"/>
    <s v="Company M"/>
    <x v="3"/>
    <n v="5"/>
    <x v="3"/>
    <x v="1"/>
    <n v="289"/>
    <n v="8"/>
    <x v="17"/>
    <s v="Sara"/>
  </r>
  <r>
    <s v="0477"/>
    <d v="2021-05-23T00:00:00"/>
    <n v="23"/>
    <x v="4"/>
    <x v="0"/>
    <n v="7"/>
    <s v="Company G"/>
    <x v="7"/>
    <n v="8"/>
    <x v="1"/>
    <x v="1"/>
    <n v="289"/>
    <n v="5"/>
    <x v="16"/>
    <s v="Philip"/>
  </r>
  <r>
    <s v="0481"/>
    <d v="2021-05-24T00:00:00"/>
    <n v="24"/>
    <x v="4"/>
    <x v="0"/>
    <n v="17"/>
    <s v="Company Q"/>
    <x v="6"/>
    <n v="5"/>
    <x v="0"/>
    <x v="1"/>
    <n v="289"/>
    <n v="3"/>
    <x v="11"/>
    <s v="Jeff"/>
  </r>
  <r>
    <s v="0487"/>
    <d v="2021-05-25T00:00:00"/>
    <n v="25"/>
    <x v="4"/>
    <x v="0"/>
    <n v="4"/>
    <s v="Company D"/>
    <x v="4"/>
    <n v="2"/>
    <x v="2"/>
    <x v="1"/>
    <n v="289"/>
    <n v="4"/>
    <x v="15"/>
    <s v="Sara"/>
  </r>
  <r>
    <s v="0492"/>
    <d v="2021-05-25T00:00:00"/>
    <n v="25"/>
    <x v="4"/>
    <x v="0"/>
    <n v="3"/>
    <s v="Company C"/>
    <x v="2"/>
    <n v="2"/>
    <x v="2"/>
    <x v="1"/>
    <n v="289"/>
    <n v="6"/>
    <x v="13"/>
    <s v="Jeff"/>
  </r>
  <r>
    <s v="0496"/>
    <d v="2021-05-26T00:00:00"/>
    <n v="26"/>
    <x v="4"/>
    <x v="0"/>
    <n v="9"/>
    <s v="Company I"/>
    <x v="7"/>
    <n v="8"/>
    <x v="1"/>
    <x v="1"/>
    <n v="289"/>
    <n v="6"/>
    <x v="13"/>
    <s v="Philip"/>
  </r>
  <r>
    <s v="0497"/>
    <d v="2021-05-26T00:00:00"/>
    <n v="26"/>
    <x v="4"/>
    <x v="0"/>
    <n v="4"/>
    <s v="Company D"/>
    <x v="4"/>
    <n v="2"/>
    <x v="2"/>
    <x v="1"/>
    <n v="289"/>
    <n v="1"/>
    <x v="14"/>
    <s v="Sara"/>
  </r>
  <r>
    <s v="0500"/>
    <d v="2021-05-26T00:00:00"/>
    <n v="26"/>
    <x v="4"/>
    <x v="0"/>
    <n v="4"/>
    <s v="Company D"/>
    <x v="2"/>
    <n v="2"/>
    <x v="2"/>
    <x v="1"/>
    <n v="289"/>
    <n v="6"/>
    <x v="13"/>
    <s v="Jeff"/>
  </r>
  <r>
    <s v="0503"/>
    <d v="2021-05-27T00:00:00"/>
    <n v="27"/>
    <x v="4"/>
    <x v="0"/>
    <n v="10"/>
    <s v="Company J"/>
    <x v="1"/>
    <n v="4"/>
    <x v="1"/>
    <x v="1"/>
    <n v="289"/>
    <n v="8"/>
    <x v="17"/>
    <s v="Steve"/>
  </r>
  <r>
    <s v="0511"/>
    <d v="2021-05-30T00:00:00"/>
    <n v="30"/>
    <x v="4"/>
    <x v="0"/>
    <n v="19"/>
    <s v="Company S"/>
    <x v="6"/>
    <n v="5"/>
    <x v="0"/>
    <x v="1"/>
    <n v="289"/>
    <n v="9"/>
    <x v="12"/>
    <s v="Jeff"/>
  </r>
  <r>
    <s v="0515"/>
    <d v="2021-06-01T00:00:00"/>
    <n v="1"/>
    <x v="5"/>
    <x v="0"/>
    <n v="8"/>
    <s v="Company H"/>
    <x v="1"/>
    <n v="4"/>
    <x v="1"/>
    <x v="1"/>
    <n v="289"/>
    <n v="4"/>
    <x v="15"/>
    <s v="Steve"/>
  </r>
  <r>
    <s v="0516"/>
    <d v="2021-06-01T00:00:00"/>
    <n v="1"/>
    <x v="5"/>
    <x v="0"/>
    <n v="4"/>
    <s v="Company D"/>
    <x v="4"/>
    <n v="2"/>
    <x v="2"/>
    <x v="1"/>
    <n v="289"/>
    <n v="3"/>
    <x v="11"/>
    <s v="Sara"/>
  </r>
  <r>
    <s v="0517"/>
    <d v="2021-06-02T00:00:00"/>
    <n v="2"/>
    <x v="5"/>
    <x v="0"/>
    <n v="19"/>
    <s v="Company S"/>
    <x v="6"/>
    <n v="5"/>
    <x v="0"/>
    <x v="1"/>
    <n v="289"/>
    <n v="4"/>
    <x v="15"/>
    <s v="Jeff"/>
  </r>
  <r>
    <s v="0521"/>
    <d v="2021-06-03T00:00:00"/>
    <n v="3"/>
    <x v="5"/>
    <x v="0"/>
    <n v="5"/>
    <s v="Company E"/>
    <x v="4"/>
    <n v="2"/>
    <x v="2"/>
    <x v="1"/>
    <n v="289"/>
    <n v="3"/>
    <x v="11"/>
    <s v="Sara"/>
  </r>
  <r>
    <s v="0523"/>
    <d v="2021-06-03T00:00:00"/>
    <n v="3"/>
    <x v="5"/>
    <x v="0"/>
    <n v="18"/>
    <s v="Company R"/>
    <x v="6"/>
    <n v="5"/>
    <x v="0"/>
    <x v="1"/>
    <n v="289"/>
    <n v="7"/>
    <x v="10"/>
    <s v="Jeff"/>
  </r>
  <r>
    <s v="0526"/>
    <d v="2021-06-03T00:00:00"/>
    <n v="3"/>
    <x v="5"/>
    <x v="0"/>
    <n v="20"/>
    <s v="Company T"/>
    <x v="0"/>
    <n v="3"/>
    <x v="0"/>
    <x v="1"/>
    <n v="289"/>
    <n v="7"/>
    <x v="10"/>
    <s v="Jeff"/>
  </r>
  <r>
    <s v="0527"/>
    <d v="2021-06-03T00:00:00"/>
    <n v="3"/>
    <x v="5"/>
    <x v="0"/>
    <n v="1"/>
    <s v="Company A"/>
    <x v="4"/>
    <n v="2"/>
    <x v="2"/>
    <x v="1"/>
    <n v="289"/>
    <n v="7"/>
    <x v="10"/>
    <s v="Sara"/>
  </r>
  <r>
    <s v="0528"/>
    <d v="2021-06-03T00:00:00"/>
    <n v="3"/>
    <x v="5"/>
    <x v="0"/>
    <n v="4"/>
    <s v="Company D"/>
    <x v="2"/>
    <n v="2"/>
    <x v="2"/>
    <x v="1"/>
    <n v="289"/>
    <n v="9"/>
    <x v="12"/>
    <s v="Jeff"/>
  </r>
  <r>
    <s v="0541"/>
    <d v="2021-06-08T00:00:00"/>
    <n v="8"/>
    <x v="5"/>
    <x v="0"/>
    <n v="9"/>
    <s v="Company I"/>
    <x v="1"/>
    <n v="4"/>
    <x v="1"/>
    <x v="1"/>
    <n v="289"/>
    <n v="9"/>
    <x v="12"/>
    <s v="Steve"/>
  </r>
  <r>
    <s v="0544"/>
    <d v="2021-06-09T00:00:00"/>
    <n v="9"/>
    <x v="5"/>
    <x v="0"/>
    <n v="9"/>
    <s v="Company I"/>
    <x v="1"/>
    <n v="4"/>
    <x v="1"/>
    <x v="1"/>
    <n v="289"/>
    <n v="6"/>
    <x v="13"/>
    <s v="Steve"/>
  </r>
  <r>
    <s v="0552"/>
    <d v="2021-06-11T00:00:00"/>
    <n v="11"/>
    <x v="5"/>
    <x v="0"/>
    <n v="2"/>
    <s v="Company B"/>
    <x v="4"/>
    <n v="2"/>
    <x v="2"/>
    <x v="1"/>
    <n v="289"/>
    <n v="5"/>
    <x v="16"/>
    <s v="Sara"/>
  </r>
  <r>
    <s v="0559"/>
    <d v="2021-06-13T00:00:00"/>
    <n v="13"/>
    <x v="5"/>
    <x v="0"/>
    <n v="2"/>
    <s v="Company B"/>
    <x v="4"/>
    <n v="2"/>
    <x v="2"/>
    <x v="1"/>
    <n v="289"/>
    <n v="2"/>
    <x v="18"/>
    <s v="Sara"/>
  </r>
  <r>
    <s v="0560"/>
    <d v="2021-06-13T00:00:00"/>
    <n v="13"/>
    <x v="5"/>
    <x v="0"/>
    <n v="15"/>
    <s v="Company O"/>
    <x v="5"/>
    <n v="6"/>
    <x v="3"/>
    <x v="1"/>
    <n v="289"/>
    <n v="5"/>
    <x v="16"/>
    <s v="Steve"/>
  </r>
  <r>
    <s v="0561"/>
    <d v="2021-06-14T00:00:00"/>
    <n v="14"/>
    <x v="5"/>
    <x v="0"/>
    <n v="13"/>
    <s v="Company M"/>
    <x v="3"/>
    <n v="5"/>
    <x v="3"/>
    <x v="1"/>
    <n v="289"/>
    <n v="3"/>
    <x v="11"/>
    <s v="Sara"/>
  </r>
  <r>
    <s v="0562"/>
    <d v="2021-06-15T00:00:00"/>
    <n v="15"/>
    <x v="5"/>
    <x v="0"/>
    <n v="17"/>
    <s v="Company Q"/>
    <x v="0"/>
    <n v="3"/>
    <x v="0"/>
    <x v="1"/>
    <n v="289"/>
    <n v="6"/>
    <x v="13"/>
    <s v="Jeff"/>
  </r>
  <r>
    <s v="0570"/>
    <d v="2021-06-18T00:00:00"/>
    <n v="18"/>
    <x v="5"/>
    <x v="0"/>
    <n v="3"/>
    <s v="Company C"/>
    <x v="4"/>
    <n v="2"/>
    <x v="2"/>
    <x v="1"/>
    <n v="289"/>
    <n v="3"/>
    <x v="11"/>
    <s v="Sara"/>
  </r>
  <r>
    <s v="0571"/>
    <d v="2021-06-18T00:00:00"/>
    <n v="18"/>
    <x v="5"/>
    <x v="0"/>
    <n v="3"/>
    <s v="Company C"/>
    <x v="4"/>
    <n v="2"/>
    <x v="2"/>
    <x v="1"/>
    <n v="289"/>
    <n v="1"/>
    <x v="14"/>
    <s v="Sara"/>
  </r>
  <r>
    <s v="0586"/>
    <d v="2021-06-22T00:00:00"/>
    <n v="22"/>
    <x v="5"/>
    <x v="0"/>
    <n v="4"/>
    <s v="Company D"/>
    <x v="2"/>
    <n v="2"/>
    <x v="2"/>
    <x v="1"/>
    <n v="289"/>
    <n v="5"/>
    <x v="16"/>
    <s v="Jeff"/>
  </r>
  <r>
    <s v="0591"/>
    <d v="2021-06-25T00:00:00"/>
    <n v="25"/>
    <x v="5"/>
    <x v="0"/>
    <n v="4"/>
    <s v="Company D"/>
    <x v="4"/>
    <n v="2"/>
    <x v="2"/>
    <x v="1"/>
    <n v="289"/>
    <n v="3"/>
    <x v="11"/>
    <s v="Sara"/>
  </r>
  <r>
    <s v="0592"/>
    <d v="2021-06-26T00:00:00"/>
    <n v="26"/>
    <x v="5"/>
    <x v="0"/>
    <n v="6"/>
    <s v="Company F"/>
    <x v="1"/>
    <n v="4"/>
    <x v="1"/>
    <x v="1"/>
    <n v="289"/>
    <n v="9"/>
    <x v="12"/>
    <s v="Steve"/>
  </r>
  <r>
    <s v="0594"/>
    <d v="2021-06-26T00:00:00"/>
    <n v="26"/>
    <x v="5"/>
    <x v="0"/>
    <n v="2"/>
    <s v="Company B"/>
    <x v="4"/>
    <n v="2"/>
    <x v="2"/>
    <x v="1"/>
    <n v="289"/>
    <n v="1"/>
    <x v="14"/>
    <s v="Sara"/>
  </r>
  <r>
    <s v="0600"/>
    <d v="2021-06-28T00:00:00"/>
    <n v="28"/>
    <x v="5"/>
    <x v="0"/>
    <n v="5"/>
    <s v="Company E"/>
    <x v="2"/>
    <n v="2"/>
    <x v="2"/>
    <x v="1"/>
    <n v="289"/>
    <n v="0"/>
    <x v="5"/>
    <s v="Jeff"/>
  </r>
  <r>
    <s v="0603"/>
    <d v="2021-06-28T00:00:00"/>
    <n v="28"/>
    <x v="5"/>
    <x v="0"/>
    <n v="11"/>
    <s v="Company K"/>
    <x v="3"/>
    <n v="5"/>
    <x v="3"/>
    <x v="1"/>
    <n v="289"/>
    <n v="7"/>
    <x v="10"/>
    <s v="Sara"/>
  </r>
  <r>
    <s v="0604"/>
    <d v="2021-06-28T00:00:00"/>
    <n v="28"/>
    <x v="5"/>
    <x v="0"/>
    <n v="1"/>
    <s v="Company A"/>
    <x v="4"/>
    <n v="2"/>
    <x v="2"/>
    <x v="1"/>
    <n v="289"/>
    <n v="8"/>
    <x v="17"/>
    <s v="Sara"/>
  </r>
  <r>
    <s v="0606"/>
    <d v="2021-06-30T00:00:00"/>
    <n v="30"/>
    <x v="5"/>
    <x v="0"/>
    <n v="12"/>
    <s v="Company L"/>
    <x v="3"/>
    <n v="5"/>
    <x v="3"/>
    <x v="1"/>
    <n v="289"/>
    <n v="3"/>
    <x v="11"/>
    <s v="Sara"/>
  </r>
  <r>
    <s v="0611"/>
    <d v="2021-07-01T00:00:00"/>
    <n v="1"/>
    <x v="6"/>
    <x v="0"/>
    <n v="10"/>
    <s v="Company J"/>
    <x v="1"/>
    <n v="4"/>
    <x v="1"/>
    <x v="1"/>
    <n v="289"/>
    <n v="9"/>
    <x v="12"/>
    <s v="Steve"/>
  </r>
  <r>
    <s v="0612"/>
    <d v="2021-07-01T00:00:00"/>
    <n v="1"/>
    <x v="6"/>
    <x v="0"/>
    <n v="17"/>
    <s v="Company Q"/>
    <x v="6"/>
    <n v="5"/>
    <x v="0"/>
    <x v="1"/>
    <n v="289"/>
    <n v="9"/>
    <x v="12"/>
    <s v="Jeff"/>
  </r>
  <r>
    <s v="0614"/>
    <d v="2021-07-03T00:00:00"/>
    <n v="3"/>
    <x v="6"/>
    <x v="0"/>
    <n v="20"/>
    <s v="Company T"/>
    <x v="0"/>
    <n v="3"/>
    <x v="0"/>
    <x v="1"/>
    <n v="289"/>
    <n v="0"/>
    <x v="5"/>
    <s v="Jeff"/>
  </r>
  <r>
    <s v="0619"/>
    <d v="2021-07-07T00:00:00"/>
    <n v="7"/>
    <x v="6"/>
    <x v="0"/>
    <n v="17"/>
    <s v="Company Q"/>
    <x v="0"/>
    <n v="3"/>
    <x v="0"/>
    <x v="1"/>
    <n v="289"/>
    <n v="6"/>
    <x v="13"/>
    <s v="Jeff"/>
  </r>
  <r>
    <s v="0626"/>
    <d v="2021-07-08T00:00:00"/>
    <n v="8"/>
    <x v="6"/>
    <x v="0"/>
    <n v="1"/>
    <s v="Company A"/>
    <x v="2"/>
    <n v="2"/>
    <x v="2"/>
    <x v="1"/>
    <n v="289"/>
    <n v="0"/>
    <x v="5"/>
    <s v="Jeff"/>
  </r>
  <r>
    <s v="0640"/>
    <d v="2021-07-14T00:00:00"/>
    <n v="14"/>
    <x v="6"/>
    <x v="0"/>
    <n v="20"/>
    <s v="Company T"/>
    <x v="0"/>
    <n v="3"/>
    <x v="0"/>
    <x v="1"/>
    <n v="289"/>
    <n v="4"/>
    <x v="15"/>
    <s v="Jeff"/>
  </r>
  <r>
    <s v="0647"/>
    <d v="2021-07-16T00:00:00"/>
    <n v="16"/>
    <x v="6"/>
    <x v="0"/>
    <n v="13"/>
    <s v="Company M"/>
    <x v="3"/>
    <n v="5"/>
    <x v="3"/>
    <x v="1"/>
    <n v="289"/>
    <n v="3"/>
    <x v="11"/>
    <s v="Sara"/>
  </r>
  <r>
    <s v="0650"/>
    <d v="2021-07-17T00:00:00"/>
    <n v="17"/>
    <x v="6"/>
    <x v="0"/>
    <n v="13"/>
    <s v="Company M"/>
    <x v="5"/>
    <n v="6"/>
    <x v="3"/>
    <x v="1"/>
    <n v="289"/>
    <n v="3"/>
    <x v="11"/>
    <s v="Steve"/>
  </r>
  <r>
    <s v="0655"/>
    <d v="2021-07-18T00:00:00"/>
    <n v="18"/>
    <x v="6"/>
    <x v="0"/>
    <n v="2"/>
    <s v="Company B"/>
    <x v="2"/>
    <n v="2"/>
    <x v="2"/>
    <x v="1"/>
    <n v="289"/>
    <n v="2"/>
    <x v="18"/>
    <s v="Jeff"/>
  </r>
  <r>
    <s v="0660"/>
    <d v="2021-07-19T00:00:00"/>
    <n v="19"/>
    <x v="6"/>
    <x v="0"/>
    <n v="1"/>
    <s v="Company A"/>
    <x v="2"/>
    <n v="2"/>
    <x v="2"/>
    <x v="1"/>
    <n v="289"/>
    <n v="4"/>
    <x v="15"/>
    <s v="Jeff"/>
  </r>
  <r>
    <s v="0674"/>
    <d v="2021-07-26T00:00:00"/>
    <n v="26"/>
    <x v="6"/>
    <x v="0"/>
    <n v="18"/>
    <s v="Company R"/>
    <x v="0"/>
    <n v="3"/>
    <x v="0"/>
    <x v="1"/>
    <n v="289"/>
    <n v="8"/>
    <x v="17"/>
    <s v="Jeff"/>
  </r>
  <r>
    <s v="0682"/>
    <d v="2021-07-27T00:00:00"/>
    <n v="27"/>
    <x v="6"/>
    <x v="0"/>
    <n v="18"/>
    <s v="Company R"/>
    <x v="6"/>
    <n v="5"/>
    <x v="0"/>
    <x v="1"/>
    <n v="289"/>
    <n v="3"/>
    <x v="11"/>
    <s v="Jeff"/>
  </r>
  <r>
    <s v="0683"/>
    <d v="2021-07-27T00:00:00"/>
    <n v="27"/>
    <x v="6"/>
    <x v="0"/>
    <n v="16"/>
    <s v="Company P"/>
    <x v="0"/>
    <n v="3"/>
    <x v="0"/>
    <x v="1"/>
    <n v="289"/>
    <n v="6"/>
    <x v="13"/>
    <s v="Jeff"/>
  </r>
  <r>
    <s v="0691"/>
    <d v="2021-07-27T00:00:00"/>
    <n v="27"/>
    <x v="6"/>
    <x v="0"/>
    <n v="19"/>
    <s v="Company S"/>
    <x v="6"/>
    <n v="5"/>
    <x v="0"/>
    <x v="1"/>
    <n v="289"/>
    <n v="2"/>
    <x v="18"/>
    <s v="Jeff"/>
  </r>
  <r>
    <s v="0692"/>
    <d v="2021-07-27T00:00:00"/>
    <n v="27"/>
    <x v="6"/>
    <x v="0"/>
    <n v="7"/>
    <s v="Company G"/>
    <x v="1"/>
    <n v="4"/>
    <x v="1"/>
    <x v="1"/>
    <n v="289"/>
    <n v="4"/>
    <x v="15"/>
    <s v="Steve"/>
  </r>
  <r>
    <s v="0695"/>
    <d v="2021-07-28T00:00:00"/>
    <n v="28"/>
    <x v="6"/>
    <x v="0"/>
    <n v="12"/>
    <s v="Company L"/>
    <x v="5"/>
    <n v="6"/>
    <x v="3"/>
    <x v="1"/>
    <n v="289"/>
    <n v="7"/>
    <x v="10"/>
    <s v="Steve"/>
  </r>
  <r>
    <s v="0698"/>
    <d v="2021-07-30T00:00:00"/>
    <n v="30"/>
    <x v="6"/>
    <x v="0"/>
    <n v="8"/>
    <s v="Company H"/>
    <x v="1"/>
    <n v="4"/>
    <x v="1"/>
    <x v="1"/>
    <n v="289"/>
    <n v="9"/>
    <x v="12"/>
    <s v="Steve"/>
  </r>
  <r>
    <s v="0700"/>
    <d v="2021-08-01T00:00:00"/>
    <n v="1"/>
    <x v="7"/>
    <x v="0"/>
    <n v="20"/>
    <s v="Company T"/>
    <x v="0"/>
    <n v="3"/>
    <x v="0"/>
    <x v="1"/>
    <n v="289"/>
    <n v="0"/>
    <x v="5"/>
    <s v="Jeff"/>
  </r>
  <r>
    <s v="0701"/>
    <d v="2021-08-02T00:00:00"/>
    <n v="2"/>
    <x v="7"/>
    <x v="0"/>
    <n v="15"/>
    <s v="Company O"/>
    <x v="3"/>
    <n v="5"/>
    <x v="3"/>
    <x v="1"/>
    <n v="289"/>
    <n v="2"/>
    <x v="18"/>
    <s v="Sara"/>
  </r>
  <r>
    <s v="0703"/>
    <d v="2021-08-03T00:00:00"/>
    <n v="3"/>
    <x v="7"/>
    <x v="0"/>
    <n v="19"/>
    <s v="Company S"/>
    <x v="0"/>
    <n v="3"/>
    <x v="0"/>
    <x v="1"/>
    <n v="289"/>
    <n v="9"/>
    <x v="12"/>
    <s v="Jeff"/>
  </r>
  <r>
    <s v="0704"/>
    <d v="2021-08-03T00:00:00"/>
    <n v="3"/>
    <x v="7"/>
    <x v="0"/>
    <n v="15"/>
    <s v="Company O"/>
    <x v="3"/>
    <n v="5"/>
    <x v="3"/>
    <x v="1"/>
    <n v="289"/>
    <n v="6"/>
    <x v="13"/>
    <s v="Sara"/>
  </r>
  <r>
    <s v="0705"/>
    <d v="2021-08-03T00:00:00"/>
    <n v="3"/>
    <x v="7"/>
    <x v="0"/>
    <n v="14"/>
    <s v="Company N"/>
    <x v="3"/>
    <n v="5"/>
    <x v="3"/>
    <x v="1"/>
    <n v="289"/>
    <n v="0"/>
    <x v="5"/>
    <s v="Sara"/>
  </r>
  <r>
    <s v="0708"/>
    <d v="2021-08-03T00:00:00"/>
    <n v="3"/>
    <x v="7"/>
    <x v="0"/>
    <n v="1"/>
    <s v="Company A"/>
    <x v="2"/>
    <n v="2"/>
    <x v="2"/>
    <x v="1"/>
    <n v="289"/>
    <n v="4"/>
    <x v="15"/>
    <s v="Jeff"/>
  </r>
  <r>
    <s v="0710"/>
    <d v="2021-08-03T00:00:00"/>
    <n v="3"/>
    <x v="7"/>
    <x v="0"/>
    <n v="13"/>
    <s v="Company M"/>
    <x v="3"/>
    <n v="5"/>
    <x v="3"/>
    <x v="1"/>
    <n v="289"/>
    <n v="8"/>
    <x v="17"/>
    <s v="Sara"/>
  </r>
  <r>
    <s v="0714"/>
    <d v="2021-08-05T00:00:00"/>
    <n v="5"/>
    <x v="7"/>
    <x v="0"/>
    <n v="4"/>
    <s v="Company D"/>
    <x v="2"/>
    <n v="2"/>
    <x v="2"/>
    <x v="1"/>
    <n v="289"/>
    <n v="6"/>
    <x v="13"/>
    <s v="Jeff"/>
  </r>
  <r>
    <s v="0720"/>
    <d v="2021-08-07T00:00:00"/>
    <n v="7"/>
    <x v="7"/>
    <x v="0"/>
    <n v="9"/>
    <s v="Company I"/>
    <x v="1"/>
    <n v="4"/>
    <x v="1"/>
    <x v="1"/>
    <n v="289"/>
    <n v="9"/>
    <x v="12"/>
    <s v="Steve"/>
  </r>
  <r>
    <s v="0724"/>
    <d v="2021-08-08T00:00:00"/>
    <n v="8"/>
    <x v="7"/>
    <x v="0"/>
    <n v="7"/>
    <s v="Company G"/>
    <x v="1"/>
    <n v="4"/>
    <x v="1"/>
    <x v="1"/>
    <n v="289"/>
    <n v="5"/>
    <x v="16"/>
    <s v="Steve"/>
  </r>
  <r>
    <s v="0725"/>
    <d v="2021-08-08T00:00:00"/>
    <n v="8"/>
    <x v="7"/>
    <x v="0"/>
    <n v="8"/>
    <s v="Company H"/>
    <x v="7"/>
    <n v="8"/>
    <x v="1"/>
    <x v="1"/>
    <n v="289"/>
    <n v="2"/>
    <x v="18"/>
    <s v="Philip"/>
  </r>
  <r>
    <s v="0726"/>
    <d v="2021-08-08T00:00:00"/>
    <n v="8"/>
    <x v="7"/>
    <x v="0"/>
    <n v="8"/>
    <s v="Company H"/>
    <x v="1"/>
    <n v="4"/>
    <x v="1"/>
    <x v="1"/>
    <n v="289"/>
    <n v="1"/>
    <x v="14"/>
    <s v="Steve"/>
  </r>
  <r>
    <s v="0728"/>
    <d v="2021-08-09T00:00:00"/>
    <n v="9"/>
    <x v="7"/>
    <x v="0"/>
    <n v="10"/>
    <s v="Company J"/>
    <x v="7"/>
    <n v="8"/>
    <x v="1"/>
    <x v="1"/>
    <n v="289"/>
    <n v="7"/>
    <x v="10"/>
    <s v="Philip"/>
  </r>
  <r>
    <s v="0732"/>
    <d v="2021-08-10T00:00:00"/>
    <n v="10"/>
    <x v="7"/>
    <x v="0"/>
    <n v="1"/>
    <s v="Company A"/>
    <x v="4"/>
    <n v="2"/>
    <x v="2"/>
    <x v="1"/>
    <n v="289"/>
    <n v="6"/>
    <x v="13"/>
    <s v="Sara"/>
  </r>
  <r>
    <s v="0734"/>
    <d v="2021-08-10T00:00:00"/>
    <n v="10"/>
    <x v="7"/>
    <x v="0"/>
    <n v="3"/>
    <s v="Company C"/>
    <x v="2"/>
    <n v="2"/>
    <x v="2"/>
    <x v="1"/>
    <n v="289"/>
    <n v="2"/>
    <x v="18"/>
    <s v="Jeff"/>
  </r>
  <r>
    <s v="0741"/>
    <d v="2021-08-14T00:00:00"/>
    <n v="14"/>
    <x v="7"/>
    <x v="0"/>
    <n v="1"/>
    <s v="Company A"/>
    <x v="4"/>
    <n v="2"/>
    <x v="2"/>
    <x v="1"/>
    <n v="289"/>
    <n v="7"/>
    <x v="10"/>
    <s v="Sara"/>
  </r>
  <r>
    <s v="0742"/>
    <d v="2021-08-14T00:00:00"/>
    <n v="14"/>
    <x v="7"/>
    <x v="0"/>
    <n v="18"/>
    <s v="Company R"/>
    <x v="0"/>
    <n v="3"/>
    <x v="0"/>
    <x v="1"/>
    <n v="289"/>
    <n v="0"/>
    <x v="5"/>
    <s v="Jeff"/>
  </r>
  <r>
    <s v="0749"/>
    <d v="2021-08-18T00:00:00"/>
    <n v="18"/>
    <x v="7"/>
    <x v="0"/>
    <n v="11"/>
    <s v="Company K"/>
    <x v="5"/>
    <n v="6"/>
    <x v="3"/>
    <x v="1"/>
    <n v="289"/>
    <n v="3"/>
    <x v="11"/>
    <s v="Steve"/>
  </r>
  <r>
    <s v="0751"/>
    <d v="2021-08-18T00:00:00"/>
    <n v="18"/>
    <x v="7"/>
    <x v="0"/>
    <n v="10"/>
    <s v="Company J"/>
    <x v="7"/>
    <n v="8"/>
    <x v="1"/>
    <x v="1"/>
    <n v="289"/>
    <n v="5"/>
    <x v="16"/>
    <s v="Philip"/>
  </r>
  <r>
    <s v="0757"/>
    <d v="2021-08-20T00:00:00"/>
    <n v="20"/>
    <x v="7"/>
    <x v="0"/>
    <n v="13"/>
    <s v="Company M"/>
    <x v="5"/>
    <n v="6"/>
    <x v="3"/>
    <x v="1"/>
    <n v="289"/>
    <n v="0"/>
    <x v="5"/>
    <s v="Steve"/>
  </r>
  <r>
    <s v="0759"/>
    <d v="2021-08-20T00:00:00"/>
    <n v="20"/>
    <x v="7"/>
    <x v="0"/>
    <n v="3"/>
    <s v="Company C"/>
    <x v="4"/>
    <n v="2"/>
    <x v="2"/>
    <x v="1"/>
    <n v="289"/>
    <n v="1"/>
    <x v="14"/>
    <s v="Sara"/>
  </r>
  <r>
    <s v="0762"/>
    <d v="2021-08-21T00:00:00"/>
    <n v="21"/>
    <x v="7"/>
    <x v="0"/>
    <n v="16"/>
    <s v="Company P"/>
    <x v="0"/>
    <n v="3"/>
    <x v="0"/>
    <x v="1"/>
    <n v="289"/>
    <n v="2"/>
    <x v="18"/>
    <s v="Jeff"/>
  </r>
  <r>
    <s v="0771"/>
    <d v="2021-08-26T00:00:00"/>
    <n v="26"/>
    <x v="7"/>
    <x v="0"/>
    <n v="4"/>
    <s v="Company D"/>
    <x v="2"/>
    <n v="2"/>
    <x v="2"/>
    <x v="1"/>
    <n v="289"/>
    <n v="2"/>
    <x v="18"/>
    <s v="Jeff"/>
  </r>
  <r>
    <s v="0772"/>
    <d v="2021-08-26T00:00:00"/>
    <n v="26"/>
    <x v="7"/>
    <x v="0"/>
    <n v="6"/>
    <s v="Company F"/>
    <x v="1"/>
    <n v="4"/>
    <x v="1"/>
    <x v="1"/>
    <n v="289"/>
    <n v="3"/>
    <x v="11"/>
    <s v="Steve"/>
  </r>
  <r>
    <s v="0778"/>
    <d v="2021-08-27T00:00:00"/>
    <n v="27"/>
    <x v="7"/>
    <x v="0"/>
    <n v="2"/>
    <s v="Company B"/>
    <x v="2"/>
    <n v="2"/>
    <x v="2"/>
    <x v="1"/>
    <n v="289"/>
    <n v="5"/>
    <x v="16"/>
    <s v="Jeff"/>
  </r>
  <r>
    <s v="0779"/>
    <d v="2021-08-27T00:00:00"/>
    <n v="27"/>
    <x v="7"/>
    <x v="0"/>
    <n v="14"/>
    <s v="Company N"/>
    <x v="5"/>
    <n v="6"/>
    <x v="3"/>
    <x v="1"/>
    <n v="289"/>
    <n v="6"/>
    <x v="13"/>
    <s v="Steve"/>
  </r>
  <r>
    <s v="0786"/>
    <d v="2021-08-29T00:00:00"/>
    <n v="29"/>
    <x v="7"/>
    <x v="0"/>
    <n v="4"/>
    <s v="Company D"/>
    <x v="4"/>
    <n v="2"/>
    <x v="2"/>
    <x v="1"/>
    <n v="289"/>
    <n v="6"/>
    <x v="13"/>
    <s v="Sara"/>
  </r>
  <r>
    <s v="0796"/>
    <d v="2021-09-01T00:00:00"/>
    <n v="1"/>
    <x v="8"/>
    <x v="0"/>
    <n v="18"/>
    <s v="Company R"/>
    <x v="0"/>
    <n v="3"/>
    <x v="0"/>
    <x v="1"/>
    <n v="289"/>
    <n v="4"/>
    <x v="15"/>
    <s v="Jeff"/>
  </r>
  <r>
    <s v="0801"/>
    <d v="2021-09-03T00:00:00"/>
    <n v="3"/>
    <x v="8"/>
    <x v="0"/>
    <n v="10"/>
    <s v="Company J"/>
    <x v="1"/>
    <n v="4"/>
    <x v="1"/>
    <x v="1"/>
    <n v="289"/>
    <n v="7"/>
    <x v="10"/>
    <s v="Steve"/>
  </r>
  <r>
    <s v="0819"/>
    <d v="2021-09-09T00:00:00"/>
    <n v="9"/>
    <x v="8"/>
    <x v="0"/>
    <n v="6"/>
    <s v="Company F"/>
    <x v="7"/>
    <n v="8"/>
    <x v="1"/>
    <x v="1"/>
    <n v="289"/>
    <n v="0"/>
    <x v="5"/>
    <s v="Philip"/>
  </r>
  <r>
    <s v="0824"/>
    <d v="2021-09-10T00:00:00"/>
    <n v="10"/>
    <x v="8"/>
    <x v="0"/>
    <n v="8"/>
    <s v="Company H"/>
    <x v="7"/>
    <n v="8"/>
    <x v="1"/>
    <x v="1"/>
    <n v="289"/>
    <n v="0"/>
    <x v="5"/>
    <s v="Philip"/>
  </r>
  <r>
    <s v="0826"/>
    <d v="2021-09-11T00:00:00"/>
    <n v="11"/>
    <x v="8"/>
    <x v="0"/>
    <n v="15"/>
    <s v="Company O"/>
    <x v="5"/>
    <n v="6"/>
    <x v="3"/>
    <x v="1"/>
    <n v="289"/>
    <n v="1"/>
    <x v="14"/>
    <s v="Steve"/>
  </r>
  <r>
    <s v="0832"/>
    <d v="2021-09-14T00:00:00"/>
    <n v="14"/>
    <x v="8"/>
    <x v="0"/>
    <n v="3"/>
    <s v="Company C"/>
    <x v="4"/>
    <n v="2"/>
    <x v="2"/>
    <x v="1"/>
    <n v="289"/>
    <n v="1"/>
    <x v="14"/>
    <s v="Sara"/>
  </r>
  <r>
    <s v="0839"/>
    <d v="2021-09-19T00:00:00"/>
    <n v="19"/>
    <x v="8"/>
    <x v="0"/>
    <n v="20"/>
    <s v="Company T"/>
    <x v="0"/>
    <n v="3"/>
    <x v="0"/>
    <x v="1"/>
    <n v="289"/>
    <n v="4"/>
    <x v="15"/>
    <s v="Jeff"/>
  </r>
  <r>
    <s v="0841"/>
    <d v="2021-09-20T00:00:00"/>
    <n v="20"/>
    <x v="8"/>
    <x v="0"/>
    <n v="7"/>
    <s v="Company G"/>
    <x v="7"/>
    <n v="8"/>
    <x v="1"/>
    <x v="1"/>
    <n v="289"/>
    <n v="2"/>
    <x v="18"/>
    <s v="Philip"/>
  </r>
  <r>
    <s v="0844"/>
    <d v="2021-09-21T00:00:00"/>
    <n v="21"/>
    <x v="8"/>
    <x v="0"/>
    <n v="11"/>
    <s v="Company K"/>
    <x v="3"/>
    <n v="5"/>
    <x v="3"/>
    <x v="1"/>
    <n v="289"/>
    <n v="6"/>
    <x v="13"/>
    <s v="Sara"/>
  </r>
  <r>
    <s v="0848"/>
    <d v="2021-09-22T00:00:00"/>
    <n v="22"/>
    <x v="8"/>
    <x v="0"/>
    <n v="15"/>
    <s v="Company O"/>
    <x v="3"/>
    <n v="5"/>
    <x v="3"/>
    <x v="1"/>
    <n v="289"/>
    <n v="3"/>
    <x v="11"/>
    <s v="Sara"/>
  </r>
  <r>
    <s v="0850"/>
    <d v="2021-09-22T00:00:00"/>
    <n v="22"/>
    <x v="8"/>
    <x v="0"/>
    <n v="10"/>
    <s v="Company J"/>
    <x v="1"/>
    <n v="4"/>
    <x v="1"/>
    <x v="1"/>
    <n v="289"/>
    <n v="0"/>
    <x v="5"/>
    <s v="Steve"/>
  </r>
  <r>
    <s v="0851"/>
    <d v="2021-09-22T00:00:00"/>
    <n v="22"/>
    <x v="8"/>
    <x v="0"/>
    <n v="17"/>
    <s v="Company Q"/>
    <x v="6"/>
    <n v="5"/>
    <x v="0"/>
    <x v="1"/>
    <n v="289"/>
    <n v="0"/>
    <x v="5"/>
    <s v="Jeff"/>
  </r>
  <r>
    <s v="0855"/>
    <d v="2021-09-22T00:00:00"/>
    <n v="22"/>
    <x v="8"/>
    <x v="0"/>
    <n v="9"/>
    <s v="Company I"/>
    <x v="7"/>
    <n v="8"/>
    <x v="1"/>
    <x v="1"/>
    <n v="289"/>
    <n v="7"/>
    <x v="10"/>
    <s v="Philip"/>
  </r>
  <r>
    <s v="0857"/>
    <d v="2021-09-23T00:00:00"/>
    <n v="23"/>
    <x v="8"/>
    <x v="0"/>
    <n v="19"/>
    <s v="Company S"/>
    <x v="6"/>
    <n v="5"/>
    <x v="0"/>
    <x v="1"/>
    <n v="289"/>
    <n v="8"/>
    <x v="17"/>
    <s v="Jeff"/>
  </r>
  <r>
    <s v="0859"/>
    <d v="2021-09-24T00:00:00"/>
    <n v="24"/>
    <x v="8"/>
    <x v="0"/>
    <n v="19"/>
    <s v="Company S"/>
    <x v="0"/>
    <n v="3"/>
    <x v="0"/>
    <x v="1"/>
    <n v="289"/>
    <n v="4"/>
    <x v="15"/>
    <s v="Jeff"/>
  </r>
  <r>
    <s v="0864"/>
    <d v="2021-09-25T00:00:00"/>
    <n v="25"/>
    <x v="8"/>
    <x v="0"/>
    <n v="3"/>
    <s v="Company C"/>
    <x v="4"/>
    <n v="2"/>
    <x v="2"/>
    <x v="1"/>
    <n v="289"/>
    <n v="4"/>
    <x v="15"/>
    <s v="Sara"/>
  </r>
  <r>
    <s v="0874"/>
    <d v="2021-09-29T00:00:00"/>
    <n v="29"/>
    <x v="8"/>
    <x v="0"/>
    <n v="3"/>
    <s v="Company C"/>
    <x v="4"/>
    <n v="2"/>
    <x v="2"/>
    <x v="1"/>
    <n v="289"/>
    <n v="8"/>
    <x v="17"/>
    <s v="Sara"/>
  </r>
  <r>
    <s v="0876"/>
    <d v="2021-09-29T00:00:00"/>
    <n v="29"/>
    <x v="8"/>
    <x v="0"/>
    <n v="7"/>
    <s v="Company G"/>
    <x v="1"/>
    <n v="4"/>
    <x v="1"/>
    <x v="1"/>
    <n v="289"/>
    <n v="0"/>
    <x v="5"/>
    <s v="Steve"/>
  </r>
  <r>
    <s v="0877"/>
    <d v="2021-09-30T00:00:00"/>
    <n v="30"/>
    <x v="8"/>
    <x v="0"/>
    <n v="11"/>
    <s v="Company K"/>
    <x v="3"/>
    <n v="5"/>
    <x v="3"/>
    <x v="1"/>
    <n v="289"/>
    <n v="1"/>
    <x v="14"/>
    <s v="Sara"/>
  </r>
  <r>
    <s v="0884"/>
    <d v="2021-10-02T00:00:00"/>
    <n v="2"/>
    <x v="9"/>
    <x v="0"/>
    <n v="14"/>
    <s v="Company N"/>
    <x v="5"/>
    <n v="6"/>
    <x v="3"/>
    <x v="1"/>
    <n v="289"/>
    <n v="9"/>
    <x v="12"/>
    <s v="Steve"/>
  </r>
  <r>
    <s v="0887"/>
    <d v="2021-10-04T00:00:00"/>
    <n v="4"/>
    <x v="9"/>
    <x v="0"/>
    <n v="20"/>
    <s v="Company T"/>
    <x v="0"/>
    <n v="3"/>
    <x v="0"/>
    <x v="1"/>
    <n v="289"/>
    <n v="1"/>
    <x v="14"/>
    <s v="Jeff"/>
  </r>
  <r>
    <s v="0890"/>
    <d v="2021-10-05T00:00:00"/>
    <n v="5"/>
    <x v="9"/>
    <x v="0"/>
    <n v="9"/>
    <s v="Company I"/>
    <x v="1"/>
    <n v="4"/>
    <x v="1"/>
    <x v="1"/>
    <n v="289"/>
    <n v="9"/>
    <x v="12"/>
    <s v="Steve"/>
  </r>
  <r>
    <s v="0903"/>
    <d v="2021-10-10T00:00:00"/>
    <n v="10"/>
    <x v="9"/>
    <x v="0"/>
    <n v="6"/>
    <s v="Company F"/>
    <x v="7"/>
    <n v="8"/>
    <x v="1"/>
    <x v="1"/>
    <n v="289"/>
    <n v="3"/>
    <x v="11"/>
    <s v="Philip"/>
  </r>
  <r>
    <s v="0904"/>
    <d v="2021-10-10T00:00:00"/>
    <n v="10"/>
    <x v="9"/>
    <x v="0"/>
    <n v="5"/>
    <s v="Company E"/>
    <x v="2"/>
    <n v="2"/>
    <x v="2"/>
    <x v="1"/>
    <n v="289"/>
    <n v="1"/>
    <x v="14"/>
    <s v="Jeff"/>
  </r>
  <r>
    <s v="0905"/>
    <d v="2021-10-11T00:00:00"/>
    <n v="11"/>
    <x v="9"/>
    <x v="0"/>
    <n v="13"/>
    <s v="Company M"/>
    <x v="3"/>
    <n v="5"/>
    <x v="3"/>
    <x v="1"/>
    <n v="289"/>
    <n v="7"/>
    <x v="10"/>
    <s v="Sara"/>
  </r>
  <r>
    <s v="0908"/>
    <d v="2021-10-12T00:00:00"/>
    <n v="12"/>
    <x v="9"/>
    <x v="0"/>
    <n v="20"/>
    <s v="Company T"/>
    <x v="6"/>
    <n v="5"/>
    <x v="0"/>
    <x v="1"/>
    <n v="289"/>
    <n v="3"/>
    <x v="11"/>
    <s v="Jeff"/>
  </r>
  <r>
    <s v="0912"/>
    <d v="2021-10-13T00:00:00"/>
    <n v="13"/>
    <x v="9"/>
    <x v="0"/>
    <n v="13"/>
    <s v="Company M"/>
    <x v="3"/>
    <n v="5"/>
    <x v="3"/>
    <x v="1"/>
    <n v="289"/>
    <n v="8"/>
    <x v="17"/>
    <s v="Sara"/>
  </r>
  <r>
    <s v="0916"/>
    <d v="2021-10-14T00:00:00"/>
    <n v="14"/>
    <x v="9"/>
    <x v="0"/>
    <n v="10"/>
    <s v="Company J"/>
    <x v="1"/>
    <n v="4"/>
    <x v="1"/>
    <x v="1"/>
    <n v="289"/>
    <n v="5"/>
    <x v="16"/>
    <s v="Steve"/>
  </r>
  <r>
    <s v="0922"/>
    <d v="2021-10-16T00:00:00"/>
    <n v="16"/>
    <x v="9"/>
    <x v="0"/>
    <n v="1"/>
    <s v="Company A"/>
    <x v="2"/>
    <n v="2"/>
    <x v="2"/>
    <x v="1"/>
    <n v="289"/>
    <n v="7"/>
    <x v="10"/>
    <s v="Jeff"/>
  </r>
  <r>
    <s v="0924"/>
    <d v="2021-10-16T00:00:00"/>
    <n v="16"/>
    <x v="9"/>
    <x v="0"/>
    <n v="11"/>
    <s v="Company K"/>
    <x v="3"/>
    <n v="5"/>
    <x v="3"/>
    <x v="1"/>
    <n v="289"/>
    <n v="9"/>
    <x v="12"/>
    <s v="Sara"/>
  </r>
  <r>
    <s v="0935"/>
    <d v="2021-10-20T00:00:00"/>
    <n v="20"/>
    <x v="9"/>
    <x v="0"/>
    <n v="18"/>
    <s v="Company R"/>
    <x v="6"/>
    <n v="5"/>
    <x v="0"/>
    <x v="1"/>
    <n v="289"/>
    <n v="5"/>
    <x v="16"/>
    <s v="Jeff"/>
  </r>
  <r>
    <s v="0939"/>
    <d v="2021-10-22T00:00:00"/>
    <n v="22"/>
    <x v="9"/>
    <x v="0"/>
    <n v="1"/>
    <s v="Company A"/>
    <x v="4"/>
    <n v="2"/>
    <x v="2"/>
    <x v="1"/>
    <n v="289"/>
    <n v="7"/>
    <x v="10"/>
    <s v="Sara"/>
  </r>
  <r>
    <s v="0957"/>
    <d v="2021-10-29T00:00:00"/>
    <n v="29"/>
    <x v="9"/>
    <x v="0"/>
    <n v="17"/>
    <s v="Company Q"/>
    <x v="0"/>
    <n v="3"/>
    <x v="0"/>
    <x v="1"/>
    <n v="289"/>
    <n v="9"/>
    <x v="12"/>
    <s v="Jeff"/>
  </r>
  <r>
    <s v="0980"/>
    <d v="2021-11-07T00:00:00"/>
    <n v="7"/>
    <x v="10"/>
    <x v="0"/>
    <n v="9"/>
    <s v="Company I"/>
    <x v="1"/>
    <n v="4"/>
    <x v="1"/>
    <x v="1"/>
    <n v="289"/>
    <n v="9"/>
    <x v="12"/>
    <s v="Steve"/>
  </r>
  <r>
    <s v="0990"/>
    <d v="2021-11-09T00:00:00"/>
    <n v="9"/>
    <x v="10"/>
    <x v="0"/>
    <n v="16"/>
    <s v="Company P"/>
    <x v="0"/>
    <n v="3"/>
    <x v="0"/>
    <x v="1"/>
    <n v="289"/>
    <n v="4"/>
    <x v="15"/>
    <s v="Jeff"/>
  </r>
  <r>
    <s v="1001"/>
    <d v="2021-11-15T00:00:00"/>
    <n v="15"/>
    <x v="10"/>
    <x v="0"/>
    <n v="15"/>
    <s v="Company O"/>
    <x v="3"/>
    <n v="5"/>
    <x v="3"/>
    <x v="1"/>
    <n v="289"/>
    <n v="7"/>
    <x v="10"/>
    <s v="Sara"/>
  </r>
  <r>
    <s v="1008"/>
    <d v="2021-11-16T00:00:00"/>
    <n v="16"/>
    <x v="10"/>
    <x v="0"/>
    <n v="15"/>
    <s v="Company O"/>
    <x v="3"/>
    <n v="5"/>
    <x v="3"/>
    <x v="1"/>
    <n v="289"/>
    <n v="1"/>
    <x v="14"/>
    <s v="Sara"/>
  </r>
  <r>
    <s v="1011"/>
    <d v="2021-11-17T00:00:00"/>
    <n v="17"/>
    <x v="10"/>
    <x v="0"/>
    <n v="7"/>
    <s v="Company G"/>
    <x v="1"/>
    <n v="4"/>
    <x v="1"/>
    <x v="1"/>
    <n v="289"/>
    <n v="0"/>
    <x v="5"/>
    <s v="Steve"/>
  </r>
  <r>
    <s v="1012"/>
    <d v="2021-11-17T00:00:00"/>
    <n v="17"/>
    <x v="10"/>
    <x v="0"/>
    <n v="3"/>
    <s v="Company C"/>
    <x v="4"/>
    <n v="2"/>
    <x v="2"/>
    <x v="1"/>
    <n v="289"/>
    <n v="4"/>
    <x v="15"/>
    <s v="Sara"/>
  </r>
  <r>
    <s v="1016"/>
    <d v="2021-11-19T00:00:00"/>
    <n v="19"/>
    <x v="10"/>
    <x v="0"/>
    <n v="6"/>
    <s v="Company F"/>
    <x v="7"/>
    <n v="8"/>
    <x v="1"/>
    <x v="1"/>
    <n v="289"/>
    <n v="5"/>
    <x v="16"/>
    <s v="Philip"/>
  </r>
  <r>
    <s v="1037"/>
    <d v="2021-11-23T00:00:00"/>
    <n v="23"/>
    <x v="10"/>
    <x v="0"/>
    <n v="12"/>
    <s v="Company L"/>
    <x v="3"/>
    <n v="5"/>
    <x v="3"/>
    <x v="1"/>
    <n v="289"/>
    <n v="6"/>
    <x v="13"/>
    <s v="Sara"/>
  </r>
  <r>
    <s v="1039"/>
    <d v="2021-11-24T00:00:00"/>
    <n v="24"/>
    <x v="10"/>
    <x v="0"/>
    <n v="13"/>
    <s v="Company M"/>
    <x v="5"/>
    <n v="6"/>
    <x v="3"/>
    <x v="1"/>
    <n v="289"/>
    <n v="1"/>
    <x v="14"/>
    <s v="Steve"/>
  </r>
  <r>
    <s v="1042"/>
    <d v="2021-11-24T00:00:00"/>
    <n v="24"/>
    <x v="10"/>
    <x v="0"/>
    <n v="14"/>
    <s v="Company N"/>
    <x v="5"/>
    <n v="6"/>
    <x v="3"/>
    <x v="1"/>
    <n v="289"/>
    <n v="2"/>
    <x v="18"/>
    <s v="Steve"/>
  </r>
  <r>
    <s v="1047"/>
    <d v="2021-11-26T00:00:00"/>
    <n v="26"/>
    <x v="10"/>
    <x v="0"/>
    <n v="6"/>
    <s v="Company F"/>
    <x v="1"/>
    <n v="4"/>
    <x v="1"/>
    <x v="1"/>
    <n v="289"/>
    <n v="1"/>
    <x v="14"/>
    <s v="Steve"/>
  </r>
  <r>
    <s v="1048"/>
    <d v="2021-11-26T00:00:00"/>
    <n v="26"/>
    <x v="10"/>
    <x v="0"/>
    <n v="13"/>
    <s v="Company M"/>
    <x v="5"/>
    <n v="6"/>
    <x v="3"/>
    <x v="1"/>
    <n v="289"/>
    <n v="7"/>
    <x v="10"/>
    <s v="Steve"/>
  </r>
  <r>
    <s v="1055"/>
    <d v="2021-11-28T00:00:00"/>
    <n v="28"/>
    <x v="10"/>
    <x v="0"/>
    <n v="11"/>
    <s v="Company K"/>
    <x v="3"/>
    <n v="5"/>
    <x v="3"/>
    <x v="1"/>
    <n v="289"/>
    <n v="8"/>
    <x v="17"/>
    <s v="Sara"/>
  </r>
  <r>
    <s v="1056"/>
    <d v="2021-11-28T00:00:00"/>
    <n v="28"/>
    <x v="10"/>
    <x v="0"/>
    <n v="4"/>
    <s v="Company D"/>
    <x v="2"/>
    <n v="2"/>
    <x v="2"/>
    <x v="1"/>
    <n v="289"/>
    <n v="7"/>
    <x v="10"/>
    <s v="Jeff"/>
  </r>
  <r>
    <s v="1059"/>
    <d v="2021-11-29T00:00:00"/>
    <n v="29"/>
    <x v="10"/>
    <x v="0"/>
    <n v="12"/>
    <s v="Company L"/>
    <x v="5"/>
    <n v="6"/>
    <x v="3"/>
    <x v="1"/>
    <n v="289"/>
    <n v="9"/>
    <x v="12"/>
    <s v="Steve"/>
  </r>
  <r>
    <s v="1062"/>
    <d v="2021-12-01T00:00:00"/>
    <n v="1"/>
    <x v="11"/>
    <x v="0"/>
    <n v="17"/>
    <s v="Company Q"/>
    <x v="0"/>
    <n v="3"/>
    <x v="0"/>
    <x v="1"/>
    <n v="289"/>
    <n v="0"/>
    <x v="5"/>
    <s v="Jeff"/>
  </r>
  <r>
    <s v="1064"/>
    <d v="2021-12-03T00:00:00"/>
    <n v="3"/>
    <x v="11"/>
    <x v="0"/>
    <n v="1"/>
    <s v="Company A"/>
    <x v="4"/>
    <n v="2"/>
    <x v="2"/>
    <x v="1"/>
    <n v="289"/>
    <n v="4"/>
    <x v="15"/>
    <s v="Sara"/>
  </r>
  <r>
    <s v="1065"/>
    <d v="2021-12-03T00:00:00"/>
    <n v="3"/>
    <x v="11"/>
    <x v="0"/>
    <n v="19"/>
    <s v="Company S"/>
    <x v="6"/>
    <n v="5"/>
    <x v="0"/>
    <x v="1"/>
    <n v="289"/>
    <n v="2"/>
    <x v="18"/>
    <s v="Jeff"/>
  </r>
  <r>
    <s v="1073"/>
    <d v="2021-12-07T00:00:00"/>
    <n v="7"/>
    <x v="11"/>
    <x v="0"/>
    <n v="9"/>
    <s v="Company I"/>
    <x v="7"/>
    <n v="8"/>
    <x v="1"/>
    <x v="1"/>
    <n v="289"/>
    <n v="7"/>
    <x v="10"/>
    <s v="Philip"/>
  </r>
  <r>
    <s v="1076"/>
    <d v="2021-12-09T00:00:00"/>
    <n v="9"/>
    <x v="11"/>
    <x v="0"/>
    <n v="20"/>
    <s v="Company T"/>
    <x v="6"/>
    <n v="5"/>
    <x v="0"/>
    <x v="1"/>
    <n v="289"/>
    <n v="8"/>
    <x v="17"/>
    <s v="Jeff"/>
  </r>
  <r>
    <s v="1077"/>
    <d v="2021-12-10T00:00:00"/>
    <n v="10"/>
    <x v="11"/>
    <x v="0"/>
    <n v="11"/>
    <s v="Company K"/>
    <x v="3"/>
    <n v="5"/>
    <x v="3"/>
    <x v="1"/>
    <n v="289"/>
    <n v="9"/>
    <x v="12"/>
    <s v="Sara"/>
  </r>
  <r>
    <s v="1078"/>
    <d v="2021-12-11T00:00:00"/>
    <n v="11"/>
    <x v="11"/>
    <x v="0"/>
    <n v="13"/>
    <s v="Company M"/>
    <x v="3"/>
    <n v="5"/>
    <x v="3"/>
    <x v="1"/>
    <n v="289"/>
    <n v="8"/>
    <x v="17"/>
    <s v="Sara"/>
  </r>
  <r>
    <s v="1080"/>
    <d v="2021-12-11T00:00:00"/>
    <n v="11"/>
    <x v="11"/>
    <x v="0"/>
    <n v="19"/>
    <s v="Company S"/>
    <x v="6"/>
    <n v="5"/>
    <x v="0"/>
    <x v="1"/>
    <n v="289"/>
    <n v="9"/>
    <x v="12"/>
    <s v="Jeff"/>
  </r>
  <r>
    <s v="1081"/>
    <d v="2021-12-12T00:00:00"/>
    <n v="12"/>
    <x v="11"/>
    <x v="0"/>
    <n v="14"/>
    <s v="Company N"/>
    <x v="3"/>
    <n v="5"/>
    <x v="3"/>
    <x v="1"/>
    <n v="289"/>
    <n v="5"/>
    <x v="16"/>
    <s v="Sara"/>
  </r>
  <r>
    <s v="1083"/>
    <d v="2021-12-13T00:00:00"/>
    <n v="13"/>
    <x v="11"/>
    <x v="0"/>
    <n v="13"/>
    <s v="Company M"/>
    <x v="3"/>
    <n v="5"/>
    <x v="3"/>
    <x v="1"/>
    <n v="289"/>
    <n v="5"/>
    <x v="16"/>
    <s v="Sara"/>
  </r>
  <r>
    <s v="1090"/>
    <d v="2021-12-14T00:00:00"/>
    <n v="14"/>
    <x v="11"/>
    <x v="0"/>
    <n v="18"/>
    <s v="Company R"/>
    <x v="6"/>
    <n v="5"/>
    <x v="0"/>
    <x v="1"/>
    <n v="289"/>
    <n v="9"/>
    <x v="12"/>
    <s v="Jeff"/>
  </r>
  <r>
    <s v="1091"/>
    <d v="2021-12-15T00:00:00"/>
    <n v="15"/>
    <x v="11"/>
    <x v="0"/>
    <n v="15"/>
    <s v="Company O"/>
    <x v="5"/>
    <n v="6"/>
    <x v="3"/>
    <x v="1"/>
    <n v="289"/>
    <n v="9"/>
    <x v="12"/>
    <s v="Steve"/>
  </r>
  <r>
    <s v="1092"/>
    <d v="2021-12-15T00:00:00"/>
    <n v="15"/>
    <x v="11"/>
    <x v="0"/>
    <n v="8"/>
    <s v="Company H"/>
    <x v="7"/>
    <n v="8"/>
    <x v="1"/>
    <x v="1"/>
    <n v="289"/>
    <n v="2"/>
    <x v="18"/>
    <s v="Philip"/>
  </r>
  <r>
    <s v="1095"/>
    <d v="2021-12-16T00:00:00"/>
    <n v="16"/>
    <x v="11"/>
    <x v="0"/>
    <n v="20"/>
    <s v="Company T"/>
    <x v="0"/>
    <n v="3"/>
    <x v="0"/>
    <x v="1"/>
    <n v="289"/>
    <n v="3"/>
    <x v="11"/>
    <s v="Jeff"/>
  </r>
  <r>
    <s v="1106"/>
    <d v="2021-12-18T00:00:00"/>
    <n v="18"/>
    <x v="11"/>
    <x v="0"/>
    <n v="20"/>
    <s v="Company T"/>
    <x v="6"/>
    <n v="5"/>
    <x v="0"/>
    <x v="1"/>
    <n v="289"/>
    <n v="4"/>
    <x v="15"/>
    <s v="Jeff"/>
  </r>
  <r>
    <s v="1117"/>
    <d v="2021-12-20T00:00:00"/>
    <n v="20"/>
    <x v="11"/>
    <x v="0"/>
    <n v="9"/>
    <s v="Company I"/>
    <x v="7"/>
    <n v="8"/>
    <x v="1"/>
    <x v="1"/>
    <n v="289"/>
    <n v="5"/>
    <x v="16"/>
    <s v="Philip"/>
  </r>
  <r>
    <s v="1126"/>
    <d v="2021-12-23T00:00:00"/>
    <n v="23"/>
    <x v="11"/>
    <x v="0"/>
    <n v="11"/>
    <s v="Company K"/>
    <x v="3"/>
    <n v="5"/>
    <x v="3"/>
    <x v="1"/>
    <n v="289"/>
    <n v="9"/>
    <x v="12"/>
    <s v="Sara"/>
  </r>
  <r>
    <s v="1135"/>
    <d v="2021-12-25T00:00:00"/>
    <n v="25"/>
    <x v="11"/>
    <x v="0"/>
    <n v="5"/>
    <s v="Company E"/>
    <x v="2"/>
    <n v="2"/>
    <x v="2"/>
    <x v="1"/>
    <n v="289"/>
    <n v="4"/>
    <x v="15"/>
    <s v="Jeff"/>
  </r>
  <r>
    <s v="1137"/>
    <d v="2021-12-25T00:00:00"/>
    <n v="25"/>
    <x v="11"/>
    <x v="0"/>
    <n v="3"/>
    <s v="Company C"/>
    <x v="4"/>
    <n v="2"/>
    <x v="2"/>
    <x v="1"/>
    <n v="289"/>
    <n v="6"/>
    <x v="13"/>
    <s v="Sara"/>
  </r>
  <r>
    <s v="1139"/>
    <d v="2021-12-26T00:00:00"/>
    <n v="26"/>
    <x v="11"/>
    <x v="0"/>
    <n v="11"/>
    <s v="Company K"/>
    <x v="3"/>
    <n v="5"/>
    <x v="3"/>
    <x v="1"/>
    <n v="289"/>
    <n v="2"/>
    <x v="18"/>
    <s v="Sara"/>
  </r>
  <r>
    <s v="1151"/>
    <d v="2022-01-03T00:00:00"/>
    <n v="3"/>
    <x v="0"/>
    <x v="1"/>
    <n v="1"/>
    <s v="Company A"/>
    <x v="4"/>
    <n v="2"/>
    <x v="2"/>
    <x v="1"/>
    <n v="289"/>
    <n v="4"/>
    <x v="15"/>
    <s v="Sara"/>
  </r>
  <r>
    <s v="1156"/>
    <d v="2022-01-05T00:00:00"/>
    <n v="5"/>
    <x v="0"/>
    <x v="1"/>
    <n v="15"/>
    <s v="Company O"/>
    <x v="5"/>
    <n v="6"/>
    <x v="3"/>
    <x v="1"/>
    <n v="289"/>
    <n v="0"/>
    <x v="5"/>
    <s v="Steve"/>
  </r>
  <r>
    <s v="1161"/>
    <d v="2022-01-06T00:00:00"/>
    <n v="6"/>
    <x v="0"/>
    <x v="1"/>
    <n v="10"/>
    <s v="Company J"/>
    <x v="1"/>
    <n v="4"/>
    <x v="1"/>
    <x v="1"/>
    <n v="289"/>
    <n v="3"/>
    <x v="11"/>
    <s v="Steve"/>
  </r>
  <r>
    <s v="1166"/>
    <d v="2022-01-07T00:00:00"/>
    <n v="7"/>
    <x v="0"/>
    <x v="1"/>
    <n v="13"/>
    <s v="Company M"/>
    <x v="5"/>
    <n v="6"/>
    <x v="3"/>
    <x v="1"/>
    <n v="289"/>
    <n v="9"/>
    <x v="12"/>
    <s v="Steve"/>
  </r>
  <r>
    <s v="1182"/>
    <d v="2022-01-13T00:00:00"/>
    <n v="13"/>
    <x v="0"/>
    <x v="1"/>
    <n v="15"/>
    <s v="Company O"/>
    <x v="5"/>
    <n v="6"/>
    <x v="3"/>
    <x v="1"/>
    <n v="289"/>
    <n v="2"/>
    <x v="18"/>
    <s v="Steve"/>
  </r>
  <r>
    <s v="1194"/>
    <d v="2022-01-14T00:00:00"/>
    <n v="14"/>
    <x v="0"/>
    <x v="1"/>
    <n v="12"/>
    <s v="Company L"/>
    <x v="5"/>
    <n v="6"/>
    <x v="3"/>
    <x v="1"/>
    <n v="289"/>
    <n v="7"/>
    <x v="10"/>
    <s v="Steve"/>
  </r>
  <r>
    <s v="1196"/>
    <d v="2022-01-15T00:00:00"/>
    <n v="15"/>
    <x v="0"/>
    <x v="1"/>
    <n v="16"/>
    <s v="Company P"/>
    <x v="0"/>
    <n v="3"/>
    <x v="0"/>
    <x v="1"/>
    <n v="289"/>
    <n v="9"/>
    <x v="12"/>
    <s v="Jeff"/>
  </r>
  <r>
    <s v="1202"/>
    <d v="2022-01-17T00:00:00"/>
    <n v="17"/>
    <x v="0"/>
    <x v="1"/>
    <n v="18"/>
    <s v="Company R"/>
    <x v="0"/>
    <n v="3"/>
    <x v="0"/>
    <x v="1"/>
    <n v="289"/>
    <n v="2"/>
    <x v="18"/>
    <s v="Jeff"/>
  </r>
  <r>
    <s v="1205"/>
    <d v="2022-01-17T00:00:00"/>
    <n v="17"/>
    <x v="0"/>
    <x v="1"/>
    <n v="7"/>
    <s v="Company G"/>
    <x v="7"/>
    <n v="8"/>
    <x v="1"/>
    <x v="1"/>
    <n v="289"/>
    <n v="5"/>
    <x v="16"/>
    <s v="Philip"/>
  </r>
  <r>
    <s v="1214"/>
    <d v="2022-01-21T00:00:00"/>
    <n v="21"/>
    <x v="0"/>
    <x v="1"/>
    <n v="8"/>
    <s v="Company H"/>
    <x v="1"/>
    <n v="4"/>
    <x v="1"/>
    <x v="1"/>
    <n v="289"/>
    <n v="4"/>
    <x v="15"/>
    <s v="Steve"/>
  </r>
  <r>
    <s v="1219"/>
    <d v="2022-01-22T00:00:00"/>
    <n v="22"/>
    <x v="0"/>
    <x v="1"/>
    <n v="2"/>
    <s v="Company B"/>
    <x v="4"/>
    <n v="2"/>
    <x v="2"/>
    <x v="1"/>
    <n v="289"/>
    <n v="5"/>
    <x v="16"/>
    <s v="Sara"/>
  </r>
  <r>
    <s v="1220"/>
    <d v="2022-01-22T00:00:00"/>
    <n v="22"/>
    <x v="0"/>
    <x v="1"/>
    <n v="7"/>
    <s v="Company G"/>
    <x v="7"/>
    <n v="8"/>
    <x v="1"/>
    <x v="1"/>
    <n v="289"/>
    <n v="7"/>
    <x v="10"/>
    <s v="Philip"/>
  </r>
  <r>
    <s v="1228"/>
    <d v="2022-01-27T00:00:00"/>
    <n v="27"/>
    <x v="0"/>
    <x v="1"/>
    <n v="17"/>
    <s v="Company Q"/>
    <x v="6"/>
    <n v="5"/>
    <x v="0"/>
    <x v="1"/>
    <n v="289"/>
    <n v="2"/>
    <x v="18"/>
    <s v="Jeff"/>
  </r>
  <r>
    <s v="1235"/>
    <d v="2022-01-29T00:00:00"/>
    <n v="29"/>
    <x v="0"/>
    <x v="1"/>
    <n v="9"/>
    <s v="Company I"/>
    <x v="1"/>
    <n v="4"/>
    <x v="1"/>
    <x v="1"/>
    <n v="289"/>
    <n v="1"/>
    <x v="14"/>
    <s v="Steve"/>
  </r>
  <r>
    <s v="1238"/>
    <d v="2022-02-01T00:00:00"/>
    <n v="1"/>
    <x v="1"/>
    <x v="1"/>
    <n v="13"/>
    <s v="Company M"/>
    <x v="5"/>
    <n v="6"/>
    <x v="3"/>
    <x v="1"/>
    <n v="289"/>
    <n v="9"/>
    <x v="12"/>
    <s v="Steve"/>
  </r>
  <r>
    <s v="1239"/>
    <d v="2022-02-02T00:00:00"/>
    <n v="2"/>
    <x v="1"/>
    <x v="1"/>
    <n v="8"/>
    <s v="Company H"/>
    <x v="7"/>
    <n v="8"/>
    <x v="1"/>
    <x v="1"/>
    <n v="289"/>
    <n v="3"/>
    <x v="11"/>
    <s v="Philip"/>
  </r>
  <r>
    <s v="1242"/>
    <d v="2022-02-04T00:00:00"/>
    <n v="4"/>
    <x v="1"/>
    <x v="1"/>
    <n v="9"/>
    <s v="Company I"/>
    <x v="1"/>
    <n v="4"/>
    <x v="1"/>
    <x v="1"/>
    <n v="289"/>
    <n v="0"/>
    <x v="5"/>
    <s v="Steve"/>
  </r>
  <r>
    <s v="1243"/>
    <d v="2022-02-05T00:00:00"/>
    <n v="5"/>
    <x v="1"/>
    <x v="1"/>
    <n v="16"/>
    <s v="Company P"/>
    <x v="0"/>
    <n v="3"/>
    <x v="0"/>
    <x v="1"/>
    <n v="289"/>
    <n v="9"/>
    <x v="12"/>
    <s v="Jeff"/>
  </r>
  <r>
    <s v="1244"/>
    <d v="2022-02-05T00:00:00"/>
    <n v="5"/>
    <x v="1"/>
    <x v="1"/>
    <n v="16"/>
    <s v="Company P"/>
    <x v="6"/>
    <n v="5"/>
    <x v="0"/>
    <x v="1"/>
    <n v="289"/>
    <n v="9"/>
    <x v="12"/>
    <s v="Jeff"/>
  </r>
  <r>
    <s v="1246"/>
    <d v="2022-02-05T00:00:00"/>
    <n v="5"/>
    <x v="1"/>
    <x v="1"/>
    <n v="3"/>
    <s v="Company C"/>
    <x v="4"/>
    <n v="2"/>
    <x v="2"/>
    <x v="1"/>
    <n v="289"/>
    <n v="9"/>
    <x v="12"/>
    <s v="Sara"/>
  </r>
  <r>
    <s v="1252"/>
    <d v="2022-02-06T00:00:00"/>
    <n v="6"/>
    <x v="1"/>
    <x v="1"/>
    <n v="9"/>
    <s v="Company I"/>
    <x v="7"/>
    <n v="8"/>
    <x v="1"/>
    <x v="1"/>
    <n v="289"/>
    <n v="4"/>
    <x v="15"/>
    <s v="Philip"/>
  </r>
  <r>
    <s v="1270"/>
    <d v="2022-02-15T00:00:00"/>
    <n v="15"/>
    <x v="1"/>
    <x v="1"/>
    <n v="1"/>
    <s v="Company A"/>
    <x v="4"/>
    <n v="2"/>
    <x v="2"/>
    <x v="1"/>
    <n v="289"/>
    <n v="7"/>
    <x v="10"/>
    <s v="Sara"/>
  </r>
  <r>
    <s v="1272"/>
    <d v="2022-02-17T00:00:00"/>
    <n v="17"/>
    <x v="1"/>
    <x v="1"/>
    <n v="11"/>
    <s v="Company K"/>
    <x v="5"/>
    <n v="6"/>
    <x v="3"/>
    <x v="1"/>
    <n v="289"/>
    <n v="4"/>
    <x v="15"/>
    <s v="Steve"/>
  </r>
  <r>
    <s v="1274"/>
    <d v="2022-02-18T00:00:00"/>
    <n v="18"/>
    <x v="1"/>
    <x v="1"/>
    <n v="5"/>
    <s v="Company E"/>
    <x v="4"/>
    <n v="2"/>
    <x v="2"/>
    <x v="1"/>
    <n v="289"/>
    <n v="0"/>
    <x v="5"/>
    <s v="Sara"/>
  </r>
  <r>
    <s v="1280"/>
    <d v="2022-02-19T00:00:00"/>
    <n v="19"/>
    <x v="1"/>
    <x v="1"/>
    <n v="3"/>
    <s v="Company C"/>
    <x v="2"/>
    <n v="2"/>
    <x v="2"/>
    <x v="1"/>
    <n v="289"/>
    <n v="7"/>
    <x v="10"/>
    <s v="Jeff"/>
  </r>
  <r>
    <s v="1286"/>
    <d v="2022-02-19T00:00:00"/>
    <n v="19"/>
    <x v="1"/>
    <x v="1"/>
    <n v="3"/>
    <s v="Company C"/>
    <x v="2"/>
    <n v="2"/>
    <x v="2"/>
    <x v="1"/>
    <n v="289"/>
    <n v="7"/>
    <x v="10"/>
    <s v="Jeff"/>
  </r>
  <r>
    <s v="1290"/>
    <d v="2022-02-19T00:00:00"/>
    <n v="19"/>
    <x v="1"/>
    <x v="1"/>
    <n v="14"/>
    <s v="Company N"/>
    <x v="5"/>
    <n v="6"/>
    <x v="3"/>
    <x v="1"/>
    <n v="289"/>
    <n v="9"/>
    <x v="12"/>
    <s v="Steve"/>
  </r>
  <r>
    <s v="1291"/>
    <d v="2022-02-20T00:00:00"/>
    <n v="20"/>
    <x v="1"/>
    <x v="1"/>
    <n v="8"/>
    <s v="Company H"/>
    <x v="1"/>
    <n v="4"/>
    <x v="1"/>
    <x v="1"/>
    <n v="289"/>
    <n v="5"/>
    <x v="16"/>
    <s v="Steve"/>
  </r>
  <r>
    <s v="1294"/>
    <d v="2022-02-21T00:00:00"/>
    <n v="21"/>
    <x v="1"/>
    <x v="1"/>
    <n v="8"/>
    <s v="Company H"/>
    <x v="1"/>
    <n v="4"/>
    <x v="1"/>
    <x v="1"/>
    <n v="289"/>
    <n v="1"/>
    <x v="14"/>
    <s v="Steve"/>
  </r>
  <r>
    <s v="1296"/>
    <d v="2022-02-22T00:00:00"/>
    <n v="22"/>
    <x v="1"/>
    <x v="1"/>
    <n v="20"/>
    <s v="Company T"/>
    <x v="6"/>
    <n v="5"/>
    <x v="0"/>
    <x v="1"/>
    <n v="289"/>
    <n v="0"/>
    <x v="5"/>
    <s v="Jeff"/>
  </r>
  <r>
    <s v="1297"/>
    <d v="2022-02-22T00:00:00"/>
    <n v="22"/>
    <x v="1"/>
    <x v="1"/>
    <n v="13"/>
    <s v="Company M"/>
    <x v="3"/>
    <n v="5"/>
    <x v="3"/>
    <x v="1"/>
    <n v="289"/>
    <n v="7"/>
    <x v="10"/>
    <s v="Sara"/>
  </r>
  <r>
    <s v="1300"/>
    <d v="2022-02-22T00:00:00"/>
    <n v="22"/>
    <x v="1"/>
    <x v="1"/>
    <n v="16"/>
    <s v="Company P"/>
    <x v="6"/>
    <n v="5"/>
    <x v="0"/>
    <x v="1"/>
    <n v="289"/>
    <n v="3"/>
    <x v="11"/>
    <s v="Jeff"/>
  </r>
  <r>
    <s v="1302"/>
    <d v="2022-02-22T00:00:00"/>
    <n v="22"/>
    <x v="1"/>
    <x v="1"/>
    <n v="20"/>
    <s v="Company T"/>
    <x v="0"/>
    <n v="3"/>
    <x v="0"/>
    <x v="1"/>
    <n v="289"/>
    <n v="0"/>
    <x v="5"/>
    <s v="Jeff"/>
  </r>
  <r>
    <s v="1303"/>
    <d v="2022-02-22T00:00:00"/>
    <n v="22"/>
    <x v="1"/>
    <x v="1"/>
    <n v="3"/>
    <s v="Company C"/>
    <x v="2"/>
    <n v="2"/>
    <x v="2"/>
    <x v="1"/>
    <n v="289"/>
    <n v="7"/>
    <x v="10"/>
    <s v="Jeff"/>
  </r>
  <r>
    <s v="1310"/>
    <d v="2022-02-24T00:00:00"/>
    <n v="24"/>
    <x v="1"/>
    <x v="1"/>
    <n v="8"/>
    <s v="Company H"/>
    <x v="1"/>
    <n v="4"/>
    <x v="1"/>
    <x v="1"/>
    <n v="289"/>
    <n v="0"/>
    <x v="5"/>
    <s v="Steve"/>
  </r>
  <r>
    <s v="1317"/>
    <d v="2022-02-26T00:00:00"/>
    <n v="26"/>
    <x v="1"/>
    <x v="1"/>
    <n v="3"/>
    <s v="Company C"/>
    <x v="2"/>
    <n v="2"/>
    <x v="2"/>
    <x v="1"/>
    <n v="289"/>
    <n v="3"/>
    <x v="11"/>
    <s v="Jeff"/>
  </r>
  <r>
    <s v="1323"/>
    <d v="2022-02-28T00:00:00"/>
    <n v="28"/>
    <x v="1"/>
    <x v="1"/>
    <n v="12"/>
    <s v="Company L"/>
    <x v="3"/>
    <n v="5"/>
    <x v="3"/>
    <x v="1"/>
    <n v="289"/>
    <n v="1"/>
    <x v="14"/>
    <s v="Sara"/>
  </r>
  <r>
    <s v="1329"/>
    <d v="2022-03-02T00:00:00"/>
    <n v="2"/>
    <x v="2"/>
    <x v="1"/>
    <n v="19"/>
    <s v="Company S"/>
    <x v="0"/>
    <n v="3"/>
    <x v="0"/>
    <x v="1"/>
    <n v="289"/>
    <n v="7"/>
    <x v="10"/>
    <s v="Jeff"/>
  </r>
  <r>
    <s v="1331"/>
    <d v="2022-03-03T00:00:00"/>
    <n v="3"/>
    <x v="2"/>
    <x v="1"/>
    <n v="5"/>
    <s v="Company E"/>
    <x v="4"/>
    <n v="2"/>
    <x v="2"/>
    <x v="1"/>
    <n v="289"/>
    <n v="5"/>
    <x v="16"/>
    <s v="Sara"/>
  </r>
  <r>
    <s v="1332"/>
    <d v="2022-03-04T00:00:00"/>
    <n v="4"/>
    <x v="2"/>
    <x v="1"/>
    <n v="2"/>
    <s v="Company B"/>
    <x v="2"/>
    <n v="2"/>
    <x v="2"/>
    <x v="1"/>
    <n v="289"/>
    <n v="0"/>
    <x v="5"/>
    <s v="Jeff"/>
  </r>
  <r>
    <s v="1351"/>
    <d v="2022-03-10T00:00:00"/>
    <n v="10"/>
    <x v="2"/>
    <x v="1"/>
    <n v="8"/>
    <s v="Company H"/>
    <x v="1"/>
    <n v="4"/>
    <x v="1"/>
    <x v="1"/>
    <n v="289"/>
    <n v="9"/>
    <x v="12"/>
    <s v="Steve"/>
  </r>
  <r>
    <s v="1355"/>
    <d v="2022-03-11T00:00:00"/>
    <n v="11"/>
    <x v="2"/>
    <x v="1"/>
    <n v="16"/>
    <s v="Company P"/>
    <x v="6"/>
    <n v="5"/>
    <x v="0"/>
    <x v="1"/>
    <n v="289"/>
    <n v="6"/>
    <x v="13"/>
    <s v="Jeff"/>
  </r>
  <r>
    <s v="1357"/>
    <d v="2022-03-11T00:00:00"/>
    <n v="11"/>
    <x v="2"/>
    <x v="1"/>
    <n v="4"/>
    <s v="Company D"/>
    <x v="2"/>
    <n v="2"/>
    <x v="2"/>
    <x v="1"/>
    <n v="289"/>
    <n v="6"/>
    <x v="13"/>
    <s v="Jeff"/>
  </r>
  <r>
    <s v="1359"/>
    <d v="2022-03-11T00:00:00"/>
    <n v="11"/>
    <x v="2"/>
    <x v="1"/>
    <n v="4"/>
    <s v="Company D"/>
    <x v="2"/>
    <n v="2"/>
    <x v="2"/>
    <x v="1"/>
    <n v="289"/>
    <n v="2"/>
    <x v="18"/>
    <s v="Jeff"/>
  </r>
  <r>
    <s v="1361"/>
    <d v="2022-03-11T00:00:00"/>
    <n v="11"/>
    <x v="2"/>
    <x v="1"/>
    <n v="3"/>
    <s v="Company C"/>
    <x v="2"/>
    <n v="2"/>
    <x v="2"/>
    <x v="1"/>
    <n v="289"/>
    <n v="5"/>
    <x v="16"/>
    <s v="Jeff"/>
  </r>
  <r>
    <s v="1379"/>
    <d v="2022-03-17T00:00:00"/>
    <n v="17"/>
    <x v="2"/>
    <x v="1"/>
    <n v="14"/>
    <s v="Company N"/>
    <x v="3"/>
    <n v="5"/>
    <x v="3"/>
    <x v="1"/>
    <n v="289"/>
    <n v="6"/>
    <x v="13"/>
    <s v="Sara"/>
  </r>
  <r>
    <s v="1394"/>
    <d v="2022-03-20T00:00:00"/>
    <n v="20"/>
    <x v="2"/>
    <x v="1"/>
    <n v="1"/>
    <s v="Company A"/>
    <x v="4"/>
    <n v="2"/>
    <x v="2"/>
    <x v="1"/>
    <n v="289"/>
    <n v="3"/>
    <x v="11"/>
    <s v="Sara"/>
  </r>
  <r>
    <s v="1398"/>
    <d v="2022-03-23T00:00:00"/>
    <n v="23"/>
    <x v="2"/>
    <x v="1"/>
    <n v="17"/>
    <s v="Company Q"/>
    <x v="6"/>
    <n v="5"/>
    <x v="0"/>
    <x v="1"/>
    <n v="289"/>
    <n v="2"/>
    <x v="18"/>
    <s v="Jeff"/>
  </r>
  <r>
    <s v="1401"/>
    <d v="2022-03-23T00:00:00"/>
    <n v="23"/>
    <x v="2"/>
    <x v="1"/>
    <n v="15"/>
    <s v="Company O"/>
    <x v="5"/>
    <n v="6"/>
    <x v="3"/>
    <x v="1"/>
    <n v="289"/>
    <n v="6"/>
    <x v="13"/>
    <s v="Steve"/>
  </r>
  <r>
    <s v="1404"/>
    <d v="2022-03-23T00:00:00"/>
    <n v="23"/>
    <x v="2"/>
    <x v="1"/>
    <n v="5"/>
    <s v="Company E"/>
    <x v="2"/>
    <n v="2"/>
    <x v="2"/>
    <x v="1"/>
    <n v="289"/>
    <n v="6"/>
    <x v="13"/>
    <s v="Jeff"/>
  </r>
  <r>
    <s v="1410"/>
    <d v="2022-03-25T00:00:00"/>
    <n v="25"/>
    <x v="2"/>
    <x v="1"/>
    <n v="12"/>
    <s v="Company L"/>
    <x v="5"/>
    <n v="6"/>
    <x v="3"/>
    <x v="1"/>
    <n v="289"/>
    <n v="6"/>
    <x v="13"/>
    <s v="Steve"/>
  </r>
  <r>
    <s v="1412"/>
    <d v="2022-03-26T00:00:00"/>
    <n v="26"/>
    <x v="2"/>
    <x v="1"/>
    <n v="19"/>
    <s v="Company S"/>
    <x v="0"/>
    <n v="3"/>
    <x v="0"/>
    <x v="1"/>
    <n v="289"/>
    <n v="3"/>
    <x v="11"/>
    <s v="Jeff"/>
  </r>
  <r>
    <s v="1414"/>
    <d v="2022-03-27T00:00:00"/>
    <n v="27"/>
    <x v="2"/>
    <x v="1"/>
    <n v="6"/>
    <s v="Company F"/>
    <x v="1"/>
    <n v="4"/>
    <x v="1"/>
    <x v="1"/>
    <n v="289"/>
    <n v="7"/>
    <x v="10"/>
    <s v="Steve"/>
  </r>
  <r>
    <s v="1416"/>
    <d v="2022-03-27T00:00:00"/>
    <n v="27"/>
    <x v="2"/>
    <x v="1"/>
    <n v="13"/>
    <s v="Company M"/>
    <x v="5"/>
    <n v="6"/>
    <x v="3"/>
    <x v="1"/>
    <n v="289"/>
    <n v="9"/>
    <x v="12"/>
    <s v="Steve"/>
  </r>
  <r>
    <s v="1418"/>
    <d v="2022-03-28T00:00:00"/>
    <n v="28"/>
    <x v="2"/>
    <x v="1"/>
    <n v="1"/>
    <s v="Company A"/>
    <x v="4"/>
    <n v="2"/>
    <x v="2"/>
    <x v="1"/>
    <n v="289"/>
    <n v="9"/>
    <x v="12"/>
    <s v="Sara"/>
  </r>
  <r>
    <s v="1424"/>
    <d v="2022-03-31T00:00:00"/>
    <n v="31"/>
    <x v="2"/>
    <x v="1"/>
    <n v="19"/>
    <s v="Company S"/>
    <x v="0"/>
    <n v="3"/>
    <x v="0"/>
    <x v="1"/>
    <n v="289"/>
    <n v="8"/>
    <x v="17"/>
    <s v="Jeff"/>
  </r>
  <r>
    <s v="1435"/>
    <d v="2022-04-04T00:00:00"/>
    <n v="4"/>
    <x v="3"/>
    <x v="1"/>
    <n v="19"/>
    <s v="Company S"/>
    <x v="6"/>
    <n v="5"/>
    <x v="0"/>
    <x v="1"/>
    <n v="289"/>
    <n v="2"/>
    <x v="18"/>
    <s v="Jeff"/>
  </r>
  <r>
    <s v="1443"/>
    <d v="2022-04-05T00:00:00"/>
    <n v="5"/>
    <x v="3"/>
    <x v="1"/>
    <n v="15"/>
    <s v="Company O"/>
    <x v="5"/>
    <n v="6"/>
    <x v="3"/>
    <x v="1"/>
    <n v="289"/>
    <n v="8"/>
    <x v="17"/>
    <s v="Steve"/>
  </r>
  <r>
    <s v="1444"/>
    <d v="2022-04-06T00:00:00"/>
    <n v="6"/>
    <x v="3"/>
    <x v="1"/>
    <n v="3"/>
    <s v="Company C"/>
    <x v="2"/>
    <n v="2"/>
    <x v="2"/>
    <x v="1"/>
    <n v="289"/>
    <n v="2"/>
    <x v="18"/>
    <s v="Jeff"/>
  </r>
  <r>
    <s v="1454"/>
    <d v="2022-04-09T00:00:00"/>
    <n v="9"/>
    <x v="3"/>
    <x v="1"/>
    <n v="7"/>
    <s v="Company G"/>
    <x v="1"/>
    <n v="4"/>
    <x v="1"/>
    <x v="1"/>
    <n v="289"/>
    <n v="3"/>
    <x v="11"/>
    <s v="Steve"/>
  </r>
  <r>
    <s v="1462"/>
    <d v="2022-04-12T00:00:00"/>
    <n v="12"/>
    <x v="3"/>
    <x v="1"/>
    <n v="19"/>
    <s v="Company S"/>
    <x v="0"/>
    <n v="3"/>
    <x v="0"/>
    <x v="1"/>
    <n v="289"/>
    <n v="3"/>
    <x v="11"/>
    <s v="Jeff"/>
  </r>
  <r>
    <s v="1464"/>
    <d v="2022-04-12T00:00:00"/>
    <n v="12"/>
    <x v="3"/>
    <x v="1"/>
    <n v="5"/>
    <s v="Company E"/>
    <x v="4"/>
    <n v="2"/>
    <x v="2"/>
    <x v="1"/>
    <n v="289"/>
    <n v="5"/>
    <x v="16"/>
    <s v="Sara"/>
  </r>
  <r>
    <s v="1473"/>
    <d v="2022-04-18T00:00:00"/>
    <n v="18"/>
    <x v="3"/>
    <x v="1"/>
    <n v="12"/>
    <s v="Company L"/>
    <x v="3"/>
    <n v="5"/>
    <x v="3"/>
    <x v="1"/>
    <n v="289"/>
    <n v="5"/>
    <x v="16"/>
    <s v="Sara"/>
  </r>
  <r>
    <s v="1485"/>
    <d v="2022-04-21T00:00:00"/>
    <n v="21"/>
    <x v="3"/>
    <x v="1"/>
    <n v="6"/>
    <s v="Company F"/>
    <x v="1"/>
    <n v="4"/>
    <x v="1"/>
    <x v="1"/>
    <n v="289"/>
    <n v="5"/>
    <x v="16"/>
    <s v="Steve"/>
  </r>
  <r>
    <s v="1494"/>
    <d v="2022-04-24T00:00:00"/>
    <n v="24"/>
    <x v="3"/>
    <x v="1"/>
    <n v="3"/>
    <s v="Company C"/>
    <x v="4"/>
    <n v="2"/>
    <x v="2"/>
    <x v="1"/>
    <n v="289"/>
    <n v="6"/>
    <x v="13"/>
    <s v="Sara"/>
  </r>
  <r>
    <s v="1498"/>
    <d v="2022-04-26T00:00:00"/>
    <n v="26"/>
    <x v="3"/>
    <x v="1"/>
    <n v="1"/>
    <s v="Company A"/>
    <x v="4"/>
    <n v="2"/>
    <x v="2"/>
    <x v="1"/>
    <n v="289"/>
    <n v="4"/>
    <x v="15"/>
    <s v="Sara"/>
  </r>
  <r>
    <s v="1500"/>
    <d v="2022-04-27T00:00:00"/>
    <n v="27"/>
    <x v="3"/>
    <x v="1"/>
    <n v="18"/>
    <s v="Company R"/>
    <x v="0"/>
    <n v="3"/>
    <x v="0"/>
    <x v="1"/>
    <n v="289"/>
    <n v="8"/>
    <x v="17"/>
    <s v="Jeff"/>
  </r>
  <r>
    <s v="1503"/>
    <d v="2022-04-30T00:00:00"/>
    <n v="30"/>
    <x v="3"/>
    <x v="1"/>
    <n v="6"/>
    <s v="Company F"/>
    <x v="1"/>
    <n v="4"/>
    <x v="1"/>
    <x v="1"/>
    <n v="289"/>
    <n v="7"/>
    <x v="10"/>
    <s v="Steve"/>
  </r>
  <r>
    <s v="1505"/>
    <d v="2022-04-30T00:00:00"/>
    <n v="30"/>
    <x v="3"/>
    <x v="1"/>
    <n v="9"/>
    <s v="Company I"/>
    <x v="7"/>
    <n v="8"/>
    <x v="1"/>
    <x v="1"/>
    <n v="289"/>
    <n v="6"/>
    <x v="13"/>
    <s v="Philip"/>
  </r>
  <r>
    <s v="1507"/>
    <d v="2022-05-01T00:00:00"/>
    <n v="1"/>
    <x v="4"/>
    <x v="1"/>
    <n v="1"/>
    <s v="Company A"/>
    <x v="4"/>
    <n v="2"/>
    <x v="2"/>
    <x v="1"/>
    <n v="289"/>
    <n v="6"/>
    <x v="13"/>
    <s v="Sara"/>
  </r>
  <r>
    <s v="1509"/>
    <d v="2022-05-02T00:00:00"/>
    <n v="2"/>
    <x v="4"/>
    <x v="1"/>
    <n v="17"/>
    <s v="Company Q"/>
    <x v="6"/>
    <n v="5"/>
    <x v="0"/>
    <x v="1"/>
    <n v="289"/>
    <n v="7"/>
    <x v="10"/>
    <s v="Jeff"/>
  </r>
  <r>
    <s v="1512"/>
    <d v="2022-05-03T00:00:00"/>
    <n v="3"/>
    <x v="4"/>
    <x v="1"/>
    <n v="12"/>
    <s v="Company L"/>
    <x v="5"/>
    <n v="6"/>
    <x v="3"/>
    <x v="1"/>
    <n v="289"/>
    <n v="1"/>
    <x v="14"/>
    <s v="Steve"/>
  </r>
  <r>
    <s v="1526"/>
    <d v="2022-05-07T00:00:00"/>
    <n v="7"/>
    <x v="4"/>
    <x v="1"/>
    <n v="4"/>
    <s v="Company D"/>
    <x v="4"/>
    <n v="2"/>
    <x v="2"/>
    <x v="1"/>
    <n v="289"/>
    <n v="5"/>
    <x v="16"/>
    <s v="Sara"/>
  </r>
  <r>
    <s v="1532"/>
    <d v="2022-05-09T00:00:00"/>
    <n v="9"/>
    <x v="4"/>
    <x v="1"/>
    <n v="11"/>
    <s v="Company K"/>
    <x v="5"/>
    <n v="6"/>
    <x v="3"/>
    <x v="1"/>
    <n v="289"/>
    <n v="1"/>
    <x v="14"/>
    <s v="Steve"/>
  </r>
  <r>
    <s v="1541"/>
    <d v="2022-05-12T00:00:00"/>
    <n v="12"/>
    <x v="4"/>
    <x v="1"/>
    <n v="3"/>
    <s v="Company C"/>
    <x v="2"/>
    <n v="2"/>
    <x v="2"/>
    <x v="1"/>
    <n v="289"/>
    <n v="9"/>
    <x v="12"/>
    <s v="Jeff"/>
  </r>
  <r>
    <s v="1549"/>
    <d v="2022-05-16T00:00:00"/>
    <n v="16"/>
    <x v="4"/>
    <x v="1"/>
    <n v="3"/>
    <s v="Company C"/>
    <x v="2"/>
    <n v="2"/>
    <x v="2"/>
    <x v="1"/>
    <n v="289"/>
    <n v="4"/>
    <x v="15"/>
    <s v="Jeff"/>
  </r>
  <r>
    <s v="1552"/>
    <d v="2022-05-17T00:00:00"/>
    <n v="17"/>
    <x v="4"/>
    <x v="1"/>
    <n v="1"/>
    <s v="Company A"/>
    <x v="2"/>
    <n v="2"/>
    <x v="2"/>
    <x v="1"/>
    <n v="289"/>
    <n v="9"/>
    <x v="12"/>
    <s v="Jeff"/>
  </r>
  <r>
    <s v="1553"/>
    <d v="2022-05-17T00:00:00"/>
    <n v="17"/>
    <x v="4"/>
    <x v="1"/>
    <n v="10"/>
    <s v="Company J"/>
    <x v="1"/>
    <n v="4"/>
    <x v="1"/>
    <x v="1"/>
    <n v="289"/>
    <n v="2"/>
    <x v="18"/>
    <s v="Steve"/>
  </r>
  <r>
    <s v="1555"/>
    <d v="2022-05-17T00:00:00"/>
    <n v="17"/>
    <x v="4"/>
    <x v="1"/>
    <n v="14"/>
    <s v="Company N"/>
    <x v="3"/>
    <n v="5"/>
    <x v="3"/>
    <x v="1"/>
    <n v="289"/>
    <n v="6"/>
    <x v="13"/>
    <s v="Sara"/>
  </r>
  <r>
    <s v="1561"/>
    <d v="2022-05-19T00:00:00"/>
    <n v="19"/>
    <x v="4"/>
    <x v="1"/>
    <n v="1"/>
    <s v="Company A"/>
    <x v="2"/>
    <n v="2"/>
    <x v="2"/>
    <x v="1"/>
    <n v="289"/>
    <n v="1"/>
    <x v="14"/>
    <s v="Jeff"/>
  </r>
  <r>
    <s v="1565"/>
    <d v="2022-05-20T00:00:00"/>
    <n v="20"/>
    <x v="4"/>
    <x v="1"/>
    <n v="7"/>
    <s v="Company G"/>
    <x v="7"/>
    <n v="8"/>
    <x v="1"/>
    <x v="1"/>
    <n v="289"/>
    <n v="8"/>
    <x v="17"/>
    <s v="Philip"/>
  </r>
  <r>
    <s v="1566"/>
    <d v="2022-05-21T00:00:00"/>
    <n v="21"/>
    <x v="4"/>
    <x v="1"/>
    <n v="5"/>
    <s v="Company E"/>
    <x v="2"/>
    <n v="2"/>
    <x v="2"/>
    <x v="1"/>
    <n v="289"/>
    <n v="2"/>
    <x v="18"/>
    <s v="Jeff"/>
  </r>
  <r>
    <s v="1568"/>
    <d v="2022-05-22T00:00:00"/>
    <n v="22"/>
    <x v="4"/>
    <x v="1"/>
    <n v="10"/>
    <s v="Company J"/>
    <x v="7"/>
    <n v="8"/>
    <x v="1"/>
    <x v="1"/>
    <n v="289"/>
    <n v="7"/>
    <x v="10"/>
    <s v="Philip"/>
  </r>
  <r>
    <s v="1574"/>
    <d v="2022-05-25T00:00:00"/>
    <n v="25"/>
    <x v="4"/>
    <x v="1"/>
    <n v="17"/>
    <s v="Company Q"/>
    <x v="6"/>
    <n v="5"/>
    <x v="0"/>
    <x v="1"/>
    <n v="289"/>
    <n v="3"/>
    <x v="11"/>
    <s v="Jeff"/>
  </r>
  <r>
    <s v="1582"/>
    <d v="2022-05-25T00:00:00"/>
    <n v="25"/>
    <x v="4"/>
    <x v="1"/>
    <n v="16"/>
    <s v="Company P"/>
    <x v="6"/>
    <n v="5"/>
    <x v="0"/>
    <x v="1"/>
    <n v="289"/>
    <n v="1"/>
    <x v="14"/>
    <s v="Jeff"/>
  </r>
  <r>
    <s v="1583"/>
    <d v="2022-05-25T00:00:00"/>
    <n v="25"/>
    <x v="4"/>
    <x v="1"/>
    <n v="1"/>
    <s v="Company A"/>
    <x v="4"/>
    <n v="2"/>
    <x v="2"/>
    <x v="1"/>
    <n v="289"/>
    <n v="9"/>
    <x v="12"/>
    <s v="Sara"/>
  </r>
  <r>
    <s v="1586"/>
    <d v="2022-05-26T00:00:00"/>
    <n v="26"/>
    <x v="4"/>
    <x v="1"/>
    <n v="4"/>
    <s v="Company D"/>
    <x v="2"/>
    <n v="2"/>
    <x v="2"/>
    <x v="1"/>
    <n v="289"/>
    <n v="2"/>
    <x v="18"/>
    <s v="Jeff"/>
  </r>
  <r>
    <s v="1593"/>
    <d v="2022-05-26T00:00:00"/>
    <n v="26"/>
    <x v="4"/>
    <x v="1"/>
    <n v="16"/>
    <s v="Company P"/>
    <x v="0"/>
    <n v="3"/>
    <x v="0"/>
    <x v="1"/>
    <n v="289"/>
    <n v="9"/>
    <x v="12"/>
    <s v="Jeff"/>
  </r>
  <r>
    <s v="1607"/>
    <d v="2022-05-30T00:00:00"/>
    <n v="30"/>
    <x v="4"/>
    <x v="1"/>
    <n v="5"/>
    <s v="Company E"/>
    <x v="2"/>
    <n v="2"/>
    <x v="2"/>
    <x v="1"/>
    <n v="289"/>
    <n v="3"/>
    <x v="11"/>
    <s v="Jeff"/>
  </r>
  <r>
    <s v="1613"/>
    <d v="2022-06-01T00:00:00"/>
    <n v="1"/>
    <x v="5"/>
    <x v="1"/>
    <n v="17"/>
    <s v="Company Q"/>
    <x v="0"/>
    <n v="3"/>
    <x v="0"/>
    <x v="1"/>
    <n v="289"/>
    <n v="0"/>
    <x v="5"/>
    <s v="Jeff"/>
  </r>
  <r>
    <s v="1614"/>
    <d v="2022-06-02T00:00:00"/>
    <n v="2"/>
    <x v="5"/>
    <x v="1"/>
    <n v="8"/>
    <s v="Company H"/>
    <x v="1"/>
    <n v="4"/>
    <x v="1"/>
    <x v="1"/>
    <n v="289"/>
    <n v="4"/>
    <x v="15"/>
    <s v="Steve"/>
  </r>
  <r>
    <s v="1622"/>
    <d v="2022-06-05T00:00:00"/>
    <n v="5"/>
    <x v="5"/>
    <x v="1"/>
    <n v="11"/>
    <s v="Company K"/>
    <x v="3"/>
    <n v="5"/>
    <x v="3"/>
    <x v="1"/>
    <n v="289"/>
    <n v="2"/>
    <x v="18"/>
    <s v="Sara"/>
  </r>
  <r>
    <s v="1624"/>
    <d v="2022-06-06T00:00:00"/>
    <n v="6"/>
    <x v="5"/>
    <x v="1"/>
    <n v="6"/>
    <s v="Company F"/>
    <x v="1"/>
    <n v="4"/>
    <x v="1"/>
    <x v="1"/>
    <n v="289"/>
    <n v="1"/>
    <x v="14"/>
    <s v="Steve"/>
  </r>
  <r>
    <s v="1635"/>
    <d v="2022-06-06T00:00:00"/>
    <n v="6"/>
    <x v="5"/>
    <x v="1"/>
    <n v="3"/>
    <s v="Company C"/>
    <x v="2"/>
    <n v="2"/>
    <x v="2"/>
    <x v="1"/>
    <n v="289"/>
    <n v="9"/>
    <x v="12"/>
    <s v="Jeff"/>
  </r>
  <r>
    <s v="1656"/>
    <d v="2022-06-14T00:00:00"/>
    <n v="14"/>
    <x v="5"/>
    <x v="1"/>
    <n v="16"/>
    <s v="Company P"/>
    <x v="0"/>
    <n v="3"/>
    <x v="0"/>
    <x v="1"/>
    <n v="289"/>
    <n v="9"/>
    <x v="12"/>
    <s v="Jeff"/>
  </r>
  <r>
    <s v="1660"/>
    <d v="2022-06-15T00:00:00"/>
    <n v="15"/>
    <x v="5"/>
    <x v="1"/>
    <n v="13"/>
    <s v="Company M"/>
    <x v="3"/>
    <n v="5"/>
    <x v="3"/>
    <x v="1"/>
    <n v="289"/>
    <n v="4"/>
    <x v="15"/>
    <s v="Sara"/>
  </r>
  <r>
    <s v="1663"/>
    <d v="2022-06-15T00:00:00"/>
    <n v="15"/>
    <x v="5"/>
    <x v="1"/>
    <n v="2"/>
    <s v="Company B"/>
    <x v="2"/>
    <n v="2"/>
    <x v="2"/>
    <x v="1"/>
    <n v="289"/>
    <n v="5"/>
    <x v="16"/>
    <s v="Jeff"/>
  </r>
  <r>
    <s v="1670"/>
    <d v="2022-06-17T00:00:00"/>
    <n v="17"/>
    <x v="5"/>
    <x v="1"/>
    <n v="1"/>
    <s v="Company A"/>
    <x v="2"/>
    <n v="2"/>
    <x v="2"/>
    <x v="1"/>
    <n v="289"/>
    <n v="5"/>
    <x v="16"/>
    <s v="Jeff"/>
  </r>
  <r>
    <s v="1671"/>
    <d v="2022-06-17T00:00:00"/>
    <n v="17"/>
    <x v="5"/>
    <x v="1"/>
    <n v="17"/>
    <s v="Company Q"/>
    <x v="0"/>
    <n v="3"/>
    <x v="0"/>
    <x v="1"/>
    <n v="289"/>
    <n v="1"/>
    <x v="14"/>
    <s v="Jeff"/>
  </r>
  <r>
    <s v="1691"/>
    <d v="2022-06-26T00:00:00"/>
    <n v="26"/>
    <x v="5"/>
    <x v="1"/>
    <n v="2"/>
    <s v="Company B"/>
    <x v="4"/>
    <n v="2"/>
    <x v="2"/>
    <x v="1"/>
    <n v="289"/>
    <n v="7"/>
    <x v="10"/>
    <s v="Sara"/>
  </r>
  <r>
    <s v="1693"/>
    <d v="2022-06-28T00:00:00"/>
    <n v="28"/>
    <x v="5"/>
    <x v="1"/>
    <n v="20"/>
    <s v="Company T"/>
    <x v="0"/>
    <n v="3"/>
    <x v="0"/>
    <x v="1"/>
    <n v="289"/>
    <n v="8"/>
    <x v="17"/>
    <s v="Jeff"/>
  </r>
  <r>
    <s v="1700"/>
    <d v="2022-07-03T00:00:00"/>
    <n v="3"/>
    <x v="6"/>
    <x v="1"/>
    <n v="12"/>
    <s v="Company L"/>
    <x v="3"/>
    <n v="5"/>
    <x v="3"/>
    <x v="1"/>
    <n v="289"/>
    <n v="5"/>
    <x v="16"/>
    <s v="Sara"/>
  </r>
  <r>
    <s v="1719"/>
    <d v="2022-07-12T00:00:00"/>
    <n v="12"/>
    <x v="6"/>
    <x v="1"/>
    <n v="5"/>
    <s v="Company E"/>
    <x v="4"/>
    <n v="2"/>
    <x v="2"/>
    <x v="1"/>
    <n v="289"/>
    <n v="0"/>
    <x v="5"/>
    <s v="Sara"/>
  </r>
  <r>
    <s v="1720"/>
    <d v="2022-07-12T00:00:00"/>
    <n v="12"/>
    <x v="6"/>
    <x v="1"/>
    <n v="1"/>
    <s v="Company A"/>
    <x v="4"/>
    <n v="2"/>
    <x v="2"/>
    <x v="1"/>
    <n v="289"/>
    <n v="3"/>
    <x v="11"/>
    <s v="Sara"/>
  </r>
  <r>
    <s v="1725"/>
    <d v="2022-07-14T00:00:00"/>
    <n v="14"/>
    <x v="6"/>
    <x v="1"/>
    <n v="4"/>
    <s v="Company D"/>
    <x v="2"/>
    <n v="2"/>
    <x v="2"/>
    <x v="1"/>
    <n v="289"/>
    <n v="8"/>
    <x v="17"/>
    <s v="Jeff"/>
  </r>
  <r>
    <s v="1736"/>
    <d v="2022-07-18T00:00:00"/>
    <n v="18"/>
    <x v="6"/>
    <x v="1"/>
    <n v="7"/>
    <s v="Company G"/>
    <x v="1"/>
    <n v="4"/>
    <x v="1"/>
    <x v="1"/>
    <n v="289"/>
    <n v="7"/>
    <x v="10"/>
    <s v="Steve"/>
  </r>
  <r>
    <s v="1741"/>
    <d v="2022-07-20T00:00:00"/>
    <n v="20"/>
    <x v="6"/>
    <x v="1"/>
    <n v="17"/>
    <s v="Company Q"/>
    <x v="6"/>
    <n v="5"/>
    <x v="0"/>
    <x v="1"/>
    <n v="289"/>
    <n v="2"/>
    <x v="18"/>
    <s v="Jeff"/>
  </r>
  <r>
    <s v="1742"/>
    <d v="2022-07-21T00:00:00"/>
    <n v="21"/>
    <x v="6"/>
    <x v="1"/>
    <n v="14"/>
    <s v="Company N"/>
    <x v="5"/>
    <n v="6"/>
    <x v="3"/>
    <x v="1"/>
    <n v="289"/>
    <n v="9"/>
    <x v="12"/>
    <s v="Steve"/>
  </r>
  <r>
    <s v="1752"/>
    <d v="2022-07-25T00:00:00"/>
    <n v="25"/>
    <x v="6"/>
    <x v="1"/>
    <n v="6"/>
    <s v="Company F"/>
    <x v="7"/>
    <n v="8"/>
    <x v="1"/>
    <x v="1"/>
    <n v="289"/>
    <n v="7"/>
    <x v="10"/>
    <s v="Philip"/>
  </r>
  <r>
    <s v="1755"/>
    <d v="2022-07-25T00:00:00"/>
    <n v="25"/>
    <x v="6"/>
    <x v="1"/>
    <n v="15"/>
    <s v="Company O"/>
    <x v="5"/>
    <n v="6"/>
    <x v="3"/>
    <x v="1"/>
    <n v="289"/>
    <n v="4"/>
    <x v="15"/>
    <s v="Steve"/>
  </r>
  <r>
    <s v="1757"/>
    <d v="2022-07-25T00:00:00"/>
    <n v="25"/>
    <x v="6"/>
    <x v="1"/>
    <n v="4"/>
    <s v="Company D"/>
    <x v="2"/>
    <n v="2"/>
    <x v="2"/>
    <x v="1"/>
    <n v="289"/>
    <n v="2"/>
    <x v="18"/>
    <s v="Jeff"/>
  </r>
  <r>
    <s v="1776"/>
    <d v="2022-08-05T00:00:00"/>
    <n v="5"/>
    <x v="7"/>
    <x v="1"/>
    <n v="2"/>
    <s v="Company B"/>
    <x v="2"/>
    <n v="2"/>
    <x v="2"/>
    <x v="1"/>
    <n v="289"/>
    <n v="8"/>
    <x v="17"/>
    <s v="Jeff"/>
  </r>
  <r>
    <s v="1780"/>
    <d v="2022-08-07T00:00:00"/>
    <n v="7"/>
    <x v="7"/>
    <x v="1"/>
    <n v="18"/>
    <s v="Company R"/>
    <x v="0"/>
    <n v="3"/>
    <x v="0"/>
    <x v="1"/>
    <n v="289"/>
    <n v="0"/>
    <x v="5"/>
    <s v="Jeff"/>
  </r>
  <r>
    <s v="1781"/>
    <d v="2022-08-07T00:00:00"/>
    <n v="7"/>
    <x v="7"/>
    <x v="1"/>
    <n v="19"/>
    <s v="Company S"/>
    <x v="6"/>
    <n v="5"/>
    <x v="0"/>
    <x v="1"/>
    <n v="289"/>
    <n v="8"/>
    <x v="17"/>
    <s v="Jeff"/>
  </r>
  <r>
    <s v="1787"/>
    <d v="2022-08-09T00:00:00"/>
    <n v="9"/>
    <x v="7"/>
    <x v="1"/>
    <n v="15"/>
    <s v="Company O"/>
    <x v="5"/>
    <n v="6"/>
    <x v="3"/>
    <x v="1"/>
    <n v="289"/>
    <n v="8"/>
    <x v="17"/>
    <s v="Steve"/>
  </r>
  <r>
    <s v="1796"/>
    <d v="2022-08-12T00:00:00"/>
    <n v="12"/>
    <x v="7"/>
    <x v="1"/>
    <n v="2"/>
    <s v="Company B"/>
    <x v="4"/>
    <n v="2"/>
    <x v="2"/>
    <x v="1"/>
    <n v="289"/>
    <n v="5"/>
    <x v="16"/>
    <s v="Sara"/>
  </r>
  <r>
    <s v="1798"/>
    <d v="2022-08-12T00:00:00"/>
    <n v="12"/>
    <x v="7"/>
    <x v="1"/>
    <n v="13"/>
    <s v="Company M"/>
    <x v="5"/>
    <n v="6"/>
    <x v="3"/>
    <x v="1"/>
    <n v="289"/>
    <n v="4"/>
    <x v="15"/>
    <s v="Steve"/>
  </r>
  <r>
    <s v="1810"/>
    <d v="2022-08-14T00:00:00"/>
    <n v="14"/>
    <x v="7"/>
    <x v="1"/>
    <n v="3"/>
    <s v="Company C"/>
    <x v="4"/>
    <n v="2"/>
    <x v="2"/>
    <x v="1"/>
    <n v="289"/>
    <n v="3"/>
    <x v="11"/>
    <s v="Sara"/>
  </r>
  <r>
    <s v="1822"/>
    <d v="2022-08-18T00:00:00"/>
    <n v="18"/>
    <x v="7"/>
    <x v="1"/>
    <n v="17"/>
    <s v="Company Q"/>
    <x v="6"/>
    <n v="5"/>
    <x v="0"/>
    <x v="1"/>
    <n v="289"/>
    <n v="7"/>
    <x v="10"/>
    <s v="Jeff"/>
  </r>
  <r>
    <s v="1826"/>
    <d v="2022-08-19T00:00:00"/>
    <n v="19"/>
    <x v="7"/>
    <x v="1"/>
    <n v="18"/>
    <s v="Company R"/>
    <x v="0"/>
    <n v="3"/>
    <x v="0"/>
    <x v="1"/>
    <n v="289"/>
    <n v="4"/>
    <x v="15"/>
    <s v="Jeff"/>
  </r>
  <r>
    <s v="1827"/>
    <d v="2022-08-19T00:00:00"/>
    <n v="19"/>
    <x v="7"/>
    <x v="1"/>
    <n v="2"/>
    <s v="Company B"/>
    <x v="2"/>
    <n v="2"/>
    <x v="2"/>
    <x v="1"/>
    <n v="289"/>
    <n v="2"/>
    <x v="18"/>
    <s v="Jeff"/>
  </r>
  <r>
    <s v="1830"/>
    <d v="2022-08-20T00:00:00"/>
    <n v="20"/>
    <x v="7"/>
    <x v="1"/>
    <n v="5"/>
    <s v="Company E"/>
    <x v="2"/>
    <n v="2"/>
    <x v="2"/>
    <x v="1"/>
    <n v="289"/>
    <n v="2"/>
    <x v="18"/>
    <s v="Jeff"/>
  </r>
  <r>
    <s v="1835"/>
    <d v="2022-08-21T00:00:00"/>
    <n v="21"/>
    <x v="7"/>
    <x v="1"/>
    <n v="5"/>
    <s v="Company E"/>
    <x v="4"/>
    <n v="2"/>
    <x v="2"/>
    <x v="1"/>
    <n v="289"/>
    <n v="3"/>
    <x v="11"/>
    <s v="Sara"/>
  </r>
  <r>
    <s v="1839"/>
    <d v="2022-08-22T00:00:00"/>
    <n v="22"/>
    <x v="7"/>
    <x v="1"/>
    <n v="19"/>
    <s v="Company S"/>
    <x v="6"/>
    <n v="5"/>
    <x v="0"/>
    <x v="1"/>
    <n v="289"/>
    <n v="5"/>
    <x v="16"/>
    <s v="Jeff"/>
  </r>
  <r>
    <s v="1862"/>
    <d v="2022-08-30T00:00:00"/>
    <n v="30"/>
    <x v="7"/>
    <x v="1"/>
    <n v="10"/>
    <s v="Company J"/>
    <x v="7"/>
    <n v="8"/>
    <x v="1"/>
    <x v="1"/>
    <n v="289"/>
    <n v="3"/>
    <x v="11"/>
    <s v="Philip"/>
  </r>
  <r>
    <s v="1864"/>
    <d v="2022-09-01T00:00:00"/>
    <n v="1"/>
    <x v="8"/>
    <x v="1"/>
    <n v="16"/>
    <s v="Company P"/>
    <x v="6"/>
    <n v="5"/>
    <x v="0"/>
    <x v="1"/>
    <n v="289"/>
    <n v="3"/>
    <x v="11"/>
    <s v="Jeff"/>
  </r>
  <r>
    <s v="1867"/>
    <d v="2022-09-02T00:00:00"/>
    <n v="2"/>
    <x v="8"/>
    <x v="1"/>
    <n v="3"/>
    <s v="Company C"/>
    <x v="2"/>
    <n v="2"/>
    <x v="2"/>
    <x v="1"/>
    <n v="289"/>
    <n v="6"/>
    <x v="13"/>
    <s v="Jeff"/>
  </r>
  <r>
    <s v="1874"/>
    <d v="2022-09-06T00:00:00"/>
    <n v="6"/>
    <x v="8"/>
    <x v="1"/>
    <n v="9"/>
    <s v="Company I"/>
    <x v="7"/>
    <n v="8"/>
    <x v="1"/>
    <x v="1"/>
    <n v="289"/>
    <n v="2"/>
    <x v="18"/>
    <s v="Philip"/>
  </r>
  <r>
    <s v="1886"/>
    <d v="2022-09-08T00:00:00"/>
    <n v="8"/>
    <x v="8"/>
    <x v="1"/>
    <n v="10"/>
    <s v="Company J"/>
    <x v="1"/>
    <n v="4"/>
    <x v="1"/>
    <x v="1"/>
    <n v="289"/>
    <n v="2"/>
    <x v="18"/>
    <s v="Steve"/>
  </r>
  <r>
    <s v="1896"/>
    <d v="2022-09-12T00:00:00"/>
    <n v="12"/>
    <x v="8"/>
    <x v="1"/>
    <n v="20"/>
    <s v="Company T"/>
    <x v="0"/>
    <n v="3"/>
    <x v="0"/>
    <x v="1"/>
    <n v="289"/>
    <n v="0"/>
    <x v="5"/>
    <s v="Jeff"/>
  </r>
  <r>
    <s v="1912"/>
    <d v="2022-09-19T00:00:00"/>
    <n v="19"/>
    <x v="8"/>
    <x v="1"/>
    <n v="6"/>
    <s v="Company F"/>
    <x v="7"/>
    <n v="8"/>
    <x v="1"/>
    <x v="1"/>
    <n v="289"/>
    <n v="7"/>
    <x v="10"/>
    <s v="Philip"/>
  </r>
  <r>
    <s v="1917"/>
    <d v="2022-09-20T00:00:00"/>
    <n v="20"/>
    <x v="8"/>
    <x v="1"/>
    <n v="4"/>
    <s v="Company D"/>
    <x v="2"/>
    <n v="2"/>
    <x v="2"/>
    <x v="1"/>
    <n v="289"/>
    <n v="8"/>
    <x v="17"/>
    <s v="Jeff"/>
  </r>
  <r>
    <s v="1925"/>
    <d v="2022-09-21T00:00:00"/>
    <n v="21"/>
    <x v="8"/>
    <x v="1"/>
    <n v="19"/>
    <s v="Company S"/>
    <x v="6"/>
    <n v="5"/>
    <x v="0"/>
    <x v="1"/>
    <n v="289"/>
    <n v="1"/>
    <x v="14"/>
    <s v="Jeff"/>
  </r>
  <r>
    <s v="1927"/>
    <d v="2022-09-22T00:00:00"/>
    <n v="22"/>
    <x v="8"/>
    <x v="1"/>
    <n v="6"/>
    <s v="Company F"/>
    <x v="1"/>
    <n v="4"/>
    <x v="1"/>
    <x v="1"/>
    <n v="289"/>
    <n v="2"/>
    <x v="18"/>
    <s v="Steve"/>
  </r>
  <r>
    <s v="1934"/>
    <d v="2022-09-25T00:00:00"/>
    <n v="25"/>
    <x v="8"/>
    <x v="1"/>
    <n v="6"/>
    <s v="Company F"/>
    <x v="1"/>
    <n v="4"/>
    <x v="1"/>
    <x v="1"/>
    <n v="289"/>
    <n v="8"/>
    <x v="17"/>
    <s v="Steve"/>
  </r>
  <r>
    <s v="1935"/>
    <d v="2022-09-25T00:00:00"/>
    <n v="25"/>
    <x v="8"/>
    <x v="1"/>
    <n v="12"/>
    <s v="Company L"/>
    <x v="3"/>
    <n v="5"/>
    <x v="3"/>
    <x v="1"/>
    <n v="289"/>
    <n v="5"/>
    <x v="16"/>
    <s v="Sara"/>
  </r>
  <r>
    <s v="1936"/>
    <d v="2022-09-26T00:00:00"/>
    <n v="26"/>
    <x v="8"/>
    <x v="1"/>
    <n v="17"/>
    <s v="Company Q"/>
    <x v="0"/>
    <n v="3"/>
    <x v="0"/>
    <x v="1"/>
    <n v="289"/>
    <n v="6"/>
    <x v="13"/>
    <s v="Jeff"/>
  </r>
  <r>
    <s v="1937"/>
    <d v="2022-09-27T00:00:00"/>
    <n v="27"/>
    <x v="8"/>
    <x v="1"/>
    <n v="15"/>
    <s v="Company O"/>
    <x v="3"/>
    <n v="5"/>
    <x v="3"/>
    <x v="1"/>
    <n v="289"/>
    <n v="2"/>
    <x v="18"/>
    <s v="Sara"/>
  </r>
  <r>
    <s v="1938"/>
    <d v="2022-09-27T00:00:00"/>
    <n v="27"/>
    <x v="8"/>
    <x v="1"/>
    <n v="13"/>
    <s v="Company M"/>
    <x v="5"/>
    <n v="6"/>
    <x v="3"/>
    <x v="1"/>
    <n v="289"/>
    <n v="5"/>
    <x v="16"/>
    <s v="Steve"/>
  </r>
  <r>
    <s v="1945"/>
    <d v="2022-09-29T00:00:00"/>
    <n v="29"/>
    <x v="8"/>
    <x v="1"/>
    <n v="19"/>
    <s v="Company S"/>
    <x v="6"/>
    <n v="5"/>
    <x v="0"/>
    <x v="1"/>
    <n v="289"/>
    <n v="0"/>
    <x v="5"/>
    <s v="Jeff"/>
  </r>
  <r>
    <s v="1948"/>
    <d v="2022-09-29T00:00:00"/>
    <n v="29"/>
    <x v="8"/>
    <x v="1"/>
    <n v="1"/>
    <s v="Company A"/>
    <x v="2"/>
    <n v="2"/>
    <x v="2"/>
    <x v="1"/>
    <n v="289"/>
    <n v="8"/>
    <x v="17"/>
    <s v="Jeff"/>
  </r>
  <r>
    <s v="1952"/>
    <d v="2022-10-01T00:00:00"/>
    <n v="1"/>
    <x v="9"/>
    <x v="1"/>
    <n v="8"/>
    <s v="Company H"/>
    <x v="7"/>
    <n v="8"/>
    <x v="1"/>
    <x v="1"/>
    <n v="289"/>
    <n v="5"/>
    <x v="16"/>
    <s v="Philip"/>
  </r>
  <r>
    <s v="1957"/>
    <d v="2022-10-02T00:00:00"/>
    <n v="2"/>
    <x v="9"/>
    <x v="1"/>
    <n v="17"/>
    <s v="Company Q"/>
    <x v="6"/>
    <n v="5"/>
    <x v="0"/>
    <x v="1"/>
    <n v="289"/>
    <n v="6"/>
    <x v="13"/>
    <s v="Jeff"/>
  </r>
  <r>
    <s v="1961"/>
    <d v="2022-10-04T00:00:00"/>
    <n v="4"/>
    <x v="9"/>
    <x v="1"/>
    <n v="9"/>
    <s v="Company I"/>
    <x v="7"/>
    <n v="8"/>
    <x v="1"/>
    <x v="1"/>
    <n v="289"/>
    <n v="8"/>
    <x v="17"/>
    <s v="Philip"/>
  </r>
  <r>
    <s v="1963"/>
    <d v="2022-10-05T00:00:00"/>
    <n v="5"/>
    <x v="9"/>
    <x v="1"/>
    <n v="20"/>
    <s v="Company T"/>
    <x v="0"/>
    <n v="3"/>
    <x v="0"/>
    <x v="1"/>
    <n v="289"/>
    <n v="1"/>
    <x v="14"/>
    <s v="Jeff"/>
  </r>
  <r>
    <s v="1964"/>
    <d v="2022-10-05T00:00:00"/>
    <n v="5"/>
    <x v="9"/>
    <x v="1"/>
    <n v="4"/>
    <s v="Company D"/>
    <x v="2"/>
    <n v="2"/>
    <x v="2"/>
    <x v="1"/>
    <n v="289"/>
    <n v="3"/>
    <x v="11"/>
    <s v="Jeff"/>
  </r>
  <r>
    <s v="1974"/>
    <d v="2022-10-06T00:00:00"/>
    <n v="6"/>
    <x v="9"/>
    <x v="1"/>
    <n v="19"/>
    <s v="Company S"/>
    <x v="6"/>
    <n v="5"/>
    <x v="0"/>
    <x v="1"/>
    <n v="289"/>
    <n v="1"/>
    <x v="14"/>
    <s v="Jeff"/>
  </r>
  <r>
    <s v="1981"/>
    <d v="2022-10-09T00:00:00"/>
    <n v="9"/>
    <x v="9"/>
    <x v="1"/>
    <n v="12"/>
    <s v="Company L"/>
    <x v="3"/>
    <n v="5"/>
    <x v="3"/>
    <x v="1"/>
    <n v="289"/>
    <n v="0"/>
    <x v="5"/>
    <s v="Sara"/>
  </r>
  <r>
    <s v="1987"/>
    <d v="2022-10-13T00:00:00"/>
    <n v="13"/>
    <x v="9"/>
    <x v="1"/>
    <n v="9"/>
    <s v="Company I"/>
    <x v="7"/>
    <n v="8"/>
    <x v="1"/>
    <x v="1"/>
    <n v="289"/>
    <n v="0"/>
    <x v="5"/>
    <s v="Philip"/>
  </r>
  <r>
    <s v="1989"/>
    <d v="2022-10-13T00:00:00"/>
    <n v="13"/>
    <x v="9"/>
    <x v="1"/>
    <n v="12"/>
    <s v="Company L"/>
    <x v="5"/>
    <n v="6"/>
    <x v="3"/>
    <x v="1"/>
    <n v="289"/>
    <n v="3"/>
    <x v="11"/>
    <s v="Steve"/>
  </r>
  <r>
    <s v="1999"/>
    <d v="2022-10-16T00:00:00"/>
    <n v="16"/>
    <x v="9"/>
    <x v="1"/>
    <n v="6"/>
    <s v="Company F"/>
    <x v="1"/>
    <n v="4"/>
    <x v="1"/>
    <x v="1"/>
    <n v="289"/>
    <n v="1"/>
    <x v="14"/>
    <s v="Steve"/>
  </r>
  <r>
    <s v="0001"/>
    <d v="2021-01-01T00:00:00"/>
    <n v="1"/>
    <x v="0"/>
    <x v="0"/>
    <n v="11"/>
    <s v="Company K"/>
    <x v="3"/>
    <n v="5"/>
    <x v="3"/>
    <x v="2"/>
    <n v="199"/>
    <n v="3"/>
    <x v="19"/>
    <s v="Sara"/>
  </r>
  <r>
    <s v="0006"/>
    <d v="2021-01-04T00:00:00"/>
    <n v="4"/>
    <x v="0"/>
    <x v="0"/>
    <n v="13"/>
    <s v="Company M"/>
    <x v="3"/>
    <n v="5"/>
    <x v="3"/>
    <x v="2"/>
    <n v="199"/>
    <n v="2"/>
    <x v="20"/>
    <s v="Sara"/>
  </r>
  <r>
    <s v="0008"/>
    <d v="2021-01-05T00:00:00"/>
    <n v="5"/>
    <x v="0"/>
    <x v="0"/>
    <n v="14"/>
    <s v="Company N"/>
    <x v="3"/>
    <n v="5"/>
    <x v="3"/>
    <x v="2"/>
    <n v="199"/>
    <n v="5"/>
    <x v="21"/>
    <s v="Sara"/>
  </r>
  <r>
    <s v="0010"/>
    <d v="2021-01-05T00:00:00"/>
    <n v="5"/>
    <x v="0"/>
    <x v="0"/>
    <n v="3"/>
    <s v="Company C"/>
    <x v="2"/>
    <n v="2"/>
    <x v="2"/>
    <x v="2"/>
    <n v="199"/>
    <n v="0"/>
    <x v="5"/>
    <s v="Jeff"/>
  </r>
  <r>
    <s v="0013"/>
    <d v="2021-01-05T00:00:00"/>
    <n v="5"/>
    <x v="0"/>
    <x v="0"/>
    <n v="9"/>
    <s v="Company I"/>
    <x v="7"/>
    <n v="8"/>
    <x v="1"/>
    <x v="2"/>
    <n v="199"/>
    <n v="6"/>
    <x v="22"/>
    <s v="Philip"/>
  </r>
  <r>
    <s v="0015"/>
    <d v="2021-01-05T00:00:00"/>
    <n v="5"/>
    <x v="0"/>
    <x v="0"/>
    <n v="6"/>
    <s v="Company F"/>
    <x v="7"/>
    <n v="8"/>
    <x v="1"/>
    <x v="2"/>
    <n v="199"/>
    <n v="2"/>
    <x v="20"/>
    <s v="Philip"/>
  </r>
  <r>
    <s v="0027"/>
    <d v="2021-01-08T00:00:00"/>
    <n v="8"/>
    <x v="0"/>
    <x v="0"/>
    <n v="14"/>
    <s v="Company N"/>
    <x v="5"/>
    <n v="6"/>
    <x v="3"/>
    <x v="2"/>
    <n v="199"/>
    <n v="1"/>
    <x v="23"/>
    <s v="Steve"/>
  </r>
  <r>
    <s v="0029"/>
    <d v="2021-01-09T00:00:00"/>
    <n v="9"/>
    <x v="0"/>
    <x v="0"/>
    <n v="10"/>
    <s v="Company J"/>
    <x v="1"/>
    <n v="4"/>
    <x v="1"/>
    <x v="2"/>
    <n v="199"/>
    <n v="3"/>
    <x v="19"/>
    <s v="Steve"/>
  </r>
  <r>
    <s v="0034"/>
    <d v="2021-01-11T00:00:00"/>
    <n v="11"/>
    <x v="0"/>
    <x v="0"/>
    <n v="1"/>
    <s v="Company A"/>
    <x v="4"/>
    <n v="2"/>
    <x v="2"/>
    <x v="2"/>
    <n v="199"/>
    <n v="8"/>
    <x v="24"/>
    <s v="Sara"/>
  </r>
  <r>
    <s v="0035"/>
    <d v="2021-01-11T00:00:00"/>
    <n v="11"/>
    <x v="0"/>
    <x v="0"/>
    <n v="16"/>
    <s v="Company P"/>
    <x v="0"/>
    <n v="3"/>
    <x v="0"/>
    <x v="2"/>
    <n v="199"/>
    <n v="5"/>
    <x v="21"/>
    <s v="Jeff"/>
  </r>
  <r>
    <s v="0057"/>
    <d v="2021-01-15T00:00:00"/>
    <n v="15"/>
    <x v="0"/>
    <x v="0"/>
    <n v="8"/>
    <s v="Company H"/>
    <x v="1"/>
    <n v="4"/>
    <x v="1"/>
    <x v="2"/>
    <n v="199"/>
    <n v="5"/>
    <x v="21"/>
    <s v="Steve"/>
  </r>
  <r>
    <s v="0060"/>
    <d v="2021-01-15T00:00:00"/>
    <n v="15"/>
    <x v="0"/>
    <x v="0"/>
    <n v="10"/>
    <s v="Company J"/>
    <x v="1"/>
    <n v="4"/>
    <x v="1"/>
    <x v="2"/>
    <n v="199"/>
    <n v="3"/>
    <x v="19"/>
    <s v="Steve"/>
  </r>
  <r>
    <s v="0065"/>
    <d v="2021-01-19T00:00:00"/>
    <n v="19"/>
    <x v="0"/>
    <x v="0"/>
    <n v="9"/>
    <s v="Company I"/>
    <x v="1"/>
    <n v="4"/>
    <x v="1"/>
    <x v="2"/>
    <n v="199"/>
    <n v="6"/>
    <x v="22"/>
    <s v="Steve"/>
  </r>
  <r>
    <s v="0068"/>
    <d v="2021-01-20T00:00:00"/>
    <n v="20"/>
    <x v="0"/>
    <x v="0"/>
    <n v="13"/>
    <s v="Company M"/>
    <x v="5"/>
    <n v="6"/>
    <x v="3"/>
    <x v="2"/>
    <n v="199"/>
    <n v="8"/>
    <x v="24"/>
    <s v="Steve"/>
  </r>
  <r>
    <s v="0069"/>
    <d v="2021-01-21T00:00:00"/>
    <n v="21"/>
    <x v="0"/>
    <x v="0"/>
    <n v="19"/>
    <s v="Company S"/>
    <x v="0"/>
    <n v="3"/>
    <x v="0"/>
    <x v="2"/>
    <n v="199"/>
    <n v="8"/>
    <x v="24"/>
    <s v="Jeff"/>
  </r>
  <r>
    <s v="0070"/>
    <d v="2021-01-21T00:00:00"/>
    <n v="21"/>
    <x v="0"/>
    <x v="0"/>
    <n v="6"/>
    <s v="Company F"/>
    <x v="1"/>
    <n v="4"/>
    <x v="1"/>
    <x v="2"/>
    <n v="199"/>
    <n v="0"/>
    <x v="5"/>
    <s v="Steve"/>
  </r>
  <r>
    <s v="0089"/>
    <d v="2021-01-27T00:00:00"/>
    <n v="27"/>
    <x v="0"/>
    <x v="0"/>
    <n v="8"/>
    <s v="Company H"/>
    <x v="7"/>
    <n v="8"/>
    <x v="1"/>
    <x v="2"/>
    <n v="199"/>
    <n v="5"/>
    <x v="21"/>
    <s v="Philip"/>
  </r>
  <r>
    <s v="0094"/>
    <d v="2021-01-29T00:00:00"/>
    <n v="29"/>
    <x v="0"/>
    <x v="0"/>
    <n v="8"/>
    <s v="Company H"/>
    <x v="7"/>
    <n v="8"/>
    <x v="1"/>
    <x v="2"/>
    <n v="199"/>
    <n v="2"/>
    <x v="20"/>
    <s v="Philip"/>
  </r>
  <r>
    <s v="0099"/>
    <d v="2021-01-30T00:00:00"/>
    <n v="30"/>
    <x v="0"/>
    <x v="0"/>
    <n v="8"/>
    <s v="Company H"/>
    <x v="1"/>
    <n v="4"/>
    <x v="1"/>
    <x v="2"/>
    <n v="199"/>
    <n v="9"/>
    <x v="25"/>
    <s v="Steve"/>
  </r>
  <r>
    <s v="0100"/>
    <d v="2021-01-30T00:00:00"/>
    <n v="30"/>
    <x v="0"/>
    <x v="0"/>
    <n v="12"/>
    <s v="Company L"/>
    <x v="3"/>
    <n v="5"/>
    <x v="3"/>
    <x v="2"/>
    <n v="199"/>
    <n v="5"/>
    <x v="21"/>
    <s v="Sara"/>
  </r>
  <r>
    <s v="0110"/>
    <d v="2021-02-03T00:00:00"/>
    <n v="3"/>
    <x v="1"/>
    <x v="0"/>
    <n v="16"/>
    <s v="Company P"/>
    <x v="6"/>
    <n v="5"/>
    <x v="0"/>
    <x v="2"/>
    <n v="199"/>
    <n v="6"/>
    <x v="22"/>
    <s v="Jeff"/>
  </r>
  <r>
    <s v="0119"/>
    <d v="2021-02-06T00:00:00"/>
    <n v="6"/>
    <x v="1"/>
    <x v="0"/>
    <n v="5"/>
    <s v="Company E"/>
    <x v="2"/>
    <n v="2"/>
    <x v="2"/>
    <x v="2"/>
    <n v="199"/>
    <n v="2"/>
    <x v="20"/>
    <s v="Jeff"/>
  </r>
  <r>
    <s v="0121"/>
    <d v="2021-02-07T00:00:00"/>
    <n v="7"/>
    <x v="1"/>
    <x v="0"/>
    <n v="15"/>
    <s v="Company O"/>
    <x v="3"/>
    <n v="5"/>
    <x v="3"/>
    <x v="2"/>
    <n v="199"/>
    <n v="3"/>
    <x v="19"/>
    <s v="Sara"/>
  </r>
  <r>
    <s v="0128"/>
    <d v="2021-02-09T00:00:00"/>
    <n v="9"/>
    <x v="1"/>
    <x v="0"/>
    <n v="11"/>
    <s v="Company K"/>
    <x v="5"/>
    <n v="6"/>
    <x v="3"/>
    <x v="2"/>
    <n v="199"/>
    <n v="0"/>
    <x v="5"/>
    <s v="Steve"/>
  </r>
  <r>
    <s v="0129"/>
    <d v="2021-02-10T00:00:00"/>
    <n v="10"/>
    <x v="1"/>
    <x v="0"/>
    <n v="6"/>
    <s v="Company F"/>
    <x v="7"/>
    <n v="8"/>
    <x v="1"/>
    <x v="2"/>
    <n v="199"/>
    <n v="8"/>
    <x v="24"/>
    <s v="Philip"/>
  </r>
  <r>
    <s v="0130"/>
    <d v="2021-02-11T00:00:00"/>
    <n v="11"/>
    <x v="1"/>
    <x v="0"/>
    <n v="16"/>
    <s v="Company P"/>
    <x v="6"/>
    <n v="5"/>
    <x v="0"/>
    <x v="2"/>
    <n v="199"/>
    <n v="0"/>
    <x v="5"/>
    <s v="Jeff"/>
  </r>
  <r>
    <s v="0136"/>
    <d v="2021-02-13T00:00:00"/>
    <n v="13"/>
    <x v="1"/>
    <x v="0"/>
    <n v="6"/>
    <s v="Company F"/>
    <x v="1"/>
    <n v="4"/>
    <x v="1"/>
    <x v="2"/>
    <n v="199"/>
    <n v="9"/>
    <x v="25"/>
    <s v="Steve"/>
  </r>
  <r>
    <s v="0145"/>
    <d v="2021-02-13T00:00:00"/>
    <n v="13"/>
    <x v="1"/>
    <x v="0"/>
    <n v="6"/>
    <s v="Company F"/>
    <x v="7"/>
    <n v="8"/>
    <x v="1"/>
    <x v="2"/>
    <n v="199"/>
    <n v="6"/>
    <x v="22"/>
    <s v="Philip"/>
  </r>
  <r>
    <s v="0146"/>
    <d v="2021-02-13T00:00:00"/>
    <n v="13"/>
    <x v="1"/>
    <x v="0"/>
    <n v="8"/>
    <s v="Company H"/>
    <x v="1"/>
    <n v="4"/>
    <x v="1"/>
    <x v="2"/>
    <n v="199"/>
    <n v="2"/>
    <x v="20"/>
    <s v="Steve"/>
  </r>
  <r>
    <s v="0150"/>
    <d v="2021-02-13T00:00:00"/>
    <n v="13"/>
    <x v="1"/>
    <x v="0"/>
    <n v="8"/>
    <s v="Company H"/>
    <x v="1"/>
    <n v="4"/>
    <x v="1"/>
    <x v="2"/>
    <n v="199"/>
    <n v="1"/>
    <x v="23"/>
    <s v="Steve"/>
  </r>
  <r>
    <s v="0151"/>
    <d v="2021-02-13T00:00:00"/>
    <n v="13"/>
    <x v="1"/>
    <x v="0"/>
    <n v="20"/>
    <s v="Company T"/>
    <x v="6"/>
    <n v="5"/>
    <x v="0"/>
    <x v="2"/>
    <n v="199"/>
    <n v="8"/>
    <x v="24"/>
    <s v="Jeff"/>
  </r>
  <r>
    <s v="0155"/>
    <d v="2021-02-15T00:00:00"/>
    <n v="15"/>
    <x v="1"/>
    <x v="0"/>
    <n v="15"/>
    <s v="Company O"/>
    <x v="3"/>
    <n v="5"/>
    <x v="3"/>
    <x v="2"/>
    <n v="199"/>
    <n v="9"/>
    <x v="25"/>
    <s v="Sara"/>
  </r>
  <r>
    <s v="0158"/>
    <d v="2021-02-16T00:00:00"/>
    <n v="16"/>
    <x v="1"/>
    <x v="0"/>
    <n v="11"/>
    <s v="Company K"/>
    <x v="5"/>
    <n v="6"/>
    <x v="3"/>
    <x v="2"/>
    <n v="199"/>
    <n v="4"/>
    <x v="26"/>
    <s v="Steve"/>
  </r>
  <r>
    <s v="0160"/>
    <d v="2021-02-16T00:00:00"/>
    <n v="16"/>
    <x v="1"/>
    <x v="0"/>
    <n v="1"/>
    <s v="Company A"/>
    <x v="2"/>
    <n v="2"/>
    <x v="2"/>
    <x v="2"/>
    <n v="199"/>
    <n v="9"/>
    <x v="25"/>
    <s v="Jeff"/>
  </r>
  <r>
    <s v="0161"/>
    <d v="2021-02-16T00:00:00"/>
    <n v="16"/>
    <x v="1"/>
    <x v="0"/>
    <n v="8"/>
    <s v="Company H"/>
    <x v="1"/>
    <n v="4"/>
    <x v="1"/>
    <x v="2"/>
    <n v="199"/>
    <n v="2"/>
    <x v="20"/>
    <s v="Steve"/>
  </r>
  <r>
    <s v="0176"/>
    <d v="2021-02-21T00:00:00"/>
    <n v="21"/>
    <x v="1"/>
    <x v="0"/>
    <n v="13"/>
    <s v="Company M"/>
    <x v="5"/>
    <n v="6"/>
    <x v="3"/>
    <x v="2"/>
    <n v="199"/>
    <n v="6"/>
    <x v="22"/>
    <s v="Steve"/>
  </r>
  <r>
    <s v="0183"/>
    <d v="2021-02-22T00:00:00"/>
    <n v="22"/>
    <x v="1"/>
    <x v="0"/>
    <n v="10"/>
    <s v="Company J"/>
    <x v="7"/>
    <n v="8"/>
    <x v="1"/>
    <x v="2"/>
    <n v="199"/>
    <n v="2"/>
    <x v="20"/>
    <s v="Philip"/>
  </r>
  <r>
    <s v="0188"/>
    <d v="2021-02-24T00:00:00"/>
    <n v="24"/>
    <x v="1"/>
    <x v="0"/>
    <n v="17"/>
    <s v="Company Q"/>
    <x v="0"/>
    <n v="3"/>
    <x v="0"/>
    <x v="2"/>
    <n v="199"/>
    <n v="6"/>
    <x v="22"/>
    <s v="Jeff"/>
  </r>
  <r>
    <s v="0190"/>
    <d v="2021-02-25T00:00:00"/>
    <n v="25"/>
    <x v="1"/>
    <x v="0"/>
    <n v="5"/>
    <s v="Company E"/>
    <x v="2"/>
    <n v="2"/>
    <x v="2"/>
    <x v="2"/>
    <n v="199"/>
    <n v="5"/>
    <x v="21"/>
    <s v="Jeff"/>
  </r>
  <r>
    <s v="0194"/>
    <d v="2021-02-27T00:00:00"/>
    <n v="27"/>
    <x v="1"/>
    <x v="0"/>
    <n v="4"/>
    <s v="Company D"/>
    <x v="2"/>
    <n v="2"/>
    <x v="2"/>
    <x v="2"/>
    <n v="199"/>
    <n v="0"/>
    <x v="5"/>
    <s v="Jeff"/>
  </r>
  <r>
    <s v="0200"/>
    <d v="2021-03-03T00:00:00"/>
    <n v="3"/>
    <x v="2"/>
    <x v="0"/>
    <n v="12"/>
    <s v="Company L"/>
    <x v="5"/>
    <n v="6"/>
    <x v="3"/>
    <x v="2"/>
    <n v="199"/>
    <n v="4"/>
    <x v="26"/>
    <s v="Steve"/>
  </r>
  <r>
    <s v="0202"/>
    <d v="2021-03-05T00:00:00"/>
    <n v="5"/>
    <x v="2"/>
    <x v="0"/>
    <n v="9"/>
    <s v="Company I"/>
    <x v="7"/>
    <n v="8"/>
    <x v="1"/>
    <x v="2"/>
    <n v="199"/>
    <n v="0"/>
    <x v="5"/>
    <s v="Philip"/>
  </r>
  <r>
    <s v="0204"/>
    <d v="2021-03-07T00:00:00"/>
    <n v="7"/>
    <x v="2"/>
    <x v="0"/>
    <n v="2"/>
    <s v="Company B"/>
    <x v="2"/>
    <n v="2"/>
    <x v="2"/>
    <x v="2"/>
    <n v="199"/>
    <n v="2"/>
    <x v="20"/>
    <s v="Jeff"/>
  </r>
  <r>
    <s v="0205"/>
    <d v="2021-03-08T00:00:00"/>
    <n v="8"/>
    <x v="2"/>
    <x v="0"/>
    <n v="19"/>
    <s v="Company S"/>
    <x v="0"/>
    <n v="3"/>
    <x v="0"/>
    <x v="2"/>
    <n v="199"/>
    <n v="5"/>
    <x v="21"/>
    <s v="Jeff"/>
  </r>
  <r>
    <s v="0207"/>
    <d v="2021-03-08T00:00:00"/>
    <n v="8"/>
    <x v="2"/>
    <x v="0"/>
    <n v="18"/>
    <s v="Company R"/>
    <x v="6"/>
    <n v="5"/>
    <x v="0"/>
    <x v="2"/>
    <n v="199"/>
    <n v="6"/>
    <x v="22"/>
    <s v="Jeff"/>
  </r>
  <r>
    <s v="0208"/>
    <d v="2021-03-08T00:00:00"/>
    <n v="8"/>
    <x v="2"/>
    <x v="0"/>
    <n v="6"/>
    <s v="Company F"/>
    <x v="7"/>
    <n v="8"/>
    <x v="1"/>
    <x v="2"/>
    <n v="199"/>
    <n v="9"/>
    <x v="25"/>
    <s v="Philip"/>
  </r>
  <r>
    <s v="0212"/>
    <d v="2021-03-08T00:00:00"/>
    <n v="8"/>
    <x v="2"/>
    <x v="0"/>
    <n v="2"/>
    <s v="Company B"/>
    <x v="2"/>
    <n v="2"/>
    <x v="2"/>
    <x v="2"/>
    <n v="199"/>
    <n v="0"/>
    <x v="5"/>
    <s v="Jeff"/>
  </r>
  <r>
    <s v="0215"/>
    <d v="2021-03-11T00:00:00"/>
    <n v="11"/>
    <x v="2"/>
    <x v="0"/>
    <n v="3"/>
    <s v="Company C"/>
    <x v="2"/>
    <n v="2"/>
    <x v="2"/>
    <x v="2"/>
    <n v="199"/>
    <n v="3"/>
    <x v="19"/>
    <s v="Jeff"/>
  </r>
  <r>
    <s v="0222"/>
    <d v="2021-03-11T00:00:00"/>
    <n v="11"/>
    <x v="2"/>
    <x v="0"/>
    <n v="4"/>
    <s v="Company D"/>
    <x v="2"/>
    <n v="2"/>
    <x v="2"/>
    <x v="2"/>
    <n v="199"/>
    <n v="8"/>
    <x v="24"/>
    <s v="Jeff"/>
  </r>
  <r>
    <s v="0231"/>
    <d v="2021-03-15T00:00:00"/>
    <n v="15"/>
    <x v="2"/>
    <x v="0"/>
    <n v="19"/>
    <s v="Company S"/>
    <x v="6"/>
    <n v="5"/>
    <x v="0"/>
    <x v="2"/>
    <n v="199"/>
    <n v="6"/>
    <x v="22"/>
    <s v="Jeff"/>
  </r>
  <r>
    <s v="0234"/>
    <d v="2021-03-16T00:00:00"/>
    <n v="16"/>
    <x v="2"/>
    <x v="0"/>
    <n v="15"/>
    <s v="Company O"/>
    <x v="5"/>
    <n v="6"/>
    <x v="3"/>
    <x v="2"/>
    <n v="199"/>
    <n v="2"/>
    <x v="20"/>
    <s v="Steve"/>
  </r>
  <r>
    <s v="0238"/>
    <d v="2021-03-16T00:00:00"/>
    <n v="16"/>
    <x v="2"/>
    <x v="0"/>
    <n v="7"/>
    <s v="Company G"/>
    <x v="7"/>
    <n v="8"/>
    <x v="1"/>
    <x v="2"/>
    <n v="199"/>
    <n v="3"/>
    <x v="19"/>
    <s v="Philip"/>
  </r>
  <r>
    <s v="0240"/>
    <d v="2021-03-16T00:00:00"/>
    <n v="16"/>
    <x v="2"/>
    <x v="0"/>
    <n v="18"/>
    <s v="Company R"/>
    <x v="0"/>
    <n v="3"/>
    <x v="0"/>
    <x v="2"/>
    <n v="199"/>
    <n v="5"/>
    <x v="21"/>
    <s v="Jeff"/>
  </r>
  <r>
    <s v="0243"/>
    <d v="2021-03-17T00:00:00"/>
    <n v="17"/>
    <x v="2"/>
    <x v="0"/>
    <n v="20"/>
    <s v="Company T"/>
    <x v="6"/>
    <n v="5"/>
    <x v="0"/>
    <x v="2"/>
    <n v="199"/>
    <n v="4"/>
    <x v="26"/>
    <s v="Jeff"/>
  </r>
  <r>
    <s v="0252"/>
    <d v="2021-03-18T00:00:00"/>
    <n v="18"/>
    <x v="2"/>
    <x v="0"/>
    <n v="14"/>
    <s v="Company N"/>
    <x v="3"/>
    <n v="5"/>
    <x v="3"/>
    <x v="2"/>
    <n v="199"/>
    <n v="2"/>
    <x v="20"/>
    <s v="Sara"/>
  </r>
  <r>
    <s v="0255"/>
    <d v="2021-03-19T00:00:00"/>
    <n v="19"/>
    <x v="2"/>
    <x v="0"/>
    <n v="5"/>
    <s v="Company E"/>
    <x v="4"/>
    <n v="2"/>
    <x v="2"/>
    <x v="2"/>
    <n v="199"/>
    <n v="9"/>
    <x v="25"/>
    <s v="Sara"/>
  </r>
  <r>
    <s v="0261"/>
    <d v="2021-03-21T00:00:00"/>
    <n v="21"/>
    <x v="2"/>
    <x v="0"/>
    <n v="4"/>
    <s v="Company D"/>
    <x v="2"/>
    <n v="2"/>
    <x v="2"/>
    <x v="2"/>
    <n v="199"/>
    <n v="8"/>
    <x v="24"/>
    <s v="Jeff"/>
  </r>
  <r>
    <s v="0264"/>
    <d v="2021-03-24T00:00:00"/>
    <n v="24"/>
    <x v="2"/>
    <x v="0"/>
    <n v="17"/>
    <s v="Company Q"/>
    <x v="0"/>
    <n v="3"/>
    <x v="0"/>
    <x v="2"/>
    <n v="199"/>
    <n v="1"/>
    <x v="23"/>
    <s v="Jeff"/>
  </r>
  <r>
    <s v="0267"/>
    <d v="2021-03-25T00:00:00"/>
    <n v="25"/>
    <x v="2"/>
    <x v="0"/>
    <n v="16"/>
    <s v="Company P"/>
    <x v="6"/>
    <n v="5"/>
    <x v="0"/>
    <x v="2"/>
    <n v="199"/>
    <n v="8"/>
    <x v="24"/>
    <s v="Jeff"/>
  </r>
  <r>
    <s v="0268"/>
    <d v="2021-03-25T00:00:00"/>
    <n v="25"/>
    <x v="2"/>
    <x v="0"/>
    <n v="4"/>
    <s v="Company D"/>
    <x v="4"/>
    <n v="2"/>
    <x v="2"/>
    <x v="2"/>
    <n v="199"/>
    <n v="1"/>
    <x v="23"/>
    <s v="Sara"/>
  </r>
  <r>
    <s v="0269"/>
    <d v="2021-03-25T00:00:00"/>
    <n v="25"/>
    <x v="2"/>
    <x v="0"/>
    <n v="20"/>
    <s v="Company T"/>
    <x v="6"/>
    <n v="5"/>
    <x v="0"/>
    <x v="2"/>
    <n v="199"/>
    <n v="6"/>
    <x v="22"/>
    <s v="Jeff"/>
  </r>
  <r>
    <s v="0271"/>
    <d v="2021-03-25T00:00:00"/>
    <n v="25"/>
    <x v="2"/>
    <x v="0"/>
    <n v="14"/>
    <s v="Company N"/>
    <x v="3"/>
    <n v="5"/>
    <x v="3"/>
    <x v="2"/>
    <n v="199"/>
    <n v="3"/>
    <x v="19"/>
    <s v="Sara"/>
  </r>
  <r>
    <s v="0273"/>
    <d v="2021-03-25T00:00:00"/>
    <n v="25"/>
    <x v="2"/>
    <x v="0"/>
    <n v="3"/>
    <s v="Company C"/>
    <x v="4"/>
    <n v="2"/>
    <x v="2"/>
    <x v="2"/>
    <n v="199"/>
    <n v="9"/>
    <x v="25"/>
    <s v="Sara"/>
  </r>
  <r>
    <s v="0274"/>
    <d v="2021-03-25T00:00:00"/>
    <n v="25"/>
    <x v="2"/>
    <x v="0"/>
    <n v="7"/>
    <s v="Company G"/>
    <x v="7"/>
    <n v="8"/>
    <x v="1"/>
    <x v="2"/>
    <n v="199"/>
    <n v="3"/>
    <x v="19"/>
    <s v="Philip"/>
  </r>
  <r>
    <s v="0280"/>
    <d v="2021-03-26T00:00:00"/>
    <n v="26"/>
    <x v="2"/>
    <x v="0"/>
    <n v="16"/>
    <s v="Company P"/>
    <x v="0"/>
    <n v="3"/>
    <x v="0"/>
    <x v="2"/>
    <n v="199"/>
    <n v="1"/>
    <x v="23"/>
    <s v="Jeff"/>
  </r>
  <r>
    <s v="0293"/>
    <d v="2021-03-30T00:00:00"/>
    <n v="30"/>
    <x v="2"/>
    <x v="0"/>
    <n v="2"/>
    <s v="Company B"/>
    <x v="2"/>
    <n v="2"/>
    <x v="2"/>
    <x v="2"/>
    <n v="199"/>
    <n v="7"/>
    <x v="27"/>
    <s v="Jeff"/>
  </r>
  <r>
    <s v="0299"/>
    <d v="2021-03-31T00:00:00"/>
    <n v="31"/>
    <x v="2"/>
    <x v="0"/>
    <n v="12"/>
    <s v="Company L"/>
    <x v="3"/>
    <n v="5"/>
    <x v="3"/>
    <x v="2"/>
    <n v="199"/>
    <n v="8"/>
    <x v="24"/>
    <s v="Sara"/>
  </r>
  <r>
    <s v="0307"/>
    <d v="2021-04-05T00:00:00"/>
    <n v="5"/>
    <x v="3"/>
    <x v="0"/>
    <n v="4"/>
    <s v="Company D"/>
    <x v="2"/>
    <n v="2"/>
    <x v="2"/>
    <x v="2"/>
    <n v="199"/>
    <n v="5"/>
    <x v="21"/>
    <s v="Jeff"/>
  </r>
  <r>
    <s v="0308"/>
    <d v="2021-04-05T00:00:00"/>
    <n v="5"/>
    <x v="3"/>
    <x v="0"/>
    <n v="12"/>
    <s v="Company L"/>
    <x v="3"/>
    <n v="5"/>
    <x v="3"/>
    <x v="2"/>
    <n v="199"/>
    <n v="6"/>
    <x v="22"/>
    <s v="Sara"/>
  </r>
  <r>
    <s v="0312"/>
    <d v="2021-04-07T00:00:00"/>
    <n v="7"/>
    <x v="3"/>
    <x v="0"/>
    <n v="18"/>
    <s v="Company R"/>
    <x v="6"/>
    <n v="5"/>
    <x v="0"/>
    <x v="2"/>
    <n v="199"/>
    <n v="0"/>
    <x v="5"/>
    <s v="Jeff"/>
  </r>
  <r>
    <s v="0313"/>
    <d v="2021-04-07T00:00:00"/>
    <n v="7"/>
    <x v="3"/>
    <x v="0"/>
    <n v="7"/>
    <s v="Company G"/>
    <x v="7"/>
    <n v="8"/>
    <x v="1"/>
    <x v="2"/>
    <n v="199"/>
    <n v="9"/>
    <x v="25"/>
    <s v="Philip"/>
  </r>
  <r>
    <s v="0314"/>
    <d v="2021-04-07T00:00:00"/>
    <n v="7"/>
    <x v="3"/>
    <x v="0"/>
    <n v="2"/>
    <s v="Company B"/>
    <x v="4"/>
    <n v="2"/>
    <x v="2"/>
    <x v="2"/>
    <n v="199"/>
    <n v="5"/>
    <x v="21"/>
    <s v="Sara"/>
  </r>
  <r>
    <s v="0315"/>
    <d v="2021-04-08T00:00:00"/>
    <n v="8"/>
    <x v="3"/>
    <x v="0"/>
    <n v="19"/>
    <s v="Company S"/>
    <x v="6"/>
    <n v="5"/>
    <x v="0"/>
    <x v="2"/>
    <n v="199"/>
    <n v="9"/>
    <x v="25"/>
    <s v="Jeff"/>
  </r>
  <r>
    <s v="0316"/>
    <d v="2021-04-08T00:00:00"/>
    <n v="8"/>
    <x v="3"/>
    <x v="0"/>
    <n v="19"/>
    <s v="Company S"/>
    <x v="6"/>
    <n v="5"/>
    <x v="0"/>
    <x v="2"/>
    <n v="199"/>
    <n v="8"/>
    <x v="24"/>
    <s v="Jeff"/>
  </r>
  <r>
    <s v="0317"/>
    <d v="2021-04-09T00:00:00"/>
    <n v="9"/>
    <x v="3"/>
    <x v="0"/>
    <n v="2"/>
    <s v="Company B"/>
    <x v="2"/>
    <n v="2"/>
    <x v="2"/>
    <x v="2"/>
    <n v="199"/>
    <n v="3"/>
    <x v="19"/>
    <s v="Jeff"/>
  </r>
  <r>
    <s v="0318"/>
    <d v="2021-04-09T00:00:00"/>
    <n v="9"/>
    <x v="3"/>
    <x v="0"/>
    <n v="5"/>
    <s v="Company E"/>
    <x v="4"/>
    <n v="2"/>
    <x v="2"/>
    <x v="2"/>
    <n v="199"/>
    <n v="4"/>
    <x v="26"/>
    <s v="Sara"/>
  </r>
  <r>
    <s v="0327"/>
    <d v="2021-04-14T00:00:00"/>
    <n v="14"/>
    <x v="3"/>
    <x v="0"/>
    <n v="9"/>
    <s v="Company I"/>
    <x v="1"/>
    <n v="4"/>
    <x v="1"/>
    <x v="2"/>
    <n v="199"/>
    <n v="9"/>
    <x v="25"/>
    <s v="Steve"/>
  </r>
  <r>
    <s v="0328"/>
    <d v="2021-04-14T00:00:00"/>
    <n v="14"/>
    <x v="3"/>
    <x v="0"/>
    <n v="8"/>
    <s v="Company H"/>
    <x v="7"/>
    <n v="8"/>
    <x v="1"/>
    <x v="2"/>
    <n v="199"/>
    <n v="2"/>
    <x v="20"/>
    <s v="Philip"/>
  </r>
  <r>
    <s v="0332"/>
    <d v="2021-04-14T00:00:00"/>
    <n v="14"/>
    <x v="3"/>
    <x v="0"/>
    <n v="6"/>
    <s v="Company F"/>
    <x v="1"/>
    <n v="4"/>
    <x v="1"/>
    <x v="2"/>
    <n v="199"/>
    <n v="8"/>
    <x v="24"/>
    <s v="Steve"/>
  </r>
  <r>
    <s v="0344"/>
    <d v="2021-04-19T00:00:00"/>
    <n v="19"/>
    <x v="3"/>
    <x v="0"/>
    <n v="9"/>
    <s v="Company I"/>
    <x v="7"/>
    <n v="8"/>
    <x v="1"/>
    <x v="2"/>
    <n v="199"/>
    <n v="6"/>
    <x v="22"/>
    <s v="Philip"/>
  </r>
  <r>
    <s v="0345"/>
    <d v="2021-04-19T00:00:00"/>
    <n v="19"/>
    <x v="3"/>
    <x v="0"/>
    <n v="13"/>
    <s v="Company M"/>
    <x v="3"/>
    <n v="5"/>
    <x v="3"/>
    <x v="2"/>
    <n v="199"/>
    <n v="2"/>
    <x v="20"/>
    <s v="Sara"/>
  </r>
  <r>
    <s v="0347"/>
    <d v="2021-04-19T00:00:00"/>
    <n v="19"/>
    <x v="3"/>
    <x v="0"/>
    <n v="18"/>
    <s v="Company R"/>
    <x v="6"/>
    <n v="5"/>
    <x v="0"/>
    <x v="2"/>
    <n v="199"/>
    <n v="0"/>
    <x v="5"/>
    <s v="Jeff"/>
  </r>
  <r>
    <s v="0356"/>
    <d v="2021-04-21T00:00:00"/>
    <n v="21"/>
    <x v="3"/>
    <x v="0"/>
    <n v="18"/>
    <s v="Company R"/>
    <x v="0"/>
    <n v="3"/>
    <x v="0"/>
    <x v="2"/>
    <n v="199"/>
    <n v="8"/>
    <x v="24"/>
    <s v="Jeff"/>
  </r>
  <r>
    <s v="0360"/>
    <d v="2021-04-22T00:00:00"/>
    <n v="22"/>
    <x v="3"/>
    <x v="0"/>
    <n v="19"/>
    <s v="Company S"/>
    <x v="6"/>
    <n v="5"/>
    <x v="0"/>
    <x v="2"/>
    <n v="199"/>
    <n v="9"/>
    <x v="25"/>
    <s v="Jeff"/>
  </r>
  <r>
    <s v="0370"/>
    <d v="2021-04-24T00:00:00"/>
    <n v="24"/>
    <x v="3"/>
    <x v="0"/>
    <n v="15"/>
    <s v="Company O"/>
    <x v="5"/>
    <n v="6"/>
    <x v="3"/>
    <x v="2"/>
    <n v="199"/>
    <n v="4"/>
    <x v="26"/>
    <s v="Steve"/>
  </r>
  <r>
    <s v="0373"/>
    <d v="2021-04-24T00:00:00"/>
    <n v="24"/>
    <x v="3"/>
    <x v="0"/>
    <n v="15"/>
    <s v="Company O"/>
    <x v="3"/>
    <n v="5"/>
    <x v="3"/>
    <x v="2"/>
    <n v="199"/>
    <n v="6"/>
    <x v="22"/>
    <s v="Sara"/>
  </r>
  <r>
    <s v="0377"/>
    <d v="2021-04-25T00:00:00"/>
    <n v="25"/>
    <x v="3"/>
    <x v="0"/>
    <n v="12"/>
    <s v="Company L"/>
    <x v="5"/>
    <n v="6"/>
    <x v="3"/>
    <x v="2"/>
    <n v="199"/>
    <n v="6"/>
    <x v="22"/>
    <s v="Steve"/>
  </r>
  <r>
    <s v="0391"/>
    <d v="2021-04-28T00:00:00"/>
    <n v="28"/>
    <x v="3"/>
    <x v="0"/>
    <n v="10"/>
    <s v="Company J"/>
    <x v="1"/>
    <n v="4"/>
    <x v="1"/>
    <x v="2"/>
    <n v="199"/>
    <n v="0"/>
    <x v="5"/>
    <s v="Steve"/>
  </r>
  <r>
    <s v="0394"/>
    <d v="2021-04-30T00:00:00"/>
    <n v="30"/>
    <x v="3"/>
    <x v="0"/>
    <n v="18"/>
    <s v="Company R"/>
    <x v="6"/>
    <n v="5"/>
    <x v="0"/>
    <x v="2"/>
    <n v="199"/>
    <n v="3"/>
    <x v="19"/>
    <s v="Jeff"/>
  </r>
  <r>
    <s v="0409"/>
    <d v="2021-05-06T00:00:00"/>
    <n v="6"/>
    <x v="4"/>
    <x v="0"/>
    <n v="16"/>
    <s v="Company P"/>
    <x v="6"/>
    <n v="5"/>
    <x v="0"/>
    <x v="2"/>
    <n v="199"/>
    <n v="3"/>
    <x v="19"/>
    <s v="Jeff"/>
  </r>
  <r>
    <s v="0413"/>
    <d v="2021-05-06T00:00:00"/>
    <n v="6"/>
    <x v="4"/>
    <x v="0"/>
    <n v="3"/>
    <s v="Company C"/>
    <x v="4"/>
    <n v="2"/>
    <x v="2"/>
    <x v="2"/>
    <n v="199"/>
    <n v="1"/>
    <x v="23"/>
    <s v="Sara"/>
  </r>
  <r>
    <s v="0416"/>
    <d v="2021-05-08T00:00:00"/>
    <n v="8"/>
    <x v="4"/>
    <x v="0"/>
    <n v="13"/>
    <s v="Company M"/>
    <x v="3"/>
    <n v="5"/>
    <x v="3"/>
    <x v="2"/>
    <n v="199"/>
    <n v="1"/>
    <x v="23"/>
    <s v="Sara"/>
  </r>
  <r>
    <s v="0419"/>
    <d v="2021-05-10T00:00:00"/>
    <n v="10"/>
    <x v="4"/>
    <x v="0"/>
    <n v="14"/>
    <s v="Company N"/>
    <x v="3"/>
    <n v="5"/>
    <x v="3"/>
    <x v="2"/>
    <n v="199"/>
    <n v="3"/>
    <x v="19"/>
    <s v="Sara"/>
  </r>
  <r>
    <s v="0426"/>
    <d v="2021-05-12T00:00:00"/>
    <n v="12"/>
    <x v="4"/>
    <x v="0"/>
    <n v="17"/>
    <s v="Company Q"/>
    <x v="0"/>
    <n v="3"/>
    <x v="0"/>
    <x v="2"/>
    <n v="199"/>
    <n v="8"/>
    <x v="24"/>
    <s v="Jeff"/>
  </r>
  <r>
    <s v="0427"/>
    <d v="2021-05-13T00:00:00"/>
    <n v="13"/>
    <x v="4"/>
    <x v="0"/>
    <n v="5"/>
    <s v="Company E"/>
    <x v="2"/>
    <n v="2"/>
    <x v="2"/>
    <x v="2"/>
    <n v="199"/>
    <n v="6"/>
    <x v="22"/>
    <s v="Jeff"/>
  </r>
  <r>
    <s v="0436"/>
    <d v="2021-05-15T00:00:00"/>
    <n v="15"/>
    <x v="4"/>
    <x v="0"/>
    <n v="17"/>
    <s v="Company Q"/>
    <x v="0"/>
    <n v="3"/>
    <x v="0"/>
    <x v="2"/>
    <n v="199"/>
    <n v="0"/>
    <x v="5"/>
    <s v="Jeff"/>
  </r>
  <r>
    <s v="0441"/>
    <d v="2021-05-15T00:00:00"/>
    <n v="15"/>
    <x v="4"/>
    <x v="0"/>
    <n v="18"/>
    <s v="Company R"/>
    <x v="0"/>
    <n v="3"/>
    <x v="0"/>
    <x v="2"/>
    <n v="199"/>
    <n v="6"/>
    <x v="22"/>
    <s v="Jeff"/>
  </r>
  <r>
    <s v="0445"/>
    <d v="2021-05-16T00:00:00"/>
    <n v="16"/>
    <x v="4"/>
    <x v="0"/>
    <n v="9"/>
    <s v="Company I"/>
    <x v="1"/>
    <n v="4"/>
    <x v="1"/>
    <x v="2"/>
    <n v="199"/>
    <n v="2"/>
    <x v="20"/>
    <s v="Steve"/>
  </r>
  <r>
    <s v="0458"/>
    <d v="2021-05-17T00:00:00"/>
    <n v="17"/>
    <x v="4"/>
    <x v="0"/>
    <n v="12"/>
    <s v="Company L"/>
    <x v="5"/>
    <n v="6"/>
    <x v="3"/>
    <x v="2"/>
    <n v="199"/>
    <n v="3"/>
    <x v="19"/>
    <s v="Steve"/>
  </r>
  <r>
    <s v="0467"/>
    <d v="2021-05-19T00:00:00"/>
    <n v="19"/>
    <x v="4"/>
    <x v="0"/>
    <n v="4"/>
    <s v="Company D"/>
    <x v="2"/>
    <n v="2"/>
    <x v="2"/>
    <x v="2"/>
    <n v="199"/>
    <n v="0"/>
    <x v="5"/>
    <s v="Jeff"/>
  </r>
  <r>
    <s v="0475"/>
    <d v="2021-05-23T00:00:00"/>
    <n v="23"/>
    <x v="4"/>
    <x v="0"/>
    <n v="13"/>
    <s v="Company M"/>
    <x v="3"/>
    <n v="5"/>
    <x v="3"/>
    <x v="2"/>
    <n v="199"/>
    <n v="2"/>
    <x v="20"/>
    <s v="Sara"/>
  </r>
  <r>
    <s v="0484"/>
    <d v="2021-05-24T00:00:00"/>
    <n v="24"/>
    <x v="4"/>
    <x v="0"/>
    <n v="4"/>
    <s v="Company D"/>
    <x v="4"/>
    <n v="2"/>
    <x v="2"/>
    <x v="2"/>
    <n v="199"/>
    <n v="4"/>
    <x v="26"/>
    <s v="Sara"/>
  </r>
  <r>
    <s v="0485"/>
    <d v="2021-05-25T00:00:00"/>
    <n v="25"/>
    <x v="4"/>
    <x v="0"/>
    <n v="16"/>
    <s v="Company P"/>
    <x v="6"/>
    <n v="5"/>
    <x v="0"/>
    <x v="2"/>
    <n v="199"/>
    <n v="7"/>
    <x v="27"/>
    <s v="Jeff"/>
  </r>
  <r>
    <s v="0495"/>
    <d v="2021-05-26T00:00:00"/>
    <n v="26"/>
    <x v="4"/>
    <x v="0"/>
    <n v="13"/>
    <s v="Company M"/>
    <x v="3"/>
    <n v="5"/>
    <x v="3"/>
    <x v="2"/>
    <n v="199"/>
    <n v="5"/>
    <x v="21"/>
    <s v="Sara"/>
  </r>
  <r>
    <s v="0499"/>
    <d v="2021-05-26T00:00:00"/>
    <n v="26"/>
    <x v="4"/>
    <x v="0"/>
    <n v="18"/>
    <s v="Company R"/>
    <x v="6"/>
    <n v="5"/>
    <x v="0"/>
    <x v="2"/>
    <n v="199"/>
    <n v="8"/>
    <x v="24"/>
    <s v="Jeff"/>
  </r>
  <r>
    <s v="0501"/>
    <d v="2021-05-27T00:00:00"/>
    <n v="27"/>
    <x v="4"/>
    <x v="0"/>
    <n v="2"/>
    <s v="Company B"/>
    <x v="2"/>
    <n v="2"/>
    <x v="2"/>
    <x v="2"/>
    <n v="199"/>
    <n v="5"/>
    <x v="21"/>
    <s v="Jeff"/>
  </r>
  <r>
    <s v="0502"/>
    <d v="2021-05-27T00:00:00"/>
    <n v="27"/>
    <x v="4"/>
    <x v="0"/>
    <n v="2"/>
    <s v="Company B"/>
    <x v="2"/>
    <n v="2"/>
    <x v="2"/>
    <x v="2"/>
    <n v="199"/>
    <n v="0"/>
    <x v="5"/>
    <s v="Jeff"/>
  </r>
  <r>
    <s v="0504"/>
    <d v="2021-05-28T00:00:00"/>
    <n v="28"/>
    <x v="4"/>
    <x v="0"/>
    <n v="9"/>
    <s v="Company I"/>
    <x v="7"/>
    <n v="8"/>
    <x v="1"/>
    <x v="2"/>
    <n v="199"/>
    <n v="6"/>
    <x v="22"/>
    <s v="Philip"/>
  </r>
  <r>
    <s v="0505"/>
    <d v="2021-05-29T00:00:00"/>
    <n v="29"/>
    <x v="4"/>
    <x v="0"/>
    <n v="12"/>
    <s v="Company L"/>
    <x v="5"/>
    <n v="6"/>
    <x v="3"/>
    <x v="2"/>
    <n v="199"/>
    <n v="2"/>
    <x v="20"/>
    <s v="Steve"/>
  </r>
  <r>
    <s v="0518"/>
    <d v="2021-06-02T00:00:00"/>
    <n v="2"/>
    <x v="5"/>
    <x v="0"/>
    <n v="9"/>
    <s v="Company I"/>
    <x v="7"/>
    <n v="8"/>
    <x v="1"/>
    <x v="2"/>
    <n v="199"/>
    <n v="7"/>
    <x v="27"/>
    <s v="Philip"/>
  </r>
  <r>
    <s v="0519"/>
    <d v="2021-06-03T00:00:00"/>
    <n v="3"/>
    <x v="5"/>
    <x v="0"/>
    <n v="5"/>
    <s v="Company E"/>
    <x v="4"/>
    <n v="2"/>
    <x v="2"/>
    <x v="2"/>
    <n v="199"/>
    <n v="9"/>
    <x v="25"/>
    <s v="Sara"/>
  </r>
  <r>
    <s v="0522"/>
    <d v="2021-06-03T00:00:00"/>
    <n v="3"/>
    <x v="5"/>
    <x v="0"/>
    <n v="12"/>
    <s v="Company L"/>
    <x v="5"/>
    <n v="6"/>
    <x v="3"/>
    <x v="2"/>
    <n v="199"/>
    <n v="9"/>
    <x v="25"/>
    <s v="Steve"/>
  </r>
  <r>
    <s v="0529"/>
    <d v="2021-06-03T00:00:00"/>
    <n v="3"/>
    <x v="5"/>
    <x v="0"/>
    <n v="13"/>
    <s v="Company M"/>
    <x v="5"/>
    <n v="6"/>
    <x v="3"/>
    <x v="2"/>
    <n v="199"/>
    <n v="8"/>
    <x v="24"/>
    <s v="Steve"/>
  </r>
  <r>
    <s v="0531"/>
    <d v="2021-06-04T00:00:00"/>
    <n v="4"/>
    <x v="5"/>
    <x v="0"/>
    <n v="8"/>
    <s v="Company H"/>
    <x v="7"/>
    <n v="8"/>
    <x v="1"/>
    <x v="2"/>
    <n v="199"/>
    <n v="3"/>
    <x v="19"/>
    <s v="Philip"/>
  </r>
  <r>
    <s v="0533"/>
    <d v="2021-06-05T00:00:00"/>
    <n v="5"/>
    <x v="5"/>
    <x v="0"/>
    <n v="8"/>
    <s v="Company H"/>
    <x v="1"/>
    <n v="4"/>
    <x v="1"/>
    <x v="2"/>
    <n v="199"/>
    <n v="5"/>
    <x v="21"/>
    <s v="Steve"/>
  </r>
  <r>
    <s v="0535"/>
    <d v="2021-06-05T00:00:00"/>
    <n v="5"/>
    <x v="5"/>
    <x v="0"/>
    <n v="19"/>
    <s v="Company S"/>
    <x v="6"/>
    <n v="5"/>
    <x v="0"/>
    <x v="2"/>
    <n v="199"/>
    <n v="2"/>
    <x v="20"/>
    <s v="Jeff"/>
  </r>
  <r>
    <s v="0537"/>
    <d v="2021-06-06T00:00:00"/>
    <n v="6"/>
    <x v="5"/>
    <x v="0"/>
    <n v="9"/>
    <s v="Company I"/>
    <x v="1"/>
    <n v="4"/>
    <x v="1"/>
    <x v="2"/>
    <n v="199"/>
    <n v="1"/>
    <x v="23"/>
    <s v="Steve"/>
  </r>
  <r>
    <s v="0538"/>
    <d v="2021-06-06T00:00:00"/>
    <n v="6"/>
    <x v="5"/>
    <x v="0"/>
    <n v="8"/>
    <s v="Company H"/>
    <x v="1"/>
    <n v="4"/>
    <x v="1"/>
    <x v="2"/>
    <n v="199"/>
    <n v="2"/>
    <x v="20"/>
    <s v="Steve"/>
  </r>
  <r>
    <s v="0539"/>
    <d v="2021-06-07T00:00:00"/>
    <n v="7"/>
    <x v="5"/>
    <x v="0"/>
    <n v="19"/>
    <s v="Company S"/>
    <x v="6"/>
    <n v="5"/>
    <x v="0"/>
    <x v="2"/>
    <n v="199"/>
    <n v="0"/>
    <x v="5"/>
    <s v="Jeff"/>
  </r>
  <r>
    <s v="0546"/>
    <d v="2021-06-10T00:00:00"/>
    <n v="10"/>
    <x v="5"/>
    <x v="0"/>
    <n v="4"/>
    <s v="Company D"/>
    <x v="4"/>
    <n v="2"/>
    <x v="2"/>
    <x v="2"/>
    <n v="199"/>
    <n v="5"/>
    <x v="21"/>
    <s v="Sara"/>
  </r>
  <r>
    <s v="0548"/>
    <d v="2021-06-11T00:00:00"/>
    <n v="11"/>
    <x v="5"/>
    <x v="0"/>
    <n v="2"/>
    <s v="Company B"/>
    <x v="4"/>
    <n v="2"/>
    <x v="2"/>
    <x v="2"/>
    <n v="199"/>
    <n v="7"/>
    <x v="27"/>
    <s v="Sara"/>
  </r>
  <r>
    <s v="0549"/>
    <d v="2021-06-11T00:00:00"/>
    <n v="11"/>
    <x v="5"/>
    <x v="0"/>
    <n v="17"/>
    <s v="Company Q"/>
    <x v="6"/>
    <n v="5"/>
    <x v="0"/>
    <x v="2"/>
    <n v="199"/>
    <n v="2"/>
    <x v="20"/>
    <s v="Jeff"/>
  </r>
  <r>
    <s v="0554"/>
    <d v="2021-06-12T00:00:00"/>
    <n v="12"/>
    <x v="5"/>
    <x v="0"/>
    <n v="19"/>
    <s v="Company S"/>
    <x v="6"/>
    <n v="5"/>
    <x v="0"/>
    <x v="2"/>
    <n v="199"/>
    <n v="4"/>
    <x v="26"/>
    <s v="Jeff"/>
  </r>
  <r>
    <s v="0555"/>
    <d v="2021-06-12T00:00:00"/>
    <n v="12"/>
    <x v="5"/>
    <x v="0"/>
    <n v="6"/>
    <s v="Company F"/>
    <x v="7"/>
    <n v="8"/>
    <x v="1"/>
    <x v="2"/>
    <n v="199"/>
    <n v="9"/>
    <x v="25"/>
    <s v="Philip"/>
  </r>
  <r>
    <s v="0565"/>
    <d v="2021-06-16T00:00:00"/>
    <n v="16"/>
    <x v="5"/>
    <x v="0"/>
    <n v="1"/>
    <s v="Company A"/>
    <x v="2"/>
    <n v="2"/>
    <x v="2"/>
    <x v="2"/>
    <n v="199"/>
    <n v="0"/>
    <x v="5"/>
    <s v="Jeff"/>
  </r>
  <r>
    <s v="0585"/>
    <d v="2021-06-22T00:00:00"/>
    <n v="22"/>
    <x v="5"/>
    <x v="0"/>
    <n v="5"/>
    <s v="Company E"/>
    <x v="2"/>
    <n v="2"/>
    <x v="2"/>
    <x v="2"/>
    <n v="199"/>
    <n v="1"/>
    <x v="23"/>
    <s v="Jeff"/>
  </r>
  <r>
    <s v="0595"/>
    <d v="2021-06-26T00:00:00"/>
    <n v="26"/>
    <x v="5"/>
    <x v="0"/>
    <n v="10"/>
    <s v="Company J"/>
    <x v="1"/>
    <n v="4"/>
    <x v="1"/>
    <x v="2"/>
    <n v="199"/>
    <n v="6"/>
    <x v="22"/>
    <s v="Steve"/>
  </r>
  <r>
    <s v="0602"/>
    <d v="2021-06-28T00:00:00"/>
    <n v="28"/>
    <x v="5"/>
    <x v="0"/>
    <n v="12"/>
    <s v="Company L"/>
    <x v="5"/>
    <n v="6"/>
    <x v="3"/>
    <x v="2"/>
    <n v="199"/>
    <n v="3"/>
    <x v="19"/>
    <s v="Steve"/>
  </r>
  <r>
    <s v="0617"/>
    <d v="2021-07-06T00:00:00"/>
    <n v="6"/>
    <x v="6"/>
    <x v="0"/>
    <n v="19"/>
    <s v="Company S"/>
    <x v="0"/>
    <n v="3"/>
    <x v="0"/>
    <x v="2"/>
    <n v="199"/>
    <n v="8"/>
    <x v="24"/>
    <s v="Jeff"/>
  </r>
  <r>
    <s v="0623"/>
    <d v="2021-07-07T00:00:00"/>
    <n v="7"/>
    <x v="6"/>
    <x v="0"/>
    <n v="14"/>
    <s v="Company N"/>
    <x v="5"/>
    <n v="6"/>
    <x v="3"/>
    <x v="2"/>
    <n v="199"/>
    <n v="0"/>
    <x v="5"/>
    <s v="Steve"/>
  </r>
  <r>
    <s v="0624"/>
    <d v="2021-07-08T00:00:00"/>
    <n v="8"/>
    <x v="6"/>
    <x v="0"/>
    <n v="3"/>
    <s v="Company C"/>
    <x v="4"/>
    <n v="2"/>
    <x v="2"/>
    <x v="2"/>
    <n v="199"/>
    <n v="4"/>
    <x v="26"/>
    <s v="Sara"/>
  </r>
  <r>
    <s v="0631"/>
    <d v="2021-07-10T00:00:00"/>
    <n v="10"/>
    <x v="6"/>
    <x v="0"/>
    <n v="13"/>
    <s v="Company M"/>
    <x v="3"/>
    <n v="5"/>
    <x v="3"/>
    <x v="2"/>
    <n v="199"/>
    <n v="4"/>
    <x v="26"/>
    <s v="Sara"/>
  </r>
  <r>
    <s v="0644"/>
    <d v="2021-07-16T00:00:00"/>
    <n v="16"/>
    <x v="6"/>
    <x v="0"/>
    <n v="6"/>
    <s v="Company F"/>
    <x v="1"/>
    <n v="4"/>
    <x v="1"/>
    <x v="2"/>
    <n v="199"/>
    <n v="6"/>
    <x v="22"/>
    <s v="Steve"/>
  </r>
  <r>
    <s v="0646"/>
    <d v="2021-07-16T00:00:00"/>
    <n v="16"/>
    <x v="6"/>
    <x v="0"/>
    <n v="14"/>
    <s v="Company N"/>
    <x v="3"/>
    <n v="5"/>
    <x v="3"/>
    <x v="2"/>
    <n v="199"/>
    <n v="0"/>
    <x v="5"/>
    <s v="Sara"/>
  </r>
  <r>
    <s v="0648"/>
    <d v="2021-07-16T00:00:00"/>
    <n v="16"/>
    <x v="6"/>
    <x v="0"/>
    <n v="8"/>
    <s v="Company H"/>
    <x v="7"/>
    <n v="8"/>
    <x v="1"/>
    <x v="2"/>
    <n v="199"/>
    <n v="1"/>
    <x v="23"/>
    <s v="Philip"/>
  </r>
  <r>
    <s v="0659"/>
    <d v="2021-07-19T00:00:00"/>
    <n v="19"/>
    <x v="6"/>
    <x v="0"/>
    <n v="15"/>
    <s v="Company O"/>
    <x v="5"/>
    <n v="6"/>
    <x v="3"/>
    <x v="2"/>
    <n v="199"/>
    <n v="1"/>
    <x v="23"/>
    <s v="Steve"/>
  </r>
  <r>
    <s v="0670"/>
    <d v="2021-07-24T00:00:00"/>
    <n v="24"/>
    <x v="6"/>
    <x v="0"/>
    <n v="2"/>
    <s v="Company B"/>
    <x v="2"/>
    <n v="2"/>
    <x v="2"/>
    <x v="2"/>
    <n v="199"/>
    <n v="1"/>
    <x v="23"/>
    <s v="Jeff"/>
  </r>
  <r>
    <s v="0685"/>
    <d v="2021-07-27T00:00:00"/>
    <n v="27"/>
    <x v="6"/>
    <x v="0"/>
    <n v="11"/>
    <s v="Company K"/>
    <x v="5"/>
    <n v="6"/>
    <x v="3"/>
    <x v="2"/>
    <n v="199"/>
    <n v="4"/>
    <x v="26"/>
    <s v="Steve"/>
  </r>
  <r>
    <s v="0688"/>
    <d v="2021-07-27T00:00:00"/>
    <n v="27"/>
    <x v="6"/>
    <x v="0"/>
    <n v="19"/>
    <s v="Company S"/>
    <x v="6"/>
    <n v="5"/>
    <x v="0"/>
    <x v="2"/>
    <n v="199"/>
    <n v="5"/>
    <x v="21"/>
    <s v="Jeff"/>
  </r>
  <r>
    <s v="0693"/>
    <d v="2021-07-27T00:00:00"/>
    <n v="27"/>
    <x v="6"/>
    <x v="0"/>
    <n v="11"/>
    <s v="Company K"/>
    <x v="3"/>
    <n v="5"/>
    <x v="3"/>
    <x v="2"/>
    <n v="199"/>
    <n v="5"/>
    <x v="21"/>
    <s v="Sara"/>
  </r>
  <r>
    <s v="0696"/>
    <d v="2021-07-29T00:00:00"/>
    <n v="29"/>
    <x v="6"/>
    <x v="0"/>
    <n v="3"/>
    <s v="Company C"/>
    <x v="4"/>
    <n v="2"/>
    <x v="2"/>
    <x v="2"/>
    <n v="199"/>
    <n v="8"/>
    <x v="24"/>
    <s v="Sara"/>
  </r>
  <r>
    <s v="0699"/>
    <d v="2021-07-31T00:00:00"/>
    <n v="31"/>
    <x v="6"/>
    <x v="0"/>
    <n v="5"/>
    <s v="Company E"/>
    <x v="4"/>
    <n v="2"/>
    <x v="2"/>
    <x v="2"/>
    <n v="199"/>
    <n v="3"/>
    <x v="19"/>
    <s v="Sara"/>
  </r>
  <r>
    <s v="0702"/>
    <d v="2021-08-03T00:00:00"/>
    <n v="3"/>
    <x v="7"/>
    <x v="0"/>
    <n v="6"/>
    <s v="Company F"/>
    <x v="1"/>
    <n v="4"/>
    <x v="1"/>
    <x v="2"/>
    <n v="199"/>
    <n v="3"/>
    <x v="19"/>
    <s v="Steve"/>
  </r>
  <r>
    <s v="0707"/>
    <d v="2021-08-03T00:00:00"/>
    <n v="3"/>
    <x v="7"/>
    <x v="0"/>
    <n v="10"/>
    <s v="Company J"/>
    <x v="1"/>
    <n v="4"/>
    <x v="1"/>
    <x v="2"/>
    <n v="199"/>
    <n v="1"/>
    <x v="23"/>
    <s v="Steve"/>
  </r>
  <r>
    <s v="0711"/>
    <d v="2021-08-03T00:00:00"/>
    <n v="3"/>
    <x v="7"/>
    <x v="0"/>
    <n v="19"/>
    <s v="Company S"/>
    <x v="6"/>
    <n v="5"/>
    <x v="0"/>
    <x v="2"/>
    <n v="199"/>
    <n v="1"/>
    <x v="23"/>
    <s v="Jeff"/>
  </r>
  <r>
    <s v="0717"/>
    <d v="2021-08-05T00:00:00"/>
    <n v="5"/>
    <x v="7"/>
    <x v="0"/>
    <n v="12"/>
    <s v="Company L"/>
    <x v="3"/>
    <n v="5"/>
    <x v="3"/>
    <x v="2"/>
    <n v="199"/>
    <n v="2"/>
    <x v="20"/>
    <s v="Sara"/>
  </r>
  <r>
    <s v="0729"/>
    <d v="2021-08-09T00:00:00"/>
    <n v="9"/>
    <x v="7"/>
    <x v="0"/>
    <n v="6"/>
    <s v="Company F"/>
    <x v="1"/>
    <n v="4"/>
    <x v="1"/>
    <x v="2"/>
    <n v="199"/>
    <n v="7"/>
    <x v="27"/>
    <s v="Steve"/>
  </r>
  <r>
    <s v="0740"/>
    <d v="2021-08-13T00:00:00"/>
    <n v="13"/>
    <x v="7"/>
    <x v="0"/>
    <n v="19"/>
    <s v="Company S"/>
    <x v="0"/>
    <n v="3"/>
    <x v="0"/>
    <x v="2"/>
    <n v="199"/>
    <n v="4"/>
    <x v="26"/>
    <s v="Jeff"/>
  </r>
  <r>
    <s v="0747"/>
    <d v="2021-08-17T00:00:00"/>
    <n v="17"/>
    <x v="7"/>
    <x v="0"/>
    <n v="6"/>
    <s v="Company F"/>
    <x v="7"/>
    <n v="8"/>
    <x v="1"/>
    <x v="2"/>
    <n v="199"/>
    <n v="3"/>
    <x v="19"/>
    <s v="Philip"/>
  </r>
  <r>
    <s v="0748"/>
    <d v="2021-08-18T00:00:00"/>
    <n v="18"/>
    <x v="7"/>
    <x v="0"/>
    <n v="8"/>
    <s v="Company H"/>
    <x v="7"/>
    <n v="8"/>
    <x v="1"/>
    <x v="2"/>
    <n v="199"/>
    <n v="7"/>
    <x v="27"/>
    <s v="Philip"/>
  </r>
  <r>
    <s v="0754"/>
    <d v="2021-08-20T00:00:00"/>
    <n v="20"/>
    <x v="7"/>
    <x v="0"/>
    <n v="14"/>
    <s v="Company N"/>
    <x v="5"/>
    <n v="6"/>
    <x v="3"/>
    <x v="2"/>
    <n v="199"/>
    <n v="2"/>
    <x v="20"/>
    <s v="Steve"/>
  </r>
  <r>
    <s v="0755"/>
    <d v="2021-08-20T00:00:00"/>
    <n v="20"/>
    <x v="7"/>
    <x v="0"/>
    <n v="20"/>
    <s v="Company T"/>
    <x v="6"/>
    <n v="5"/>
    <x v="0"/>
    <x v="2"/>
    <n v="199"/>
    <n v="6"/>
    <x v="22"/>
    <s v="Jeff"/>
  </r>
  <r>
    <s v="0767"/>
    <d v="2021-08-23T00:00:00"/>
    <n v="23"/>
    <x v="7"/>
    <x v="0"/>
    <n v="13"/>
    <s v="Company M"/>
    <x v="3"/>
    <n v="5"/>
    <x v="3"/>
    <x v="2"/>
    <n v="199"/>
    <n v="1"/>
    <x v="23"/>
    <s v="Sara"/>
  </r>
  <r>
    <s v="0784"/>
    <d v="2021-08-29T00:00:00"/>
    <n v="29"/>
    <x v="7"/>
    <x v="0"/>
    <n v="2"/>
    <s v="Company B"/>
    <x v="2"/>
    <n v="2"/>
    <x v="2"/>
    <x v="2"/>
    <n v="199"/>
    <n v="5"/>
    <x v="21"/>
    <s v="Jeff"/>
  </r>
  <r>
    <s v="0788"/>
    <d v="2021-08-30T00:00:00"/>
    <n v="30"/>
    <x v="7"/>
    <x v="0"/>
    <n v="14"/>
    <s v="Company N"/>
    <x v="5"/>
    <n v="6"/>
    <x v="3"/>
    <x v="2"/>
    <n v="199"/>
    <n v="6"/>
    <x v="22"/>
    <s v="Steve"/>
  </r>
  <r>
    <s v="0794"/>
    <d v="2021-09-01T00:00:00"/>
    <n v="1"/>
    <x v="8"/>
    <x v="0"/>
    <n v="11"/>
    <s v="Company K"/>
    <x v="3"/>
    <n v="5"/>
    <x v="3"/>
    <x v="2"/>
    <n v="199"/>
    <n v="8"/>
    <x v="24"/>
    <s v="Sara"/>
  </r>
  <r>
    <s v="0795"/>
    <d v="2021-09-01T00:00:00"/>
    <n v="1"/>
    <x v="8"/>
    <x v="0"/>
    <n v="13"/>
    <s v="Company M"/>
    <x v="5"/>
    <n v="6"/>
    <x v="3"/>
    <x v="2"/>
    <n v="199"/>
    <n v="9"/>
    <x v="25"/>
    <s v="Steve"/>
  </r>
  <r>
    <s v="0803"/>
    <d v="2021-09-03T00:00:00"/>
    <n v="3"/>
    <x v="8"/>
    <x v="0"/>
    <n v="17"/>
    <s v="Company Q"/>
    <x v="0"/>
    <n v="3"/>
    <x v="0"/>
    <x v="2"/>
    <n v="199"/>
    <n v="5"/>
    <x v="21"/>
    <s v="Jeff"/>
  </r>
  <r>
    <s v="0809"/>
    <d v="2021-09-06T00:00:00"/>
    <n v="6"/>
    <x v="8"/>
    <x v="0"/>
    <n v="19"/>
    <s v="Company S"/>
    <x v="6"/>
    <n v="5"/>
    <x v="0"/>
    <x v="2"/>
    <n v="199"/>
    <n v="9"/>
    <x v="25"/>
    <s v="Jeff"/>
  </r>
  <r>
    <s v="0828"/>
    <d v="2021-09-12T00:00:00"/>
    <n v="12"/>
    <x v="8"/>
    <x v="0"/>
    <n v="5"/>
    <s v="Company E"/>
    <x v="2"/>
    <n v="2"/>
    <x v="2"/>
    <x v="2"/>
    <n v="199"/>
    <n v="3"/>
    <x v="19"/>
    <s v="Jeff"/>
  </r>
  <r>
    <s v="0831"/>
    <d v="2021-09-14T00:00:00"/>
    <n v="14"/>
    <x v="8"/>
    <x v="0"/>
    <n v="1"/>
    <s v="Company A"/>
    <x v="2"/>
    <n v="2"/>
    <x v="2"/>
    <x v="2"/>
    <n v="199"/>
    <n v="1"/>
    <x v="23"/>
    <s v="Jeff"/>
  </r>
  <r>
    <s v="0837"/>
    <d v="2021-09-17T00:00:00"/>
    <n v="17"/>
    <x v="8"/>
    <x v="0"/>
    <n v="3"/>
    <s v="Company C"/>
    <x v="4"/>
    <n v="2"/>
    <x v="2"/>
    <x v="2"/>
    <n v="199"/>
    <n v="6"/>
    <x v="22"/>
    <s v="Sara"/>
  </r>
  <r>
    <s v="0842"/>
    <d v="2021-09-20T00:00:00"/>
    <n v="20"/>
    <x v="8"/>
    <x v="0"/>
    <n v="12"/>
    <s v="Company L"/>
    <x v="5"/>
    <n v="6"/>
    <x v="3"/>
    <x v="2"/>
    <n v="199"/>
    <n v="4"/>
    <x v="26"/>
    <s v="Steve"/>
  </r>
  <r>
    <s v="0843"/>
    <d v="2021-09-20T00:00:00"/>
    <n v="20"/>
    <x v="8"/>
    <x v="0"/>
    <n v="4"/>
    <s v="Company D"/>
    <x v="2"/>
    <n v="2"/>
    <x v="2"/>
    <x v="2"/>
    <n v="199"/>
    <n v="7"/>
    <x v="27"/>
    <s v="Jeff"/>
  </r>
  <r>
    <s v="0846"/>
    <d v="2021-09-22T00:00:00"/>
    <n v="22"/>
    <x v="8"/>
    <x v="0"/>
    <n v="8"/>
    <s v="Company H"/>
    <x v="1"/>
    <n v="4"/>
    <x v="1"/>
    <x v="2"/>
    <n v="199"/>
    <n v="8"/>
    <x v="24"/>
    <s v="Steve"/>
  </r>
  <r>
    <s v="0849"/>
    <d v="2021-09-22T00:00:00"/>
    <n v="22"/>
    <x v="8"/>
    <x v="0"/>
    <n v="4"/>
    <s v="Company D"/>
    <x v="2"/>
    <n v="2"/>
    <x v="2"/>
    <x v="2"/>
    <n v="199"/>
    <n v="8"/>
    <x v="24"/>
    <s v="Jeff"/>
  </r>
  <r>
    <s v="0854"/>
    <d v="2021-09-22T00:00:00"/>
    <n v="22"/>
    <x v="8"/>
    <x v="0"/>
    <n v="7"/>
    <s v="Company G"/>
    <x v="7"/>
    <n v="8"/>
    <x v="1"/>
    <x v="2"/>
    <n v="199"/>
    <n v="5"/>
    <x v="21"/>
    <s v="Philip"/>
  </r>
  <r>
    <s v="0860"/>
    <d v="2021-09-24T00:00:00"/>
    <n v="24"/>
    <x v="8"/>
    <x v="0"/>
    <n v="6"/>
    <s v="Company F"/>
    <x v="1"/>
    <n v="4"/>
    <x v="1"/>
    <x v="2"/>
    <n v="199"/>
    <n v="8"/>
    <x v="24"/>
    <s v="Steve"/>
  </r>
  <r>
    <s v="0863"/>
    <d v="2021-09-25T00:00:00"/>
    <n v="25"/>
    <x v="8"/>
    <x v="0"/>
    <n v="16"/>
    <s v="Company P"/>
    <x v="6"/>
    <n v="5"/>
    <x v="0"/>
    <x v="2"/>
    <n v="199"/>
    <n v="0"/>
    <x v="5"/>
    <s v="Jeff"/>
  </r>
  <r>
    <s v="0867"/>
    <d v="2021-09-27T00:00:00"/>
    <n v="27"/>
    <x v="8"/>
    <x v="0"/>
    <n v="7"/>
    <s v="Company G"/>
    <x v="1"/>
    <n v="4"/>
    <x v="1"/>
    <x v="2"/>
    <n v="199"/>
    <n v="6"/>
    <x v="22"/>
    <s v="Steve"/>
  </r>
  <r>
    <s v="0873"/>
    <d v="2021-09-29T00:00:00"/>
    <n v="29"/>
    <x v="8"/>
    <x v="0"/>
    <n v="20"/>
    <s v="Company T"/>
    <x v="6"/>
    <n v="5"/>
    <x v="0"/>
    <x v="2"/>
    <n v="199"/>
    <n v="3"/>
    <x v="19"/>
    <s v="Jeff"/>
  </r>
  <r>
    <s v="0879"/>
    <d v="2021-09-30T00:00:00"/>
    <n v="30"/>
    <x v="8"/>
    <x v="0"/>
    <n v="20"/>
    <s v="Company T"/>
    <x v="0"/>
    <n v="3"/>
    <x v="0"/>
    <x v="2"/>
    <n v="199"/>
    <n v="1"/>
    <x v="23"/>
    <s v="Jeff"/>
  </r>
  <r>
    <s v="0880"/>
    <d v="2021-09-30T00:00:00"/>
    <n v="30"/>
    <x v="8"/>
    <x v="0"/>
    <n v="6"/>
    <s v="Company F"/>
    <x v="7"/>
    <n v="8"/>
    <x v="1"/>
    <x v="2"/>
    <n v="199"/>
    <n v="7"/>
    <x v="27"/>
    <s v="Philip"/>
  </r>
  <r>
    <s v="0883"/>
    <d v="2021-10-02T00:00:00"/>
    <n v="2"/>
    <x v="9"/>
    <x v="0"/>
    <n v="3"/>
    <s v="Company C"/>
    <x v="4"/>
    <n v="2"/>
    <x v="2"/>
    <x v="2"/>
    <n v="199"/>
    <n v="5"/>
    <x v="21"/>
    <s v="Sara"/>
  </r>
  <r>
    <s v="0888"/>
    <d v="2021-10-04T00:00:00"/>
    <n v="4"/>
    <x v="9"/>
    <x v="0"/>
    <n v="15"/>
    <s v="Company O"/>
    <x v="3"/>
    <n v="5"/>
    <x v="3"/>
    <x v="2"/>
    <n v="199"/>
    <n v="3"/>
    <x v="19"/>
    <s v="Sara"/>
  </r>
  <r>
    <s v="0889"/>
    <d v="2021-10-05T00:00:00"/>
    <n v="5"/>
    <x v="9"/>
    <x v="0"/>
    <n v="20"/>
    <s v="Company T"/>
    <x v="6"/>
    <n v="5"/>
    <x v="0"/>
    <x v="2"/>
    <n v="199"/>
    <n v="3"/>
    <x v="19"/>
    <s v="Jeff"/>
  </r>
  <r>
    <s v="0891"/>
    <d v="2021-10-05T00:00:00"/>
    <n v="5"/>
    <x v="9"/>
    <x v="0"/>
    <n v="4"/>
    <s v="Company D"/>
    <x v="2"/>
    <n v="2"/>
    <x v="2"/>
    <x v="2"/>
    <n v="199"/>
    <n v="9"/>
    <x v="25"/>
    <s v="Jeff"/>
  </r>
  <r>
    <s v="0895"/>
    <d v="2021-10-06T00:00:00"/>
    <n v="6"/>
    <x v="9"/>
    <x v="0"/>
    <n v="9"/>
    <s v="Company I"/>
    <x v="7"/>
    <n v="8"/>
    <x v="1"/>
    <x v="2"/>
    <n v="199"/>
    <n v="2"/>
    <x v="20"/>
    <s v="Philip"/>
  </r>
  <r>
    <s v="0896"/>
    <d v="2021-10-06T00:00:00"/>
    <n v="6"/>
    <x v="9"/>
    <x v="0"/>
    <n v="6"/>
    <s v="Company F"/>
    <x v="1"/>
    <n v="4"/>
    <x v="1"/>
    <x v="2"/>
    <n v="199"/>
    <n v="8"/>
    <x v="24"/>
    <s v="Steve"/>
  </r>
  <r>
    <s v="0898"/>
    <d v="2021-10-06T00:00:00"/>
    <n v="6"/>
    <x v="9"/>
    <x v="0"/>
    <n v="17"/>
    <s v="Company Q"/>
    <x v="0"/>
    <n v="3"/>
    <x v="0"/>
    <x v="2"/>
    <n v="199"/>
    <n v="2"/>
    <x v="20"/>
    <s v="Jeff"/>
  </r>
  <r>
    <s v="0899"/>
    <d v="2021-10-07T00:00:00"/>
    <n v="7"/>
    <x v="9"/>
    <x v="0"/>
    <n v="1"/>
    <s v="Company A"/>
    <x v="4"/>
    <n v="2"/>
    <x v="2"/>
    <x v="2"/>
    <n v="199"/>
    <n v="4"/>
    <x v="26"/>
    <s v="Sara"/>
  </r>
  <r>
    <s v="0906"/>
    <d v="2021-10-11T00:00:00"/>
    <n v="11"/>
    <x v="9"/>
    <x v="0"/>
    <n v="19"/>
    <s v="Company S"/>
    <x v="6"/>
    <n v="5"/>
    <x v="0"/>
    <x v="2"/>
    <n v="199"/>
    <n v="5"/>
    <x v="21"/>
    <s v="Jeff"/>
  </r>
  <r>
    <s v="0907"/>
    <d v="2021-10-12T00:00:00"/>
    <n v="12"/>
    <x v="9"/>
    <x v="0"/>
    <n v="10"/>
    <s v="Company J"/>
    <x v="7"/>
    <n v="8"/>
    <x v="1"/>
    <x v="2"/>
    <n v="199"/>
    <n v="1"/>
    <x v="23"/>
    <s v="Philip"/>
  </r>
  <r>
    <s v="0910"/>
    <d v="2021-10-13T00:00:00"/>
    <n v="13"/>
    <x v="9"/>
    <x v="0"/>
    <n v="19"/>
    <s v="Company S"/>
    <x v="6"/>
    <n v="5"/>
    <x v="0"/>
    <x v="2"/>
    <n v="199"/>
    <n v="3"/>
    <x v="19"/>
    <s v="Jeff"/>
  </r>
  <r>
    <s v="0913"/>
    <d v="2021-10-13T00:00:00"/>
    <n v="13"/>
    <x v="9"/>
    <x v="0"/>
    <n v="9"/>
    <s v="Company I"/>
    <x v="1"/>
    <n v="4"/>
    <x v="1"/>
    <x v="2"/>
    <n v="199"/>
    <n v="5"/>
    <x v="21"/>
    <s v="Steve"/>
  </r>
  <r>
    <s v="0920"/>
    <d v="2021-10-15T00:00:00"/>
    <n v="15"/>
    <x v="9"/>
    <x v="0"/>
    <n v="2"/>
    <s v="Company B"/>
    <x v="4"/>
    <n v="2"/>
    <x v="2"/>
    <x v="2"/>
    <n v="199"/>
    <n v="3"/>
    <x v="19"/>
    <s v="Sara"/>
  </r>
  <r>
    <s v="0925"/>
    <d v="2021-10-16T00:00:00"/>
    <n v="16"/>
    <x v="9"/>
    <x v="0"/>
    <n v="12"/>
    <s v="Company L"/>
    <x v="3"/>
    <n v="5"/>
    <x v="3"/>
    <x v="2"/>
    <n v="199"/>
    <n v="7"/>
    <x v="27"/>
    <s v="Sara"/>
  </r>
  <r>
    <s v="0926"/>
    <d v="2021-10-17T00:00:00"/>
    <n v="17"/>
    <x v="9"/>
    <x v="0"/>
    <n v="1"/>
    <s v="Company A"/>
    <x v="4"/>
    <n v="2"/>
    <x v="2"/>
    <x v="2"/>
    <n v="199"/>
    <n v="0"/>
    <x v="5"/>
    <s v="Sara"/>
  </r>
  <r>
    <s v="0927"/>
    <d v="2021-10-17T00:00:00"/>
    <n v="17"/>
    <x v="9"/>
    <x v="0"/>
    <n v="8"/>
    <s v="Company H"/>
    <x v="1"/>
    <n v="4"/>
    <x v="1"/>
    <x v="2"/>
    <n v="199"/>
    <n v="8"/>
    <x v="24"/>
    <s v="Steve"/>
  </r>
  <r>
    <s v="0930"/>
    <d v="2021-10-17T00:00:00"/>
    <n v="17"/>
    <x v="9"/>
    <x v="0"/>
    <n v="10"/>
    <s v="Company J"/>
    <x v="1"/>
    <n v="4"/>
    <x v="1"/>
    <x v="2"/>
    <n v="199"/>
    <n v="3"/>
    <x v="19"/>
    <s v="Steve"/>
  </r>
  <r>
    <s v="0932"/>
    <d v="2021-10-19T00:00:00"/>
    <n v="19"/>
    <x v="9"/>
    <x v="0"/>
    <n v="5"/>
    <s v="Company E"/>
    <x v="4"/>
    <n v="2"/>
    <x v="2"/>
    <x v="2"/>
    <n v="199"/>
    <n v="6"/>
    <x v="22"/>
    <s v="Sara"/>
  </r>
  <r>
    <s v="0940"/>
    <d v="2021-10-22T00:00:00"/>
    <n v="22"/>
    <x v="9"/>
    <x v="0"/>
    <n v="5"/>
    <s v="Company E"/>
    <x v="2"/>
    <n v="2"/>
    <x v="2"/>
    <x v="2"/>
    <n v="199"/>
    <n v="5"/>
    <x v="21"/>
    <s v="Jeff"/>
  </r>
  <r>
    <s v="0945"/>
    <d v="2021-10-24T00:00:00"/>
    <n v="24"/>
    <x v="9"/>
    <x v="0"/>
    <n v="17"/>
    <s v="Company Q"/>
    <x v="0"/>
    <n v="3"/>
    <x v="0"/>
    <x v="2"/>
    <n v="199"/>
    <n v="5"/>
    <x v="21"/>
    <s v="Jeff"/>
  </r>
  <r>
    <s v="0946"/>
    <d v="2021-10-25T00:00:00"/>
    <n v="25"/>
    <x v="9"/>
    <x v="0"/>
    <n v="1"/>
    <s v="Company A"/>
    <x v="2"/>
    <n v="2"/>
    <x v="2"/>
    <x v="2"/>
    <n v="199"/>
    <n v="1"/>
    <x v="23"/>
    <s v="Jeff"/>
  </r>
  <r>
    <s v="0948"/>
    <d v="2021-10-25T00:00:00"/>
    <n v="25"/>
    <x v="9"/>
    <x v="0"/>
    <n v="9"/>
    <s v="Company I"/>
    <x v="1"/>
    <n v="4"/>
    <x v="1"/>
    <x v="2"/>
    <n v="199"/>
    <n v="5"/>
    <x v="21"/>
    <s v="Steve"/>
  </r>
  <r>
    <s v="0951"/>
    <d v="2021-10-27T00:00:00"/>
    <n v="27"/>
    <x v="9"/>
    <x v="0"/>
    <n v="17"/>
    <s v="Company Q"/>
    <x v="0"/>
    <n v="3"/>
    <x v="0"/>
    <x v="2"/>
    <n v="199"/>
    <n v="1"/>
    <x v="23"/>
    <s v="Jeff"/>
  </r>
  <r>
    <s v="0953"/>
    <d v="2021-10-27T00:00:00"/>
    <n v="27"/>
    <x v="9"/>
    <x v="0"/>
    <n v="3"/>
    <s v="Company C"/>
    <x v="4"/>
    <n v="2"/>
    <x v="2"/>
    <x v="2"/>
    <n v="199"/>
    <n v="1"/>
    <x v="23"/>
    <s v="Sara"/>
  </r>
  <r>
    <s v="0954"/>
    <d v="2021-10-27T00:00:00"/>
    <n v="27"/>
    <x v="9"/>
    <x v="0"/>
    <n v="4"/>
    <s v="Company D"/>
    <x v="2"/>
    <n v="2"/>
    <x v="2"/>
    <x v="2"/>
    <n v="199"/>
    <n v="8"/>
    <x v="24"/>
    <s v="Jeff"/>
  </r>
  <r>
    <s v="0955"/>
    <d v="2021-10-28T00:00:00"/>
    <n v="28"/>
    <x v="9"/>
    <x v="0"/>
    <n v="10"/>
    <s v="Company J"/>
    <x v="7"/>
    <n v="8"/>
    <x v="1"/>
    <x v="2"/>
    <n v="199"/>
    <n v="0"/>
    <x v="5"/>
    <s v="Philip"/>
  </r>
  <r>
    <s v="0965"/>
    <d v="2021-10-29T00:00:00"/>
    <n v="29"/>
    <x v="9"/>
    <x v="0"/>
    <n v="2"/>
    <s v="Company B"/>
    <x v="4"/>
    <n v="2"/>
    <x v="2"/>
    <x v="2"/>
    <n v="199"/>
    <n v="7"/>
    <x v="27"/>
    <s v="Sara"/>
  </r>
  <r>
    <s v="0971"/>
    <d v="2021-11-01T00:00:00"/>
    <n v="1"/>
    <x v="10"/>
    <x v="0"/>
    <n v="14"/>
    <s v="Company N"/>
    <x v="5"/>
    <n v="6"/>
    <x v="3"/>
    <x v="2"/>
    <n v="199"/>
    <n v="0"/>
    <x v="5"/>
    <s v="Steve"/>
  </r>
  <r>
    <s v="0977"/>
    <d v="2021-11-05T00:00:00"/>
    <n v="5"/>
    <x v="10"/>
    <x v="0"/>
    <n v="5"/>
    <s v="Company E"/>
    <x v="4"/>
    <n v="2"/>
    <x v="2"/>
    <x v="2"/>
    <n v="199"/>
    <n v="9"/>
    <x v="25"/>
    <s v="Sara"/>
  </r>
  <r>
    <s v="0982"/>
    <d v="2021-11-08T00:00:00"/>
    <n v="8"/>
    <x v="10"/>
    <x v="0"/>
    <n v="8"/>
    <s v="Company H"/>
    <x v="1"/>
    <n v="4"/>
    <x v="1"/>
    <x v="2"/>
    <n v="199"/>
    <n v="1"/>
    <x v="23"/>
    <s v="Steve"/>
  </r>
  <r>
    <s v="0987"/>
    <d v="2021-11-09T00:00:00"/>
    <n v="9"/>
    <x v="10"/>
    <x v="0"/>
    <n v="8"/>
    <s v="Company H"/>
    <x v="7"/>
    <n v="8"/>
    <x v="1"/>
    <x v="2"/>
    <n v="199"/>
    <n v="7"/>
    <x v="27"/>
    <s v="Philip"/>
  </r>
  <r>
    <s v="0988"/>
    <d v="2021-11-09T00:00:00"/>
    <n v="9"/>
    <x v="10"/>
    <x v="0"/>
    <n v="17"/>
    <s v="Company Q"/>
    <x v="6"/>
    <n v="5"/>
    <x v="0"/>
    <x v="2"/>
    <n v="199"/>
    <n v="2"/>
    <x v="20"/>
    <s v="Jeff"/>
  </r>
  <r>
    <s v="0992"/>
    <d v="2021-11-10T00:00:00"/>
    <n v="10"/>
    <x v="10"/>
    <x v="0"/>
    <n v="19"/>
    <s v="Company S"/>
    <x v="0"/>
    <n v="3"/>
    <x v="0"/>
    <x v="2"/>
    <n v="199"/>
    <n v="8"/>
    <x v="24"/>
    <s v="Jeff"/>
  </r>
  <r>
    <s v="0996"/>
    <d v="2021-11-11T00:00:00"/>
    <n v="11"/>
    <x v="10"/>
    <x v="0"/>
    <n v="7"/>
    <s v="Company G"/>
    <x v="7"/>
    <n v="8"/>
    <x v="1"/>
    <x v="2"/>
    <n v="199"/>
    <n v="0"/>
    <x v="5"/>
    <s v="Philip"/>
  </r>
  <r>
    <s v="0997"/>
    <d v="2021-11-11T00:00:00"/>
    <n v="11"/>
    <x v="10"/>
    <x v="0"/>
    <n v="13"/>
    <s v="Company M"/>
    <x v="5"/>
    <n v="6"/>
    <x v="3"/>
    <x v="2"/>
    <n v="199"/>
    <n v="9"/>
    <x v="25"/>
    <s v="Steve"/>
  </r>
  <r>
    <s v="0998"/>
    <d v="2021-11-12T00:00:00"/>
    <n v="12"/>
    <x v="10"/>
    <x v="0"/>
    <n v="14"/>
    <s v="Company N"/>
    <x v="5"/>
    <n v="6"/>
    <x v="3"/>
    <x v="2"/>
    <n v="199"/>
    <n v="5"/>
    <x v="21"/>
    <s v="Steve"/>
  </r>
  <r>
    <s v="0999"/>
    <d v="2021-11-13T00:00:00"/>
    <n v="13"/>
    <x v="10"/>
    <x v="0"/>
    <n v="2"/>
    <s v="Company B"/>
    <x v="2"/>
    <n v="2"/>
    <x v="2"/>
    <x v="2"/>
    <n v="199"/>
    <n v="3"/>
    <x v="19"/>
    <s v="Jeff"/>
  </r>
  <r>
    <s v="1000"/>
    <d v="2021-11-14T00:00:00"/>
    <n v="14"/>
    <x v="10"/>
    <x v="0"/>
    <n v="1"/>
    <s v="Company A"/>
    <x v="4"/>
    <n v="2"/>
    <x v="2"/>
    <x v="2"/>
    <n v="199"/>
    <n v="7"/>
    <x v="27"/>
    <s v="Sara"/>
  </r>
  <r>
    <s v="1002"/>
    <d v="2021-11-15T00:00:00"/>
    <n v="15"/>
    <x v="10"/>
    <x v="0"/>
    <n v="2"/>
    <s v="Company B"/>
    <x v="4"/>
    <n v="2"/>
    <x v="2"/>
    <x v="2"/>
    <n v="199"/>
    <n v="2"/>
    <x v="20"/>
    <s v="Sara"/>
  </r>
  <r>
    <s v="1004"/>
    <d v="2021-11-15T00:00:00"/>
    <n v="15"/>
    <x v="10"/>
    <x v="0"/>
    <n v="17"/>
    <s v="Company Q"/>
    <x v="6"/>
    <n v="5"/>
    <x v="0"/>
    <x v="2"/>
    <n v="199"/>
    <n v="9"/>
    <x v="25"/>
    <s v="Jeff"/>
  </r>
  <r>
    <s v="1005"/>
    <d v="2021-11-15T00:00:00"/>
    <n v="15"/>
    <x v="10"/>
    <x v="0"/>
    <n v="10"/>
    <s v="Company J"/>
    <x v="7"/>
    <n v="8"/>
    <x v="1"/>
    <x v="2"/>
    <n v="199"/>
    <n v="1"/>
    <x v="23"/>
    <s v="Philip"/>
  </r>
  <r>
    <s v="1007"/>
    <d v="2021-11-15T00:00:00"/>
    <n v="15"/>
    <x v="10"/>
    <x v="0"/>
    <n v="6"/>
    <s v="Company F"/>
    <x v="7"/>
    <n v="8"/>
    <x v="1"/>
    <x v="2"/>
    <n v="199"/>
    <n v="7"/>
    <x v="27"/>
    <s v="Philip"/>
  </r>
  <r>
    <s v="1010"/>
    <d v="2021-11-17T00:00:00"/>
    <n v="17"/>
    <x v="10"/>
    <x v="0"/>
    <n v="1"/>
    <s v="Company A"/>
    <x v="2"/>
    <n v="2"/>
    <x v="2"/>
    <x v="2"/>
    <n v="199"/>
    <n v="2"/>
    <x v="20"/>
    <s v="Jeff"/>
  </r>
  <r>
    <s v="1014"/>
    <d v="2021-11-18T00:00:00"/>
    <n v="18"/>
    <x v="10"/>
    <x v="0"/>
    <n v="2"/>
    <s v="Company B"/>
    <x v="4"/>
    <n v="2"/>
    <x v="2"/>
    <x v="2"/>
    <n v="199"/>
    <n v="6"/>
    <x v="22"/>
    <s v="Sara"/>
  </r>
  <r>
    <s v="1017"/>
    <d v="2021-11-19T00:00:00"/>
    <n v="19"/>
    <x v="10"/>
    <x v="0"/>
    <n v="12"/>
    <s v="Company L"/>
    <x v="3"/>
    <n v="5"/>
    <x v="3"/>
    <x v="2"/>
    <n v="199"/>
    <n v="4"/>
    <x v="26"/>
    <s v="Sara"/>
  </r>
  <r>
    <s v="1025"/>
    <d v="2021-11-22T00:00:00"/>
    <n v="22"/>
    <x v="10"/>
    <x v="0"/>
    <n v="2"/>
    <s v="Company B"/>
    <x v="4"/>
    <n v="2"/>
    <x v="2"/>
    <x v="2"/>
    <n v="199"/>
    <n v="9"/>
    <x v="25"/>
    <s v="Sara"/>
  </r>
  <r>
    <s v="1032"/>
    <d v="2021-11-22T00:00:00"/>
    <n v="22"/>
    <x v="10"/>
    <x v="0"/>
    <n v="13"/>
    <s v="Company M"/>
    <x v="3"/>
    <n v="5"/>
    <x v="3"/>
    <x v="2"/>
    <n v="199"/>
    <n v="7"/>
    <x v="27"/>
    <s v="Sara"/>
  </r>
  <r>
    <s v="1038"/>
    <d v="2021-11-23T00:00:00"/>
    <n v="23"/>
    <x v="10"/>
    <x v="0"/>
    <n v="17"/>
    <s v="Company Q"/>
    <x v="0"/>
    <n v="3"/>
    <x v="0"/>
    <x v="2"/>
    <n v="199"/>
    <n v="3"/>
    <x v="19"/>
    <s v="Jeff"/>
  </r>
  <r>
    <s v="1040"/>
    <d v="2021-11-24T00:00:00"/>
    <n v="24"/>
    <x v="10"/>
    <x v="0"/>
    <n v="7"/>
    <s v="Company G"/>
    <x v="1"/>
    <n v="4"/>
    <x v="1"/>
    <x v="2"/>
    <n v="199"/>
    <n v="5"/>
    <x v="21"/>
    <s v="Steve"/>
  </r>
  <r>
    <s v="1057"/>
    <d v="2021-11-29T00:00:00"/>
    <n v="29"/>
    <x v="10"/>
    <x v="0"/>
    <n v="8"/>
    <s v="Company H"/>
    <x v="1"/>
    <n v="4"/>
    <x v="1"/>
    <x v="2"/>
    <n v="199"/>
    <n v="3"/>
    <x v="19"/>
    <s v="Steve"/>
  </r>
  <r>
    <s v="1069"/>
    <d v="2021-12-06T00:00:00"/>
    <n v="6"/>
    <x v="11"/>
    <x v="0"/>
    <n v="4"/>
    <s v="Company D"/>
    <x v="2"/>
    <n v="2"/>
    <x v="2"/>
    <x v="2"/>
    <n v="199"/>
    <n v="2"/>
    <x v="20"/>
    <s v="Jeff"/>
  </r>
  <r>
    <s v="1070"/>
    <d v="2021-12-06T00:00:00"/>
    <n v="6"/>
    <x v="11"/>
    <x v="0"/>
    <n v="14"/>
    <s v="Company N"/>
    <x v="3"/>
    <n v="5"/>
    <x v="3"/>
    <x v="2"/>
    <n v="199"/>
    <n v="3"/>
    <x v="19"/>
    <s v="Sara"/>
  </r>
  <r>
    <s v="1071"/>
    <d v="2021-12-06T00:00:00"/>
    <n v="6"/>
    <x v="11"/>
    <x v="0"/>
    <n v="4"/>
    <s v="Company D"/>
    <x v="2"/>
    <n v="2"/>
    <x v="2"/>
    <x v="2"/>
    <n v="199"/>
    <n v="5"/>
    <x v="21"/>
    <s v="Jeff"/>
  </r>
  <r>
    <s v="1084"/>
    <d v="2021-12-13T00:00:00"/>
    <n v="13"/>
    <x v="11"/>
    <x v="0"/>
    <n v="2"/>
    <s v="Company B"/>
    <x v="2"/>
    <n v="2"/>
    <x v="2"/>
    <x v="2"/>
    <n v="199"/>
    <n v="4"/>
    <x v="26"/>
    <s v="Jeff"/>
  </r>
  <r>
    <s v="1085"/>
    <d v="2021-12-13T00:00:00"/>
    <n v="13"/>
    <x v="11"/>
    <x v="0"/>
    <n v="5"/>
    <s v="Company E"/>
    <x v="4"/>
    <n v="2"/>
    <x v="2"/>
    <x v="2"/>
    <n v="199"/>
    <n v="9"/>
    <x v="25"/>
    <s v="Sara"/>
  </r>
  <r>
    <s v="1098"/>
    <d v="2021-12-18T00:00:00"/>
    <n v="18"/>
    <x v="11"/>
    <x v="0"/>
    <n v="10"/>
    <s v="Company J"/>
    <x v="7"/>
    <n v="8"/>
    <x v="1"/>
    <x v="2"/>
    <n v="199"/>
    <n v="3"/>
    <x v="19"/>
    <s v="Philip"/>
  </r>
  <r>
    <s v="1104"/>
    <d v="2021-12-18T00:00:00"/>
    <n v="18"/>
    <x v="11"/>
    <x v="0"/>
    <n v="12"/>
    <s v="Company L"/>
    <x v="5"/>
    <n v="6"/>
    <x v="3"/>
    <x v="2"/>
    <n v="199"/>
    <n v="2"/>
    <x v="20"/>
    <s v="Steve"/>
  </r>
  <r>
    <s v="1107"/>
    <d v="2021-12-18T00:00:00"/>
    <n v="18"/>
    <x v="11"/>
    <x v="0"/>
    <n v="7"/>
    <s v="Company G"/>
    <x v="1"/>
    <n v="4"/>
    <x v="1"/>
    <x v="2"/>
    <n v="199"/>
    <n v="9"/>
    <x v="25"/>
    <s v="Steve"/>
  </r>
  <r>
    <s v="1115"/>
    <d v="2021-12-20T00:00:00"/>
    <n v="20"/>
    <x v="11"/>
    <x v="0"/>
    <n v="20"/>
    <s v="Company T"/>
    <x v="0"/>
    <n v="3"/>
    <x v="0"/>
    <x v="2"/>
    <n v="199"/>
    <n v="1"/>
    <x v="23"/>
    <s v="Jeff"/>
  </r>
  <r>
    <s v="1119"/>
    <d v="2021-12-20T00:00:00"/>
    <n v="20"/>
    <x v="11"/>
    <x v="0"/>
    <n v="10"/>
    <s v="Company J"/>
    <x v="7"/>
    <n v="8"/>
    <x v="1"/>
    <x v="2"/>
    <n v="199"/>
    <n v="6"/>
    <x v="22"/>
    <s v="Philip"/>
  </r>
  <r>
    <s v="1127"/>
    <d v="2021-12-23T00:00:00"/>
    <n v="23"/>
    <x v="11"/>
    <x v="0"/>
    <n v="17"/>
    <s v="Company Q"/>
    <x v="0"/>
    <n v="3"/>
    <x v="0"/>
    <x v="2"/>
    <n v="199"/>
    <n v="9"/>
    <x v="25"/>
    <s v="Jeff"/>
  </r>
  <r>
    <s v="1130"/>
    <d v="2021-12-25T00:00:00"/>
    <n v="25"/>
    <x v="11"/>
    <x v="0"/>
    <n v="18"/>
    <s v="Company R"/>
    <x v="0"/>
    <n v="3"/>
    <x v="0"/>
    <x v="2"/>
    <n v="199"/>
    <n v="8"/>
    <x v="24"/>
    <s v="Jeff"/>
  </r>
  <r>
    <s v="1132"/>
    <d v="2021-12-25T00:00:00"/>
    <n v="25"/>
    <x v="11"/>
    <x v="0"/>
    <n v="17"/>
    <s v="Company Q"/>
    <x v="6"/>
    <n v="5"/>
    <x v="0"/>
    <x v="2"/>
    <n v="199"/>
    <n v="3"/>
    <x v="19"/>
    <s v="Jeff"/>
  </r>
  <r>
    <s v="1146"/>
    <d v="2021-12-31T00:00:00"/>
    <n v="31"/>
    <x v="11"/>
    <x v="0"/>
    <n v="4"/>
    <s v="Company D"/>
    <x v="2"/>
    <n v="2"/>
    <x v="2"/>
    <x v="2"/>
    <n v="199"/>
    <n v="8"/>
    <x v="24"/>
    <s v="Jeff"/>
  </r>
  <r>
    <s v="1148"/>
    <d v="2022-01-02T00:00:00"/>
    <n v="2"/>
    <x v="0"/>
    <x v="1"/>
    <n v="19"/>
    <s v="Company S"/>
    <x v="0"/>
    <n v="3"/>
    <x v="0"/>
    <x v="2"/>
    <n v="199"/>
    <n v="0"/>
    <x v="5"/>
    <s v="Jeff"/>
  </r>
  <r>
    <s v="1158"/>
    <d v="2022-01-05T00:00:00"/>
    <n v="5"/>
    <x v="0"/>
    <x v="1"/>
    <n v="17"/>
    <s v="Company Q"/>
    <x v="6"/>
    <n v="5"/>
    <x v="0"/>
    <x v="2"/>
    <n v="199"/>
    <n v="6"/>
    <x v="22"/>
    <s v="Jeff"/>
  </r>
  <r>
    <s v="1160"/>
    <d v="2022-01-06T00:00:00"/>
    <n v="6"/>
    <x v="0"/>
    <x v="1"/>
    <n v="20"/>
    <s v="Company T"/>
    <x v="0"/>
    <n v="3"/>
    <x v="0"/>
    <x v="2"/>
    <n v="199"/>
    <n v="0"/>
    <x v="5"/>
    <s v="Jeff"/>
  </r>
  <r>
    <s v="1162"/>
    <d v="2022-01-06T00:00:00"/>
    <n v="6"/>
    <x v="0"/>
    <x v="1"/>
    <n v="15"/>
    <s v="Company O"/>
    <x v="5"/>
    <n v="6"/>
    <x v="3"/>
    <x v="2"/>
    <n v="199"/>
    <n v="7"/>
    <x v="27"/>
    <s v="Steve"/>
  </r>
  <r>
    <s v="1163"/>
    <d v="2022-01-07T00:00:00"/>
    <n v="7"/>
    <x v="0"/>
    <x v="1"/>
    <n v="17"/>
    <s v="Company Q"/>
    <x v="0"/>
    <n v="3"/>
    <x v="0"/>
    <x v="2"/>
    <n v="199"/>
    <n v="0"/>
    <x v="5"/>
    <s v="Jeff"/>
  </r>
  <r>
    <s v="1165"/>
    <d v="2022-01-07T00:00:00"/>
    <n v="7"/>
    <x v="0"/>
    <x v="1"/>
    <n v="6"/>
    <s v="Company F"/>
    <x v="7"/>
    <n v="8"/>
    <x v="1"/>
    <x v="2"/>
    <n v="199"/>
    <n v="1"/>
    <x v="23"/>
    <s v="Philip"/>
  </r>
  <r>
    <s v="1171"/>
    <d v="2022-01-10T00:00:00"/>
    <n v="10"/>
    <x v="0"/>
    <x v="1"/>
    <n v="14"/>
    <s v="Company N"/>
    <x v="3"/>
    <n v="5"/>
    <x v="3"/>
    <x v="2"/>
    <n v="199"/>
    <n v="7"/>
    <x v="27"/>
    <s v="Sara"/>
  </r>
  <r>
    <s v="1173"/>
    <d v="2022-01-10T00:00:00"/>
    <n v="10"/>
    <x v="0"/>
    <x v="1"/>
    <n v="6"/>
    <s v="Company F"/>
    <x v="1"/>
    <n v="4"/>
    <x v="1"/>
    <x v="2"/>
    <n v="199"/>
    <n v="2"/>
    <x v="20"/>
    <s v="Steve"/>
  </r>
  <r>
    <s v="1174"/>
    <d v="2022-01-11T00:00:00"/>
    <n v="11"/>
    <x v="0"/>
    <x v="1"/>
    <n v="11"/>
    <s v="Company K"/>
    <x v="3"/>
    <n v="5"/>
    <x v="3"/>
    <x v="2"/>
    <n v="199"/>
    <n v="6"/>
    <x v="22"/>
    <s v="Sara"/>
  </r>
  <r>
    <s v="1177"/>
    <d v="2022-01-12T00:00:00"/>
    <n v="12"/>
    <x v="0"/>
    <x v="1"/>
    <n v="5"/>
    <s v="Company E"/>
    <x v="4"/>
    <n v="2"/>
    <x v="2"/>
    <x v="2"/>
    <n v="199"/>
    <n v="9"/>
    <x v="25"/>
    <s v="Sara"/>
  </r>
  <r>
    <s v="1184"/>
    <d v="2022-01-13T00:00:00"/>
    <n v="13"/>
    <x v="0"/>
    <x v="1"/>
    <n v="15"/>
    <s v="Company O"/>
    <x v="5"/>
    <n v="6"/>
    <x v="3"/>
    <x v="2"/>
    <n v="199"/>
    <n v="3"/>
    <x v="19"/>
    <s v="Steve"/>
  </r>
  <r>
    <s v="1197"/>
    <d v="2022-01-16T00:00:00"/>
    <n v="16"/>
    <x v="0"/>
    <x v="1"/>
    <n v="6"/>
    <s v="Company F"/>
    <x v="7"/>
    <n v="8"/>
    <x v="1"/>
    <x v="2"/>
    <n v="199"/>
    <n v="2"/>
    <x v="20"/>
    <s v="Philip"/>
  </r>
  <r>
    <s v="1210"/>
    <d v="2022-01-18T00:00:00"/>
    <n v="18"/>
    <x v="0"/>
    <x v="1"/>
    <n v="11"/>
    <s v="Company K"/>
    <x v="5"/>
    <n v="6"/>
    <x v="3"/>
    <x v="2"/>
    <n v="199"/>
    <n v="7"/>
    <x v="27"/>
    <s v="Steve"/>
  </r>
  <r>
    <s v="1224"/>
    <d v="2022-01-26T00:00:00"/>
    <n v="26"/>
    <x v="0"/>
    <x v="1"/>
    <n v="4"/>
    <s v="Company D"/>
    <x v="2"/>
    <n v="2"/>
    <x v="2"/>
    <x v="2"/>
    <n v="199"/>
    <n v="5"/>
    <x v="21"/>
    <s v="Jeff"/>
  </r>
  <r>
    <s v="1229"/>
    <d v="2022-01-28T00:00:00"/>
    <n v="28"/>
    <x v="0"/>
    <x v="1"/>
    <n v="12"/>
    <s v="Company L"/>
    <x v="5"/>
    <n v="6"/>
    <x v="3"/>
    <x v="2"/>
    <n v="199"/>
    <n v="4"/>
    <x v="26"/>
    <s v="Steve"/>
  </r>
  <r>
    <s v="1240"/>
    <d v="2022-02-03T00:00:00"/>
    <n v="3"/>
    <x v="1"/>
    <x v="1"/>
    <n v="12"/>
    <s v="Company L"/>
    <x v="3"/>
    <n v="5"/>
    <x v="3"/>
    <x v="2"/>
    <n v="199"/>
    <n v="3"/>
    <x v="19"/>
    <s v="Sara"/>
  </r>
  <r>
    <s v="1245"/>
    <d v="2022-02-05T00:00:00"/>
    <n v="5"/>
    <x v="1"/>
    <x v="1"/>
    <n v="8"/>
    <s v="Company H"/>
    <x v="7"/>
    <n v="8"/>
    <x v="1"/>
    <x v="2"/>
    <n v="199"/>
    <n v="0"/>
    <x v="5"/>
    <s v="Philip"/>
  </r>
  <r>
    <s v="1251"/>
    <d v="2022-02-05T00:00:00"/>
    <n v="5"/>
    <x v="1"/>
    <x v="1"/>
    <n v="3"/>
    <s v="Company C"/>
    <x v="4"/>
    <n v="2"/>
    <x v="2"/>
    <x v="2"/>
    <n v="199"/>
    <n v="1"/>
    <x v="23"/>
    <s v="Sara"/>
  </r>
  <r>
    <s v="1254"/>
    <d v="2022-02-07T00:00:00"/>
    <n v="7"/>
    <x v="1"/>
    <x v="1"/>
    <n v="15"/>
    <s v="Company O"/>
    <x v="3"/>
    <n v="5"/>
    <x v="3"/>
    <x v="2"/>
    <n v="199"/>
    <n v="8"/>
    <x v="24"/>
    <s v="Sara"/>
  </r>
  <r>
    <s v="1260"/>
    <d v="2022-02-09T00:00:00"/>
    <n v="9"/>
    <x v="1"/>
    <x v="1"/>
    <n v="8"/>
    <s v="Company H"/>
    <x v="1"/>
    <n v="4"/>
    <x v="1"/>
    <x v="2"/>
    <n v="199"/>
    <n v="3"/>
    <x v="19"/>
    <s v="Steve"/>
  </r>
  <r>
    <s v="1261"/>
    <d v="2022-02-10T00:00:00"/>
    <n v="10"/>
    <x v="1"/>
    <x v="1"/>
    <n v="5"/>
    <s v="Company E"/>
    <x v="4"/>
    <n v="2"/>
    <x v="2"/>
    <x v="2"/>
    <n v="199"/>
    <n v="5"/>
    <x v="21"/>
    <s v="Sara"/>
  </r>
  <r>
    <s v="1266"/>
    <d v="2022-02-13T00:00:00"/>
    <n v="13"/>
    <x v="1"/>
    <x v="1"/>
    <n v="8"/>
    <s v="Company H"/>
    <x v="1"/>
    <n v="4"/>
    <x v="1"/>
    <x v="2"/>
    <n v="199"/>
    <n v="7"/>
    <x v="27"/>
    <s v="Steve"/>
  </r>
  <r>
    <s v="1267"/>
    <d v="2022-02-13T00:00:00"/>
    <n v="13"/>
    <x v="1"/>
    <x v="1"/>
    <n v="17"/>
    <s v="Company Q"/>
    <x v="6"/>
    <n v="5"/>
    <x v="0"/>
    <x v="2"/>
    <n v="199"/>
    <n v="9"/>
    <x v="25"/>
    <s v="Jeff"/>
  </r>
  <r>
    <s v="1271"/>
    <d v="2022-02-16T00:00:00"/>
    <n v="16"/>
    <x v="1"/>
    <x v="1"/>
    <n v="16"/>
    <s v="Company P"/>
    <x v="6"/>
    <n v="5"/>
    <x v="0"/>
    <x v="2"/>
    <n v="199"/>
    <n v="1"/>
    <x v="23"/>
    <s v="Jeff"/>
  </r>
  <r>
    <s v="1273"/>
    <d v="2022-02-18T00:00:00"/>
    <n v="18"/>
    <x v="1"/>
    <x v="1"/>
    <n v="20"/>
    <s v="Company T"/>
    <x v="0"/>
    <n v="3"/>
    <x v="0"/>
    <x v="2"/>
    <n v="199"/>
    <n v="5"/>
    <x v="21"/>
    <s v="Jeff"/>
  </r>
  <r>
    <s v="1281"/>
    <d v="2022-02-19T00:00:00"/>
    <n v="19"/>
    <x v="1"/>
    <x v="1"/>
    <n v="19"/>
    <s v="Company S"/>
    <x v="6"/>
    <n v="5"/>
    <x v="0"/>
    <x v="2"/>
    <n v="199"/>
    <n v="0"/>
    <x v="5"/>
    <s v="Jeff"/>
  </r>
  <r>
    <s v="1284"/>
    <d v="2022-02-19T00:00:00"/>
    <n v="19"/>
    <x v="1"/>
    <x v="1"/>
    <n v="8"/>
    <s v="Company H"/>
    <x v="1"/>
    <n v="4"/>
    <x v="1"/>
    <x v="2"/>
    <n v="199"/>
    <n v="5"/>
    <x v="21"/>
    <s v="Steve"/>
  </r>
  <r>
    <s v="1288"/>
    <d v="2022-02-19T00:00:00"/>
    <n v="19"/>
    <x v="1"/>
    <x v="1"/>
    <n v="7"/>
    <s v="Company G"/>
    <x v="1"/>
    <n v="4"/>
    <x v="1"/>
    <x v="2"/>
    <n v="199"/>
    <n v="1"/>
    <x v="23"/>
    <s v="Steve"/>
  </r>
  <r>
    <s v="1289"/>
    <d v="2022-02-19T00:00:00"/>
    <n v="19"/>
    <x v="1"/>
    <x v="1"/>
    <n v="17"/>
    <s v="Company Q"/>
    <x v="0"/>
    <n v="3"/>
    <x v="0"/>
    <x v="2"/>
    <n v="199"/>
    <n v="4"/>
    <x v="26"/>
    <s v="Jeff"/>
  </r>
  <r>
    <s v="1292"/>
    <d v="2022-02-20T00:00:00"/>
    <n v="20"/>
    <x v="1"/>
    <x v="1"/>
    <n v="2"/>
    <s v="Company B"/>
    <x v="2"/>
    <n v="2"/>
    <x v="2"/>
    <x v="2"/>
    <n v="199"/>
    <n v="3"/>
    <x v="19"/>
    <s v="Jeff"/>
  </r>
  <r>
    <s v="1299"/>
    <d v="2022-02-22T00:00:00"/>
    <n v="22"/>
    <x v="1"/>
    <x v="1"/>
    <n v="16"/>
    <s v="Company P"/>
    <x v="0"/>
    <n v="3"/>
    <x v="0"/>
    <x v="2"/>
    <n v="199"/>
    <n v="2"/>
    <x v="20"/>
    <s v="Jeff"/>
  </r>
  <r>
    <s v="1301"/>
    <d v="2022-02-22T00:00:00"/>
    <n v="22"/>
    <x v="1"/>
    <x v="1"/>
    <n v="3"/>
    <s v="Company C"/>
    <x v="4"/>
    <n v="2"/>
    <x v="2"/>
    <x v="2"/>
    <n v="199"/>
    <n v="9"/>
    <x v="25"/>
    <s v="Sara"/>
  </r>
  <r>
    <s v="1305"/>
    <d v="2022-02-23T00:00:00"/>
    <n v="23"/>
    <x v="1"/>
    <x v="1"/>
    <n v="6"/>
    <s v="Company F"/>
    <x v="1"/>
    <n v="4"/>
    <x v="1"/>
    <x v="2"/>
    <n v="199"/>
    <n v="8"/>
    <x v="24"/>
    <s v="Steve"/>
  </r>
  <r>
    <s v="1314"/>
    <d v="2022-02-26T00:00:00"/>
    <n v="26"/>
    <x v="1"/>
    <x v="1"/>
    <n v="11"/>
    <s v="Company K"/>
    <x v="3"/>
    <n v="5"/>
    <x v="3"/>
    <x v="2"/>
    <n v="199"/>
    <n v="9"/>
    <x v="25"/>
    <s v="Sara"/>
  </r>
  <r>
    <s v="1319"/>
    <d v="2022-02-27T00:00:00"/>
    <n v="27"/>
    <x v="1"/>
    <x v="1"/>
    <n v="11"/>
    <s v="Company K"/>
    <x v="5"/>
    <n v="6"/>
    <x v="3"/>
    <x v="2"/>
    <n v="199"/>
    <n v="9"/>
    <x v="25"/>
    <s v="Steve"/>
  </r>
  <r>
    <s v="1327"/>
    <d v="2022-03-01T00:00:00"/>
    <n v="1"/>
    <x v="2"/>
    <x v="1"/>
    <n v="3"/>
    <s v="Company C"/>
    <x v="2"/>
    <n v="2"/>
    <x v="2"/>
    <x v="2"/>
    <n v="199"/>
    <n v="6"/>
    <x v="22"/>
    <s v="Jeff"/>
  </r>
  <r>
    <s v="1333"/>
    <d v="2022-03-05T00:00:00"/>
    <n v="5"/>
    <x v="2"/>
    <x v="1"/>
    <n v="16"/>
    <s v="Company P"/>
    <x v="0"/>
    <n v="3"/>
    <x v="0"/>
    <x v="2"/>
    <n v="199"/>
    <n v="5"/>
    <x v="21"/>
    <s v="Jeff"/>
  </r>
  <r>
    <s v="1340"/>
    <d v="2022-03-07T00:00:00"/>
    <n v="7"/>
    <x v="2"/>
    <x v="1"/>
    <n v="2"/>
    <s v="Company B"/>
    <x v="2"/>
    <n v="2"/>
    <x v="2"/>
    <x v="2"/>
    <n v="199"/>
    <n v="7"/>
    <x v="27"/>
    <s v="Jeff"/>
  </r>
  <r>
    <s v="1343"/>
    <d v="2022-03-07T00:00:00"/>
    <n v="7"/>
    <x v="2"/>
    <x v="1"/>
    <n v="4"/>
    <s v="Company D"/>
    <x v="4"/>
    <n v="2"/>
    <x v="2"/>
    <x v="2"/>
    <n v="199"/>
    <n v="1"/>
    <x v="23"/>
    <s v="Sara"/>
  </r>
  <r>
    <s v="1344"/>
    <d v="2022-03-07T00:00:00"/>
    <n v="7"/>
    <x v="2"/>
    <x v="1"/>
    <n v="6"/>
    <s v="Company F"/>
    <x v="7"/>
    <n v="8"/>
    <x v="1"/>
    <x v="2"/>
    <n v="199"/>
    <n v="0"/>
    <x v="5"/>
    <s v="Philip"/>
  </r>
  <r>
    <s v="1348"/>
    <d v="2022-03-09T00:00:00"/>
    <n v="9"/>
    <x v="2"/>
    <x v="1"/>
    <n v="4"/>
    <s v="Company D"/>
    <x v="4"/>
    <n v="2"/>
    <x v="2"/>
    <x v="2"/>
    <n v="199"/>
    <n v="6"/>
    <x v="22"/>
    <s v="Sara"/>
  </r>
  <r>
    <s v="1349"/>
    <d v="2022-03-09T00:00:00"/>
    <n v="9"/>
    <x v="2"/>
    <x v="1"/>
    <n v="19"/>
    <s v="Company S"/>
    <x v="0"/>
    <n v="3"/>
    <x v="0"/>
    <x v="2"/>
    <n v="199"/>
    <n v="4"/>
    <x v="26"/>
    <s v="Jeff"/>
  </r>
  <r>
    <s v="1350"/>
    <d v="2022-03-09T00:00:00"/>
    <n v="9"/>
    <x v="2"/>
    <x v="1"/>
    <n v="8"/>
    <s v="Company H"/>
    <x v="7"/>
    <n v="8"/>
    <x v="1"/>
    <x v="2"/>
    <n v="199"/>
    <n v="7"/>
    <x v="27"/>
    <s v="Philip"/>
  </r>
  <r>
    <s v="1352"/>
    <d v="2022-03-10T00:00:00"/>
    <n v="10"/>
    <x v="2"/>
    <x v="1"/>
    <n v="15"/>
    <s v="Company O"/>
    <x v="5"/>
    <n v="6"/>
    <x v="3"/>
    <x v="2"/>
    <n v="199"/>
    <n v="2"/>
    <x v="20"/>
    <s v="Steve"/>
  </r>
  <r>
    <s v="1365"/>
    <d v="2022-03-11T00:00:00"/>
    <n v="11"/>
    <x v="2"/>
    <x v="1"/>
    <n v="14"/>
    <s v="Company N"/>
    <x v="3"/>
    <n v="5"/>
    <x v="3"/>
    <x v="2"/>
    <n v="199"/>
    <n v="1"/>
    <x v="23"/>
    <s v="Sara"/>
  </r>
  <r>
    <s v="1367"/>
    <d v="2022-03-11T00:00:00"/>
    <n v="11"/>
    <x v="2"/>
    <x v="1"/>
    <n v="8"/>
    <s v="Company H"/>
    <x v="7"/>
    <n v="8"/>
    <x v="1"/>
    <x v="2"/>
    <n v="199"/>
    <n v="5"/>
    <x v="21"/>
    <s v="Philip"/>
  </r>
  <r>
    <s v="1369"/>
    <d v="2022-03-13T00:00:00"/>
    <n v="13"/>
    <x v="2"/>
    <x v="1"/>
    <n v="11"/>
    <s v="Company K"/>
    <x v="3"/>
    <n v="5"/>
    <x v="3"/>
    <x v="2"/>
    <n v="199"/>
    <n v="0"/>
    <x v="5"/>
    <s v="Sara"/>
  </r>
  <r>
    <s v="1373"/>
    <d v="2022-03-15T00:00:00"/>
    <n v="15"/>
    <x v="2"/>
    <x v="1"/>
    <n v="1"/>
    <s v="Company A"/>
    <x v="4"/>
    <n v="2"/>
    <x v="2"/>
    <x v="2"/>
    <n v="199"/>
    <n v="4"/>
    <x v="26"/>
    <s v="Sara"/>
  </r>
  <r>
    <s v="1384"/>
    <d v="2022-03-19T00:00:00"/>
    <n v="19"/>
    <x v="2"/>
    <x v="1"/>
    <n v="15"/>
    <s v="Company O"/>
    <x v="3"/>
    <n v="5"/>
    <x v="3"/>
    <x v="2"/>
    <n v="199"/>
    <n v="9"/>
    <x v="25"/>
    <s v="Sara"/>
  </r>
  <r>
    <s v="1386"/>
    <d v="2022-03-19T00:00:00"/>
    <n v="19"/>
    <x v="2"/>
    <x v="1"/>
    <n v="2"/>
    <s v="Company B"/>
    <x v="4"/>
    <n v="2"/>
    <x v="2"/>
    <x v="2"/>
    <n v="199"/>
    <n v="8"/>
    <x v="24"/>
    <s v="Sara"/>
  </r>
  <r>
    <s v="1395"/>
    <d v="2022-03-21T00:00:00"/>
    <n v="21"/>
    <x v="2"/>
    <x v="1"/>
    <n v="4"/>
    <s v="Company D"/>
    <x v="2"/>
    <n v="2"/>
    <x v="2"/>
    <x v="2"/>
    <n v="199"/>
    <n v="3"/>
    <x v="19"/>
    <s v="Jeff"/>
  </r>
  <r>
    <s v="1399"/>
    <d v="2022-03-23T00:00:00"/>
    <n v="23"/>
    <x v="2"/>
    <x v="1"/>
    <n v="2"/>
    <s v="Company B"/>
    <x v="4"/>
    <n v="2"/>
    <x v="2"/>
    <x v="2"/>
    <n v="199"/>
    <n v="8"/>
    <x v="24"/>
    <s v="Sara"/>
  </r>
  <r>
    <s v="1405"/>
    <d v="2022-03-23T00:00:00"/>
    <n v="23"/>
    <x v="2"/>
    <x v="1"/>
    <n v="11"/>
    <s v="Company K"/>
    <x v="5"/>
    <n v="6"/>
    <x v="3"/>
    <x v="2"/>
    <n v="199"/>
    <n v="8"/>
    <x v="24"/>
    <s v="Steve"/>
  </r>
  <r>
    <s v="1411"/>
    <d v="2022-03-26T00:00:00"/>
    <n v="26"/>
    <x v="2"/>
    <x v="1"/>
    <n v="8"/>
    <s v="Company H"/>
    <x v="1"/>
    <n v="4"/>
    <x v="1"/>
    <x v="2"/>
    <n v="199"/>
    <n v="1"/>
    <x v="23"/>
    <s v="Steve"/>
  </r>
  <r>
    <s v="1417"/>
    <d v="2022-03-27T00:00:00"/>
    <n v="27"/>
    <x v="2"/>
    <x v="1"/>
    <n v="18"/>
    <s v="Company R"/>
    <x v="6"/>
    <n v="5"/>
    <x v="0"/>
    <x v="2"/>
    <n v="199"/>
    <n v="2"/>
    <x v="20"/>
    <s v="Jeff"/>
  </r>
  <r>
    <s v="1420"/>
    <d v="2022-03-29T00:00:00"/>
    <n v="29"/>
    <x v="2"/>
    <x v="1"/>
    <n v="18"/>
    <s v="Company R"/>
    <x v="0"/>
    <n v="3"/>
    <x v="0"/>
    <x v="2"/>
    <n v="199"/>
    <n v="0"/>
    <x v="5"/>
    <s v="Jeff"/>
  </r>
  <r>
    <s v="1421"/>
    <d v="2022-03-29T00:00:00"/>
    <n v="29"/>
    <x v="2"/>
    <x v="1"/>
    <n v="2"/>
    <s v="Company B"/>
    <x v="2"/>
    <n v="2"/>
    <x v="2"/>
    <x v="2"/>
    <n v="199"/>
    <n v="0"/>
    <x v="5"/>
    <s v="Jeff"/>
  </r>
  <r>
    <s v="1422"/>
    <d v="2022-03-30T00:00:00"/>
    <n v="30"/>
    <x v="2"/>
    <x v="1"/>
    <n v="2"/>
    <s v="Company B"/>
    <x v="4"/>
    <n v="2"/>
    <x v="2"/>
    <x v="2"/>
    <n v="199"/>
    <n v="9"/>
    <x v="25"/>
    <s v="Sara"/>
  </r>
  <r>
    <s v="1428"/>
    <d v="2022-03-31T00:00:00"/>
    <n v="31"/>
    <x v="2"/>
    <x v="1"/>
    <n v="5"/>
    <s v="Company E"/>
    <x v="4"/>
    <n v="2"/>
    <x v="2"/>
    <x v="2"/>
    <n v="199"/>
    <n v="9"/>
    <x v="25"/>
    <s v="Sara"/>
  </r>
  <r>
    <s v="1430"/>
    <d v="2022-04-01T00:00:00"/>
    <n v="1"/>
    <x v="3"/>
    <x v="1"/>
    <n v="10"/>
    <s v="Company J"/>
    <x v="7"/>
    <n v="8"/>
    <x v="1"/>
    <x v="2"/>
    <n v="199"/>
    <n v="6"/>
    <x v="22"/>
    <s v="Philip"/>
  </r>
  <r>
    <s v="1437"/>
    <d v="2022-04-05T00:00:00"/>
    <n v="5"/>
    <x v="3"/>
    <x v="1"/>
    <n v="7"/>
    <s v="Company G"/>
    <x v="1"/>
    <n v="4"/>
    <x v="1"/>
    <x v="2"/>
    <n v="199"/>
    <n v="8"/>
    <x v="24"/>
    <s v="Steve"/>
  </r>
  <r>
    <s v="1439"/>
    <d v="2022-04-05T00:00:00"/>
    <n v="5"/>
    <x v="3"/>
    <x v="1"/>
    <n v="16"/>
    <s v="Company P"/>
    <x v="0"/>
    <n v="3"/>
    <x v="0"/>
    <x v="2"/>
    <n v="199"/>
    <n v="9"/>
    <x v="25"/>
    <s v="Jeff"/>
  </r>
  <r>
    <s v="1440"/>
    <d v="2022-04-05T00:00:00"/>
    <n v="5"/>
    <x v="3"/>
    <x v="1"/>
    <n v="18"/>
    <s v="Company R"/>
    <x v="0"/>
    <n v="3"/>
    <x v="0"/>
    <x v="2"/>
    <n v="199"/>
    <n v="2"/>
    <x v="20"/>
    <s v="Jeff"/>
  </r>
  <r>
    <s v="1441"/>
    <d v="2022-04-05T00:00:00"/>
    <n v="5"/>
    <x v="3"/>
    <x v="1"/>
    <n v="13"/>
    <s v="Company M"/>
    <x v="5"/>
    <n v="6"/>
    <x v="3"/>
    <x v="2"/>
    <n v="199"/>
    <n v="5"/>
    <x v="21"/>
    <s v="Steve"/>
  </r>
  <r>
    <s v="1445"/>
    <d v="2022-04-06T00:00:00"/>
    <n v="6"/>
    <x v="3"/>
    <x v="1"/>
    <n v="1"/>
    <s v="Company A"/>
    <x v="4"/>
    <n v="2"/>
    <x v="2"/>
    <x v="2"/>
    <n v="199"/>
    <n v="3"/>
    <x v="19"/>
    <s v="Sara"/>
  </r>
  <r>
    <s v="1450"/>
    <d v="2022-04-07T00:00:00"/>
    <n v="7"/>
    <x v="3"/>
    <x v="1"/>
    <n v="4"/>
    <s v="Company D"/>
    <x v="4"/>
    <n v="2"/>
    <x v="2"/>
    <x v="2"/>
    <n v="199"/>
    <n v="5"/>
    <x v="21"/>
    <s v="Sara"/>
  </r>
  <r>
    <s v="1456"/>
    <d v="2022-04-09T00:00:00"/>
    <n v="9"/>
    <x v="3"/>
    <x v="1"/>
    <n v="17"/>
    <s v="Company Q"/>
    <x v="6"/>
    <n v="5"/>
    <x v="0"/>
    <x v="2"/>
    <n v="199"/>
    <n v="7"/>
    <x v="27"/>
    <s v="Jeff"/>
  </r>
  <r>
    <s v="1459"/>
    <d v="2022-04-10T00:00:00"/>
    <n v="10"/>
    <x v="3"/>
    <x v="1"/>
    <n v="17"/>
    <s v="Company Q"/>
    <x v="0"/>
    <n v="3"/>
    <x v="0"/>
    <x v="2"/>
    <n v="199"/>
    <n v="5"/>
    <x v="21"/>
    <s v="Jeff"/>
  </r>
  <r>
    <s v="1460"/>
    <d v="2022-04-11T00:00:00"/>
    <n v="11"/>
    <x v="3"/>
    <x v="1"/>
    <n v="13"/>
    <s v="Company M"/>
    <x v="3"/>
    <n v="5"/>
    <x v="3"/>
    <x v="2"/>
    <n v="199"/>
    <n v="9"/>
    <x v="25"/>
    <s v="Sara"/>
  </r>
  <r>
    <s v="1463"/>
    <d v="2022-04-12T00:00:00"/>
    <n v="12"/>
    <x v="3"/>
    <x v="1"/>
    <n v="13"/>
    <s v="Company M"/>
    <x v="3"/>
    <n v="5"/>
    <x v="3"/>
    <x v="2"/>
    <n v="199"/>
    <n v="3"/>
    <x v="19"/>
    <s v="Sara"/>
  </r>
  <r>
    <s v="1467"/>
    <d v="2022-04-15T00:00:00"/>
    <n v="15"/>
    <x v="3"/>
    <x v="1"/>
    <n v="3"/>
    <s v="Company C"/>
    <x v="4"/>
    <n v="2"/>
    <x v="2"/>
    <x v="2"/>
    <n v="199"/>
    <n v="5"/>
    <x v="21"/>
    <s v="Sara"/>
  </r>
  <r>
    <s v="1488"/>
    <d v="2022-04-23T00:00:00"/>
    <n v="23"/>
    <x v="3"/>
    <x v="1"/>
    <n v="12"/>
    <s v="Company L"/>
    <x v="5"/>
    <n v="6"/>
    <x v="3"/>
    <x v="2"/>
    <n v="199"/>
    <n v="8"/>
    <x v="24"/>
    <s v="Steve"/>
  </r>
  <r>
    <s v="1497"/>
    <d v="2022-04-26T00:00:00"/>
    <n v="26"/>
    <x v="3"/>
    <x v="1"/>
    <n v="13"/>
    <s v="Company M"/>
    <x v="5"/>
    <n v="6"/>
    <x v="3"/>
    <x v="2"/>
    <n v="199"/>
    <n v="5"/>
    <x v="21"/>
    <s v="Steve"/>
  </r>
  <r>
    <s v="1508"/>
    <d v="2022-05-01T00:00:00"/>
    <n v="1"/>
    <x v="4"/>
    <x v="1"/>
    <n v="2"/>
    <s v="Company B"/>
    <x v="2"/>
    <n v="2"/>
    <x v="2"/>
    <x v="2"/>
    <n v="199"/>
    <n v="4"/>
    <x v="26"/>
    <s v="Jeff"/>
  </r>
  <r>
    <s v="1514"/>
    <d v="2022-05-03T00:00:00"/>
    <n v="3"/>
    <x v="4"/>
    <x v="1"/>
    <n v="11"/>
    <s v="Company K"/>
    <x v="3"/>
    <n v="5"/>
    <x v="3"/>
    <x v="2"/>
    <n v="199"/>
    <n v="2"/>
    <x v="20"/>
    <s v="Sara"/>
  </r>
  <r>
    <s v="1529"/>
    <d v="2022-05-07T00:00:00"/>
    <n v="7"/>
    <x v="4"/>
    <x v="1"/>
    <n v="18"/>
    <s v="Company R"/>
    <x v="0"/>
    <n v="3"/>
    <x v="0"/>
    <x v="2"/>
    <n v="199"/>
    <n v="1"/>
    <x v="23"/>
    <s v="Jeff"/>
  </r>
  <r>
    <s v="1531"/>
    <d v="2022-05-08T00:00:00"/>
    <n v="8"/>
    <x v="4"/>
    <x v="1"/>
    <n v="4"/>
    <s v="Company D"/>
    <x v="2"/>
    <n v="2"/>
    <x v="2"/>
    <x v="2"/>
    <n v="199"/>
    <n v="7"/>
    <x v="27"/>
    <s v="Jeff"/>
  </r>
  <r>
    <s v="1539"/>
    <d v="2022-05-11T00:00:00"/>
    <n v="11"/>
    <x v="4"/>
    <x v="1"/>
    <n v="15"/>
    <s v="Company O"/>
    <x v="5"/>
    <n v="6"/>
    <x v="3"/>
    <x v="2"/>
    <n v="199"/>
    <n v="7"/>
    <x v="27"/>
    <s v="Steve"/>
  </r>
  <r>
    <s v="1542"/>
    <d v="2022-05-13T00:00:00"/>
    <n v="13"/>
    <x v="4"/>
    <x v="1"/>
    <n v="5"/>
    <s v="Company E"/>
    <x v="4"/>
    <n v="2"/>
    <x v="2"/>
    <x v="2"/>
    <n v="199"/>
    <n v="6"/>
    <x v="22"/>
    <s v="Sara"/>
  </r>
  <r>
    <s v="1544"/>
    <d v="2022-05-13T00:00:00"/>
    <n v="13"/>
    <x v="4"/>
    <x v="1"/>
    <n v="19"/>
    <s v="Company S"/>
    <x v="0"/>
    <n v="3"/>
    <x v="0"/>
    <x v="2"/>
    <n v="199"/>
    <n v="5"/>
    <x v="21"/>
    <s v="Jeff"/>
  </r>
  <r>
    <s v="1546"/>
    <d v="2022-05-15T00:00:00"/>
    <n v="15"/>
    <x v="4"/>
    <x v="1"/>
    <n v="15"/>
    <s v="Company O"/>
    <x v="5"/>
    <n v="6"/>
    <x v="3"/>
    <x v="2"/>
    <n v="199"/>
    <n v="7"/>
    <x v="27"/>
    <s v="Steve"/>
  </r>
  <r>
    <s v="1550"/>
    <d v="2022-05-17T00:00:00"/>
    <n v="17"/>
    <x v="4"/>
    <x v="1"/>
    <n v="15"/>
    <s v="Company O"/>
    <x v="3"/>
    <n v="5"/>
    <x v="3"/>
    <x v="2"/>
    <n v="199"/>
    <n v="3"/>
    <x v="19"/>
    <s v="Sara"/>
  </r>
  <r>
    <s v="1556"/>
    <d v="2022-05-17T00:00:00"/>
    <n v="17"/>
    <x v="4"/>
    <x v="1"/>
    <n v="17"/>
    <s v="Company Q"/>
    <x v="6"/>
    <n v="5"/>
    <x v="0"/>
    <x v="2"/>
    <n v="199"/>
    <n v="2"/>
    <x v="20"/>
    <s v="Jeff"/>
  </r>
  <r>
    <s v="1560"/>
    <d v="2022-05-19T00:00:00"/>
    <n v="19"/>
    <x v="4"/>
    <x v="1"/>
    <n v="20"/>
    <s v="Company T"/>
    <x v="6"/>
    <n v="5"/>
    <x v="0"/>
    <x v="2"/>
    <n v="199"/>
    <n v="2"/>
    <x v="20"/>
    <s v="Jeff"/>
  </r>
  <r>
    <s v="1564"/>
    <d v="2022-05-20T00:00:00"/>
    <n v="20"/>
    <x v="4"/>
    <x v="1"/>
    <n v="2"/>
    <s v="Company B"/>
    <x v="2"/>
    <n v="2"/>
    <x v="2"/>
    <x v="2"/>
    <n v="199"/>
    <n v="9"/>
    <x v="25"/>
    <s v="Jeff"/>
  </r>
  <r>
    <s v="1577"/>
    <d v="2022-05-25T00:00:00"/>
    <n v="25"/>
    <x v="4"/>
    <x v="1"/>
    <n v="13"/>
    <s v="Company M"/>
    <x v="5"/>
    <n v="6"/>
    <x v="3"/>
    <x v="2"/>
    <n v="199"/>
    <n v="0"/>
    <x v="5"/>
    <s v="Steve"/>
  </r>
  <r>
    <s v="1579"/>
    <d v="2022-05-25T00:00:00"/>
    <n v="25"/>
    <x v="4"/>
    <x v="1"/>
    <n v="1"/>
    <s v="Company A"/>
    <x v="4"/>
    <n v="2"/>
    <x v="2"/>
    <x v="2"/>
    <n v="199"/>
    <n v="1"/>
    <x v="23"/>
    <s v="Sara"/>
  </r>
  <r>
    <s v="1580"/>
    <d v="2022-05-25T00:00:00"/>
    <n v="25"/>
    <x v="4"/>
    <x v="1"/>
    <n v="11"/>
    <s v="Company K"/>
    <x v="5"/>
    <n v="6"/>
    <x v="3"/>
    <x v="2"/>
    <n v="199"/>
    <n v="6"/>
    <x v="22"/>
    <s v="Steve"/>
  </r>
  <r>
    <s v="1584"/>
    <d v="2022-05-25T00:00:00"/>
    <n v="25"/>
    <x v="4"/>
    <x v="1"/>
    <n v="5"/>
    <s v="Company E"/>
    <x v="4"/>
    <n v="2"/>
    <x v="2"/>
    <x v="2"/>
    <n v="199"/>
    <n v="8"/>
    <x v="24"/>
    <s v="Sara"/>
  </r>
  <r>
    <s v="1587"/>
    <d v="2022-05-26T00:00:00"/>
    <n v="26"/>
    <x v="4"/>
    <x v="1"/>
    <n v="11"/>
    <s v="Company K"/>
    <x v="5"/>
    <n v="6"/>
    <x v="3"/>
    <x v="2"/>
    <n v="199"/>
    <n v="1"/>
    <x v="23"/>
    <s v="Steve"/>
  </r>
  <r>
    <s v="1595"/>
    <d v="2022-05-27T00:00:00"/>
    <n v="27"/>
    <x v="4"/>
    <x v="1"/>
    <n v="19"/>
    <s v="Company S"/>
    <x v="6"/>
    <n v="5"/>
    <x v="0"/>
    <x v="2"/>
    <n v="199"/>
    <n v="0"/>
    <x v="5"/>
    <s v="Jeff"/>
  </r>
  <r>
    <s v="1597"/>
    <d v="2022-05-28T00:00:00"/>
    <n v="28"/>
    <x v="4"/>
    <x v="1"/>
    <n v="16"/>
    <s v="Company P"/>
    <x v="6"/>
    <n v="5"/>
    <x v="0"/>
    <x v="2"/>
    <n v="199"/>
    <n v="8"/>
    <x v="24"/>
    <s v="Jeff"/>
  </r>
  <r>
    <s v="1600"/>
    <d v="2022-05-28T00:00:00"/>
    <n v="28"/>
    <x v="4"/>
    <x v="1"/>
    <n v="9"/>
    <s v="Company I"/>
    <x v="1"/>
    <n v="4"/>
    <x v="1"/>
    <x v="2"/>
    <n v="199"/>
    <n v="1"/>
    <x v="23"/>
    <s v="Steve"/>
  </r>
  <r>
    <s v="1602"/>
    <d v="2022-05-29T00:00:00"/>
    <n v="29"/>
    <x v="4"/>
    <x v="1"/>
    <n v="4"/>
    <s v="Company D"/>
    <x v="4"/>
    <n v="2"/>
    <x v="2"/>
    <x v="2"/>
    <n v="199"/>
    <n v="1"/>
    <x v="23"/>
    <s v="Sara"/>
  </r>
  <r>
    <s v="1603"/>
    <d v="2022-05-29T00:00:00"/>
    <n v="29"/>
    <x v="4"/>
    <x v="1"/>
    <n v="18"/>
    <s v="Company R"/>
    <x v="6"/>
    <n v="5"/>
    <x v="0"/>
    <x v="2"/>
    <n v="199"/>
    <n v="8"/>
    <x v="24"/>
    <s v="Jeff"/>
  </r>
  <r>
    <s v="1604"/>
    <d v="2022-05-29T00:00:00"/>
    <n v="29"/>
    <x v="4"/>
    <x v="1"/>
    <n v="13"/>
    <s v="Company M"/>
    <x v="5"/>
    <n v="6"/>
    <x v="3"/>
    <x v="2"/>
    <n v="199"/>
    <n v="7"/>
    <x v="27"/>
    <s v="Steve"/>
  </r>
  <r>
    <s v="1625"/>
    <d v="2022-06-06T00:00:00"/>
    <n v="6"/>
    <x v="5"/>
    <x v="1"/>
    <n v="14"/>
    <s v="Company N"/>
    <x v="5"/>
    <n v="6"/>
    <x v="3"/>
    <x v="2"/>
    <n v="199"/>
    <n v="7"/>
    <x v="27"/>
    <s v="Steve"/>
  </r>
  <r>
    <s v="1626"/>
    <d v="2022-06-06T00:00:00"/>
    <n v="6"/>
    <x v="5"/>
    <x v="1"/>
    <n v="15"/>
    <s v="Company O"/>
    <x v="3"/>
    <n v="5"/>
    <x v="3"/>
    <x v="2"/>
    <n v="199"/>
    <n v="6"/>
    <x v="22"/>
    <s v="Sara"/>
  </r>
  <r>
    <s v="1638"/>
    <d v="2022-06-08T00:00:00"/>
    <n v="8"/>
    <x v="5"/>
    <x v="1"/>
    <n v="4"/>
    <s v="Company D"/>
    <x v="4"/>
    <n v="2"/>
    <x v="2"/>
    <x v="2"/>
    <n v="199"/>
    <n v="1"/>
    <x v="23"/>
    <s v="Sara"/>
  </r>
  <r>
    <s v="1643"/>
    <d v="2022-06-08T00:00:00"/>
    <n v="8"/>
    <x v="5"/>
    <x v="1"/>
    <n v="7"/>
    <s v="Company G"/>
    <x v="1"/>
    <n v="4"/>
    <x v="1"/>
    <x v="2"/>
    <n v="199"/>
    <n v="9"/>
    <x v="25"/>
    <s v="Steve"/>
  </r>
  <r>
    <s v="1646"/>
    <d v="2022-06-10T00:00:00"/>
    <n v="10"/>
    <x v="5"/>
    <x v="1"/>
    <n v="11"/>
    <s v="Company K"/>
    <x v="3"/>
    <n v="5"/>
    <x v="3"/>
    <x v="2"/>
    <n v="199"/>
    <n v="4"/>
    <x v="26"/>
    <s v="Sara"/>
  </r>
  <r>
    <s v="1652"/>
    <d v="2022-06-11T00:00:00"/>
    <n v="11"/>
    <x v="5"/>
    <x v="1"/>
    <n v="9"/>
    <s v="Company I"/>
    <x v="1"/>
    <n v="4"/>
    <x v="1"/>
    <x v="2"/>
    <n v="199"/>
    <n v="5"/>
    <x v="21"/>
    <s v="Steve"/>
  </r>
  <r>
    <s v="1655"/>
    <d v="2022-06-14T00:00:00"/>
    <n v="14"/>
    <x v="5"/>
    <x v="1"/>
    <n v="17"/>
    <s v="Company Q"/>
    <x v="0"/>
    <n v="3"/>
    <x v="0"/>
    <x v="2"/>
    <n v="199"/>
    <n v="8"/>
    <x v="24"/>
    <s v="Jeff"/>
  </r>
  <r>
    <s v="1665"/>
    <d v="2022-06-15T00:00:00"/>
    <n v="15"/>
    <x v="5"/>
    <x v="1"/>
    <n v="17"/>
    <s v="Company Q"/>
    <x v="0"/>
    <n v="3"/>
    <x v="0"/>
    <x v="2"/>
    <n v="199"/>
    <n v="3"/>
    <x v="19"/>
    <s v="Jeff"/>
  </r>
  <r>
    <s v="1666"/>
    <d v="2022-06-16T00:00:00"/>
    <n v="16"/>
    <x v="5"/>
    <x v="1"/>
    <n v="20"/>
    <s v="Company T"/>
    <x v="0"/>
    <n v="3"/>
    <x v="0"/>
    <x v="2"/>
    <n v="199"/>
    <n v="7"/>
    <x v="27"/>
    <s v="Jeff"/>
  </r>
  <r>
    <s v="1675"/>
    <d v="2022-06-19T00:00:00"/>
    <n v="19"/>
    <x v="5"/>
    <x v="1"/>
    <n v="13"/>
    <s v="Company M"/>
    <x v="3"/>
    <n v="5"/>
    <x v="3"/>
    <x v="2"/>
    <n v="199"/>
    <n v="0"/>
    <x v="5"/>
    <s v="Sara"/>
  </r>
  <r>
    <s v="1676"/>
    <d v="2022-06-19T00:00:00"/>
    <n v="19"/>
    <x v="5"/>
    <x v="1"/>
    <n v="11"/>
    <s v="Company K"/>
    <x v="3"/>
    <n v="5"/>
    <x v="3"/>
    <x v="2"/>
    <n v="199"/>
    <n v="7"/>
    <x v="27"/>
    <s v="Sara"/>
  </r>
  <r>
    <s v="1679"/>
    <d v="2022-06-21T00:00:00"/>
    <n v="21"/>
    <x v="5"/>
    <x v="1"/>
    <n v="20"/>
    <s v="Company T"/>
    <x v="6"/>
    <n v="5"/>
    <x v="0"/>
    <x v="2"/>
    <n v="199"/>
    <n v="7"/>
    <x v="27"/>
    <s v="Jeff"/>
  </r>
  <r>
    <s v="1682"/>
    <d v="2022-06-22T00:00:00"/>
    <n v="22"/>
    <x v="5"/>
    <x v="1"/>
    <n v="3"/>
    <s v="Company C"/>
    <x v="4"/>
    <n v="2"/>
    <x v="2"/>
    <x v="2"/>
    <n v="199"/>
    <n v="5"/>
    <x v="21"/>
    <s v="Sara"/>
  </r>
  <r>
    <s v="1695"/>
    <d v="2022-06-29T00:00:00"/>
    <n v="29"/>
    <x v="5"/>
    <x v="1"/>
    <n v="8"/>
    <s v="Company H"/>
    <x v="1"/>
    <n v="4"/>
    <x v="1"/>
    <x v="2"/>
    <n v="199"/>
    <n v="3"/>
    <x v="19"/>
    <s v="Steve"/>
  </r>
  <r>
    <s v="1698"/>
    <d v="2022-07-02T00:00:00"/>
    <n v="2"/>
    <x v="6"/>
    <x v="1"/>
    <n v="8"/>
    <s v="Company H"/>
    <x v="1"/>
    <n v="4"/>
    <x v="1"/>
    <x v="2"/>
    <n v="199"/>
    <n v="3"/>
    <x v="19"/>
    <s v="Steve"/>
  </r>
  <r>
    <s v="1702"/>
    <d v="2022-07-05T00:00:00"/>
    <n v="5"/>
    <x v="6"/>
    <x v="1"/>
    <n v="8"/>
    <s v="Company H"/>
    <x v="7"/>
    <n v="8"/>
    <x v="1"/>
    <x v="2"/>
    <n v="199"/>
    <n v="5"/>
    <x v="21"/>
    <s v="Philip"/>
  </r>
  <r>
    <s v="1705"/>
    <d v="2022-07-07T00:00:00"/>
    <n v="7"/>
    <x v="6"/>
    <x v="1"/>
    <n v="9"/>
    <s v="Company I"/>
    <x v="7"/>
    <n v="8"/>
    <x v="1"/>
    <x v="2"/>
    <n v="199"/>
    <n v="2"/>
    <x v="20"/>
    <s v="Philip"/>
  </r>
  <r>
    <s v="1708"/>
    <d v="2022-07-10T00:00:00"/>
    <n v="10"/>
    <x v="6"/>
    <x v="1"/>
    <n v="5"/>
    <s v="Company E"/>
    <x v="2"/>
    <n v="2"/>
    <x v="2"/>
    <x v="2"/>
    <n v="199"/>
    <n v="3"/>
    <x v="19"/>
    <s v="Jeff"/>
  </r>
  <r>
    <s v="1709"/>
    <d v="2022-07-10T00:00:00"/>
    <n v="10"/>
    <x v="6"/>
    <x v="1"/>
    <n v="8"/>
    <s v="Company H"/>
    <x v="1"/>
    <n v="4"/>
    <x v="1"/>
    <x v="2"/>
    <n v="199"/>
    <n v="6"/>
    <x v="22"/>
    <s v="Steve"/>
  </r>
  <r>
    <s v="1714"/>
    <d v="2022-07-12T00:00:00"/>
    <n v="12"/>
    <x v="6"/>
    <x v="1"/>
    <n v="13"/>
    <s v="Company M"/>
    <x v="3"/>
    <n v="5"/>
    <x v="3"/>
    <x v="2"/>
    <n v="199"/>
    <n v="3"/>
    <x v="19"/>
    <s v="Sara"/>
  </r>
  <r>
    <s v="1721"/>
    <d v="2022-07-13T00:00:00"/>
    <n v="13"/>
    <x v="6"/>
    <x v="1"/>
    <n v="6"/>
    <s v="Company F"/>
    <x v="1"/>
    <n v="4"/>
    <x v="1"/>
    <x v="2"/>
    <n v="199"/>
    <n v="1"/>
    <x v="23"/>
    <s v="Steve"/>
  </r>
  <r>
    <s v="1722"/>
    <d v="2022-07-14T00:00:00"/>
    <n v="14"/>
    <x v="6"/>
    <x v="1"/>
    <n v="16"/>
    <s v="Company P"/>
    <x v="0"/>
    <n v="3"/>
    <x v="0"/>
    <x v="2"/>
    <n v="199"/>
    <n v="8"/>
    <x v="24"/>
    <s v="Jeff"/>
  </r>
  <r>
    <s v="1723"/>
    <d v="2022-07-14T00:00:00"/>
    <n v="14"/>
    <x v="6"/>
    <x v="1"/>
    <n v="10"/>
    <s v="Company J"/>
    <x v="1"/>
    <n v="4"/>
    <x v="1"/>
    <x v="2"/>
    <n v="199"/>
    <n v="2"/>
    <x v="20"/>
    <s v="Steve"/>
  </r>
  <r>
    <s v="1727"/>
    <d v="2022-07-14T00:00:00"/>
    <n v="14"/>
    <x v="6"/>
    <x v="1"/>
    <n v="4"/>
    <s v="Company D"/>
    <x v="2"/>
    <n v="2"/>
    <x v="2"/>
    <x v="2"/>
    <n v="199"/>
    <n v="3"/>
    <x v="19"/>
    <s v="Jeff"/>
  </r>
  <r>
    <s v="1740"/>
    <d v="2022-07-20T00:00:00"/>
    <n v="20"/>
    <x v="6"/>
    <x v="1"/>
    <n v="2"/>
    <s v="Company B"/>
    <x v="2"/>
    <n v="2"/>
    <x v="2"/>
    <x v="2"/>
    <n v="199"/>
    <n v="4"/>
    <x v="26"/>
    <s v="Jeff"/>
  </r>
  <r>
    <s v="1745"/>
    <d v="2022-07-21T00:00:00"/>
    <n v="21"/>
    <x v="6"/>
    <x v="1"/>
    <n v="9"/>
    <s v="Company I"/>
    <x v="1"/>
    <n v="4"/>
    <x v="1"/>
    <x v="2"/>
    <n v="199"/>
    <n v="5"/>
    <x v="21"/>
    <s v="Steve"/>
  </r>
  <r>
    <s v="1747"/>
    <d v="2022-07-22T00:00:00"/>
    <n v="22"/>
    <x v="6"/>
    <x v="1"/>
    <n v="6"/>
    <s v="Company F"/>
    <x v="1"/>
    <n v="4"/>
    <x v="1"/>
    <x v="2"/>
    <n v="199"/>
    <n v="0"/>
    <x v="5"/>
    <s v="Steve"/>
  </r>
  <r>
    <s v="1760"/>
    <d v="2022-07-27T00:00:00"/>
    <n v="27"/>
    <x v="6"/>
    <x v="1"/>
    <n v="18"/>
    <s v="Company R"/>
    <x v="6"/>
    <n v="5"/>
    <x v="0"/>
    <x v="2"/>
    <n v="199"/>
    <n v="0"/>
    <x v="5"/>
    <s v="Jeff"/>
  </r>
  <r>
    <s v="1761"/>
    <d v="2022-07-28T00:00:00"/>
    <n v="28"/>
    <x v="6"/>
    <x v="1"/>
    <n v="11"/>
    <s v="Company K"/>
    <x v="3"/>
    <n v="5"/>
    <x v="3"/>
    <x v="2"/>
    <n v="199"/>
    <n v="4"/>
    <x v="26"/>
    <s v="Sara"/>
  </r>
  <r>
    <s v="1763"/>
    <d v="2022-07-29T00:00:00"/>
    <n v="29"/>
    <x v="6"/>
    <x v="1"/>
    <n v="2"/>
    <s v="Company B"/>
    <x v="2"/>
    <n v="2"/>
    <x v="2"/>
    <x v="2"/>
    <n v="199"/>
    <n v="7"/>
    <x v="27"/>
    <s v="Jeff"/>
  </r>
  <r>
    <s v="1765"/>
    <d v="2022-07-30T00:00:00"/>
    <n v="30"/>
    <x v="6"/>
    <x v="1"/>
    <n v="9"/>
    <s v="Company I"/>
    <x v="1"/>
    <n v="4"/>
    <x v="1"/>
    <x v="2"/>
    <n v="199"/>
    <n v="3"/>
    <x v="19"/>
    <s v="Steve"/>
  </r>
  <r>
    <s v="1771"/>
    <d v="2022-08-03T00:00:00"/>
    <n v="3"/>
    <x v="7"/>
    <x v="1"/>
    <n v="4"/>
    <s v="Company D"/>
    <x v="2"/>
    <n v="2"/>
    <x v="2"/>
    <x v="2"/>
    <n v="199"/>
    <n v="7"/>
    <x v="27"/>
    <s v="Jeff"/>
  </r>
  <r>
    <s v="1772"/>
    <d v="2022-08-04T00:00:00"/>
    <n v="4"/>
    <x v="7"/>
    <x v="1"/>
    <n v="18"/>
    <s v="Company R"/>
    <x v="0"/>
    <n v="3"/>
    <x v="0"/>
    <x v="2"/>
    <n v="199"/>
    <n v="8"/>
    <x v="24"/>
    <s v="Jeff"/>
  </r>
  <r>
    <s v="1773"/>
    <d v="2022-08-04T00:00:00"/>
    <n v="4"/>
    <x v="7"/>
    <x v="1"/>
    <n v="5"/>
    <s v="Company E"/>
    <x v="2"/>
    <n v="2"/>
    <x v="2"/>
    <x v="2"/>
    <n v="199"/>
    <n v="2"/>
    <x v="20"/>
    <s v="Jeff"/>
  </r>
  <r>
    <s v="1774"/>
    <d v="2022-08-04T00:00:00"/>
    <n v="4"/>
    <x v="7"/>
    <x v="1"/>
    <n v="8"/>
    <s v="Company H"/>
    <x v="1"/>
    <n v="4"/>
    <x v="1"/>
    <x v="2"/>
    <n v="199"/>
    <n v="1"/>
    <x v="23"/>
    <s v="Steve"/>
  </r>
  <r>
    <s v="1782"/>
    <d v="2022-08-08T00:00:00"/>
    <n v="8"/>
    <x v="7"/>
    <x v="1"/>
    <n v="13"/>
    <s v="Company M"/>
    <x v="3"/>
    <n v="5"/>
    <x v="3"/>
    <x v="2"/>
    <n v="199"/>
    <n v="3"/>
    <x v="19"/>
    <s v="Sara"/>
  </r>
  <r>
    <s v="1789"/>
    <d v="2022-08-10T00:00:00"/>
    <n v="10"/>
    <x v="7"/>
    <x v="1"/>
    <n v="4"/>
    <s v="Company D"/>
    <x v="4"/>
    <n v="2"/>
    <x v="2"/>
    <x v="2"/>
    <n v="199"/>
    <n v="9"/>
    <x v="25"/>
    <s v="Sara"/>
  </r>
  <r>
    <s v="1797"/>
    <d v="2022-08-12T00:00:00"/>
    <n v="12"/>
    <x v="7"/>
    <x v="1"/>
    <n v="10"/>
    <s v="Company J"/>
    <x v="7"/>
    <n v="8"/>
    <x v="1"/>
    <x v="2"/>
    <n v="199"/>
    <n v="2"/>
    <x v="20"/>
    <s v="Philip"/>
  </r>
  <r>
    <s v="1800"/>
    <d v="2022-08-12T00:00:00"/>
    <n v="12"/>
    <x v="7"/>
    <x v="1"/>
    <n v="9"/>
    <s v="Company I"/>
    <x v="7"/>
    <n v="8"/>
    <x v="1"/>
    <x v="2"/>
    <n v="199"/>
    <n v="8"/>
    <x v="24"/>
    <s v="Philip"/>
  </r>
  <r>
    <s v="1802"/>
    <d v="2022-08-12T00:00:00"/>
    <n v="12"/>
    <x v="7"/>
    <x v="1"/>
    <n v="6"/>
    <s v="Company F"/>
    <x v="1"/>
    <n v="4"/>
    <x v="1"/>
    <x v="2"/>
    <n v="199"/>
    <n v="6"/>
    <x v="22"/>
    <s v="Steve"/>
  </r>
  <r>
    <s v="1804"/>
    <d v="2022-08-12T00:00:00"/>
    <n v="12"/>
    <x v="7"/>
    <x v="1"/>
    <n v="8"/>
    <s v="Company H"/>
    <x v="1"/>
    <n v="4"/>
    <x v="1"/>
    <x v="2"/>
    <n v="199"/>
    <n v="6"/>
    <x v="22"/>
    <s v="Steve"/>
  </r>
  <r>
    <s v="1808"/>
    <d v="2022-08-13T00:00:00"/>
    <n v="13"/>
    <x v="7"/>
    <x v="1"/>
    <n v="9"/>
    <s v="Company I"/>
    <x v="1"/>
    <n v="4"/>
    <x v="1"/>
    <x v="2"/>
    <n v="199"/>
    <n v="3"/>
    <x v="19"/>
    <s v="Steve"/>
  </r>
  <r>
    <s v="1815"/>
    <d v="2022-08-16T00:00:00"/>
    <n v="16"/>
    <x v="7"/>
    <x v="1"/>
    <n v="5"/>
    <s v="Company E"/>
    <x v="4"/>
    <n v="2"/>
    <x v="2"/>
    <x v="2"/>
    <n v="199"/>
    <n v="2"/>
    <x v="20"/>
    <s v="Sara"/>
  </r>
  <r>
    <s v="1818"/>
    <d v="2022-08-17T00:00:00"/>
    <n v="17"/>
    <x v="7"/>
    <x v="1"/>
    <n v="5"/>
    <s v="Company E"/>
    <x v="2"/>
    <n v="2"/>
    <x v="2"/>
    <x v="2"/>
    <n v="199"/>
    <n v="4"/>
    <x v="26"/>
    <s v="Jeff"/>
  </r>
  <r>
    <s v="1819"/>
    <d v="2022-08-17T00:00:00"/>
    <n v="17"/>
    <x v="7"/>
    <x v="1"/>
    <n v="9"/>
    <s v="Company I"/>
    <x v="7"/>
    <n v="8"/>
    <x v="1"/>
    <x v="2"/>
    <n v="199"/>
    <n v="9"/>
    <x v="25"/>
    <s v="Philip"/>
  </r>
  <r>
    <s v="1821"/>
    <d v="2022-08-17T00:00:00"/>
    <n v="17"/>
    <x v="7"/>
    <x v="1"/>
    <n v="7"/>
    <s v="Company G"/>
    <x v="1"/>
    <n v="4"/>
    <x v="1"/>
    <x v="2"/>
    <n v="199"/>
    <n v="6"/>
    <x v="22"/>
    <s v="Steve"/>
  </r>
  <r>
    <s v="1823"/>
    <d v="2022-08-18T00:00:00"/>
    <n v="18"/>
    <x v="7"/>
    <x v="1"/>
    <n v="9"/>
    <s v="Company I"/>
    <x v="7"/>
    <n v="8"/>
    <x v="1"/>
    <x v="2"/>
    <n v="199"/>
    <n v="3"/>
    <x v="19"/>
    <s v="Philip"/>
  </r>
  <r>
    <s v="1825"/>
    <d v="2022-08-19T00:00:00"/>
    <n v="19"/>
    <x v="7"/>
    <x v="1"/>
    <n v="11"/>
    <s v="Company K"/>
    <x v="3"/>
    <n v="5"/>
    <x v="3"/>
    <x v="2"/>
    <n v="199"/>
    <n v="5"/>
    <x v="21"/>
    <s v="Sara"/>
  </r>
  <r>
    <s v="1831"/>
    <d v="2022-08-21T00:00:00"/>
    <n v="21"/>
    <x v="7"/>
    <x v="1"/>
    <n v="8"/>
    <s v="Company H"/>
    <x v="7"/>
    <n v="8"/>
    <x v="1"/>
    <x v="2"/>
    <n v="199"/>
    <n v="3"/>
    <x v="19"/>
    <s v="Philip"/>
  </r>
  <r>
    <s v="1834"/>
    <d v="2022-08-21T00:00:00"/>
    <n v="21"/>
    <x v="7"/>
    <x v="1"/>
    <n v="5"/>
    <s v="Company E"/>
    <x v="4"/>
    <n v="2"/>
    <x v="2"/>
    <x v="2"/>
    <n v="199"/>
    <n v="7"/>
    <x v="27"/>
    <s v="Sara"/>
  </r>
  <r>
    <s v="1836"/>
    <d v="2022-08-21T00:00:00"/>
    <n v="21"/>
    <x v="7"/>
    <x v="1"/>
    <n v="9"/>
    <s v="Company I"/>
    <x v="1"/>
    <n v="4"/>
    <x v="1"/>
    <x v="2"/>
    <n v="199"/>
    <n v="5"/>
    <x v="21"/>
    <s v="Steve"/>
  </r>
  <r>
    <s v="1840"/>
    <d v="2022-08-22T00:00:00"/>
    <n v="22"/>
    <x v="7"/>
    <x v="1"/>
    <n v="17"/>
    <s v="Company Q"/>
    <x v="0"/>
    <n v="3"/>
    <x v="0"/>
    <x v="2"/>
    <n v="199"/>
    <n v="5"/>
    <x v="21"/>
    <s v="Jeff"/>
  </r>
  <r>
    <s v="1841"/>
    <d v="2022-08-22T00:00:00"/>
    <n v="22"/>
    <x v="7"/>
    <x v="1"/>
    <n v="3"/>
    <s v="Company C"/>
    <x v="4"/>
    <n v="2"/>
    <x v="2"/>
    <x v="2"/>
    <n v="199"/>
    <n v="4"/>
    <x v="26"/>
    <s v="Sara"/>
  </r>
  <r>
    <s v="1843"/>
    <d v="2022-08-22T00:00:00"/>
    <n v="22"/>
    <x v="7"/>
    <x v="1"/>
    <n v="20"/>
    <s v="Company T"/>
    <x v="6"/>
    <n v="5"/>
    <x v="0"/>
    <x v="2"/>
    <n v="199"/>
    <n v="1"/>
    <x v="23"/>
    <s v="Jeff"/>
  </r>
  <r>
    <s v="1844"/>
    <d v="2022-08-22T00:00:00"/>
    <n v="22"/>
    <x v="7"/>
    <x v="1"/>
    <n v="5"/>
    <s v="Company E"/>
    <x v="2"/>
    <n v="2"/>
    <x v="2"/>
    <x v="2"/>
    <n v="199"/>
    <n v="4"/>
    <x v="26"/>
    <s v="Jeff"/>
  </r>
  <r>
    <s v="1857"/>
    <d v="2022-08-30T00:00:00"/>
    <n v="30"/>
    <x v="7"/>
    <x v="1"/>
    <n v="7"/>
    <s v="Company G"/>
    <x v="1"/>
    <n v="4"/>
    <x v="1"/>
    <x v="2"/>
    <n v="199"/>
    <n v="1"/>
    <x v="23"/>
    <s v="Steve"/>
  </r>
  <r>
    <s v="1868"/>
    <d v="2022-09-02T00:00:00"/>
    <n v="2"/>
    <x v="8"/>
    <x v="1"/>
    <n v="15"/>
    <s v="Company O"/>
    <x v="3"/>
    <n v="5"/>
    <x v="3"/>
    <x v="2"/>
    <n v="199"/>
    <n v="5"/>
    <x v="21"/>
    <s v="Sara"/>
  </r>
  <r>
    <s v="1873"/>
    <d v="2022-09-05T00:00:00"/>
    <n v="5"/>
    <x v="8"/>
    <x v="1"/>
    <n v="8"/>
    <s v="Company H"/>
    <x v="1"/>
    <n v="4"/>
    <x v="1"/>
    <x v="2"/>
    <n v="199"/>
    <n v="6"/>
    <x v="22"/>
    <s v="Steve"/>
  </r>
  <r>
    <s v="1876"/>
    <d v="2022-09-06T00:00:00"/>
    <n v="6"/>
    <x v="8"/>
    <x v="1"/>
    <n v="16"/>
    <s v="Company P"/>
    <x v="6"/>
    <n v="5"/>
    <x v="0"/>
    <x v="2"/>
    <n v="199"/>
    <n v="8"/>
    <x v="24"/>
    <s v="Jeff"/>
  </r>
  <r>
    <s v="1882"/>
    <d v="2022-09-07T00:00:00"/>
    <n v="7"/>
    <x v="8"/>
    <x v="1"/>
    <n v="2"/>
    <s v="Company B"/>
    <x v="2"/>
    <n v="2"/>
    <x v="2"/>
    <x v="2"/>
    <n v="199"/>
    <n v="1"/>
    <x v="23"/>
    <s v="Jeff"/>
  </r>
  <r>
    <s v="1885"/>
    <d v="2022-09-08T00:00:00"/>
    <n v="8"/>
    <x v="8"/>
    <x v="1"/>
    <n v="14"/>
    <s v="Company N"/>
    <x v="5"/>
    <n v="6"/>
    <x v="3"/>
    <x v="2"/>
    <n v="199"/>
    <n v="3"/>
    <x v="19"/>
    <s v="Steve"/>
  </r>
  <r>
    <s v="1890"/>
    <d v="2022-09-10T00:00:00"/>
    <n v="10"/>
    <x v="8"/>
    <x v="1"/>
    <n v="10"/>
    <s v="Company J"/>
    <x v="1"/>
    <n v="4"/>
    <x v="1"/>
    <x v="2"/>
    <n v="199"/>
    <n v="5"/>
    <x v="21"/>
    <s v="Steve"/>
  </r>
  <r>
    <s v="1893"/>
    <d v="2022-09-11T00:00:00"/>
    <n v="11"/>
    <x v="8"/>
    <x v="1"/>
    <n v="15"/>
    <s v="Company O"/>
    <x v="5"/>
    <n v="6"/>
    <x v="3"/>
    <x v="2"/>
    <n v="199"/>
    <n v="1"/>
    <x v="23"/>
    <s v="Steve"/>
  </r>
  <r>
    <s v="1898"/>
    <d v="2022-09-13T00:00:00"/>
    <n v="13"/>
    <x v="8"/>
    <x v="1"/>
    <n v="3"/>
    <s v="Company C"/>
    <x v="4"/>
    <n v="2"/>
    <x v="2"/>
    <x v="2"/>
    <n v="199"/>
    <n v="1"/>
    <x v="23"/>
    <s v="Sara"/>
  </r>
  <r>
    <s v="1899"/>
    <d v="2022-09-14T00:00:00"/>
    <n v="14"/>
    <x v="8"/>
    <x v="1"/>
    <n v="9"/>
    <s v="Company I"/>
    <x v="1"/>
    <n v="4"/>
    <x v="1"/>
    <x v="2"/>
    <n v="199"/>
    <n v="0"/>
    <x v="5"/>
    <s v="Steve"/>
  </r>
  <r>
    <s v="1900"/>
    <d v="2022-09-15T00:00:00"/>
    <n v="15"/>
    <x v="8"/>
    <x v="1"/>
    <n v="2"/>
    <s v="Company B"/>
    <x v="2"/>
    <n v="2"/>
    <x v="2"/>
    <x v="2"/>
    <n v="199"/>
    <n v="6"/>
    <x v="22"/>
    <s v="Jeff"/>
  </r>
  <r>
    <s v="1908"/>
    <d v="2022-09-18T00:00:00"/>
    <n v="18"/>
    <x v="8"/>
    <x v="1"/>
    <n v="20"/>
    <s v="Company T"/>
    <x v="0"/>
    <n v="3"/>
    <x v="0"/>
    <x v="2"/>
    <n v="199"/>
    <n v="7"/>
    <x v="27"/>
    <s v="Jeff"/>
  </r>
  <r>
    <s v="1915"/>
    <d v="2022-09-19T00:00:00"/>
    <n v="19"/>
    <x v="8"/>
    <x v="1"/>
    <n v="11"/>
    <s v="Company K"/>
    <x v="3"/>
    <n v="5"/>
    <x v="3"/>
    <x v="2"/>
    <n v="199"/>
    <n v="9"/>
    <x v="25"/>
    <s v="Sara"/>
  </r>
  <r>
    <s v="1919"/>
    <d v="2022-09-20T00:00:00"/>
    <n v="20"/>
    <x v="8"/>
    <x v="1"/>
    <n v="11"/>
    <s v="Company K"/>
    <x v="5"/>
    <n v="6"/>
    <x v="3"/>
    <x v="2"/>
    <n v="199"/>
    <n v="4"/>
    <x v="26"/>
    <s v="Steve"/>
  </r>
  <r>
    <s v="1924"/>
    <d v="2022-09-20T00:00:00"/>
    <n v="20"/>
    <x v="8"/>
    <x v="1"/>
    <n v="6"/>
    <s v="Company F"/>
    <x v="7"/>
    <n v="8"/>
    <x v="1"/>
    <x v="2"/>
    <n v="199"/>
    <n v="0"/>
    <x v="5"/>
    <s v="Philip"/>
  </r>
  <r>
    <s v="1926"/>
    <d v="2022-09-22T00:00:00"/>
    <n v="22"/>
    <x v="8"/>
    <x v="1"/>
    <n v="1"/>
    <s v="Company A"/>
    <x v="2"/>
    <n v="2"/>
    <x v="2"/>
    <x v="2"/>
    <n v="199"/>
    <n v="3"/>
    <x v="19"/>
    <s v="Jeff"/>
  </r>
  <r>
    <s v="1929"/>
    <d v="2022-09-22T00:00:00"/>
    <n v="22"/>
    <x v="8"/>
    <x v="1"/>
    <n v="9"/>
    <s v="Company I"/>
    <x v="1"/>
    <n v="4"/>
    <x v="1"/>
    <x v="2"/>
    <n v="199"/>
    <n v="3"/>
    <x v="19"/>
    <s v="Steve"/>
  </r>
  <r>
    <s v="1942"/>
    <d v="2022-09-28T00:00:00"/>
    <n v="28"/>
    <x v="8"/>
    <x v="1"/>
    <n v="4"/>
    <s v="Company D"/>
    <x v="2"/>
    <n v="2"/>
    <x v="2"/>
    <x v="2"/>
    <n v="199"/>
    <n v="0"/>
    <x v="5"/>
    <s v="Jeff"/>
  </r>
  <r>
    <s v="1944"/>
    <d v="2022-09-29T00:00:00"/>
    <n v="29"/>
    <x v="8"/>
    <x v="1"/>
    <n v="12"/>
    <s v="Company L"/>
    <x v="5"/>
    <n v="6"/>
    <x v="3"/>
    <x v="2"/>
    <n v="199"/>
    <n v="2"/>
    <x v="20"/>
    <s v="Steve"/>
  </r>
  <r>
    <s v="1946"/>
    <d v="2022-09-29T00:00:00"/>
    <n v="29"/>
    <x v="8"/>
    <x v="1"/>
    <n v="16"/>
    <s v="Company P"/>
    <x v="0"/>
    <n v="3"/>
    <x v="0"/>
    <x v="2"/>
    <n v="199"/>
    <n v="4"/>
    <x v="26"/>
    <s v="Jeff"/>
  </r>
  <r>
    <s v="1947"/>
    <d v="2022-09-29T00:00:00"/>
    <n v="29"/>
    <x v="8"/>
    <x v="1"/>
    <n v="19"/>
    <s v="Company S"/>
    <x v="0"/>
    <n v="3"/>
    <x v="0"/>
    <x v="2"/>
    <n v="199"/>
    <n v="2"/>
    <x v="20"/>
    <s v="Jeff"/>
  </r>
  <r>
    <s v="1955"/>
    <d v="2022-10-02T00:00:00"/>
    <n v="2"/>
    <x v="9"/>
    <x v="1"/>
    <n v="10"/>
    <s v="Company J"/>
    <x v="7"/>
    <n v="8"/>
    <x v="1"/>
    <x v="2"/>
    <n v="199"/>
    <n v="7"/>
    <x v="27"/>
    <s v="Philip"/>
  </r>
  <r>
    <s v="1965"/>
    <d v="2022-10-05T00:00:00"/>
    <n v="5"/>
    <x v="9"/>
    <x v="1"/>
    <n v="4"/>
    <s v="Company D"/>
    <x v="4"/>
    <n v="2"/>
    <x v="2"/>
    <x v="2"/>
    <n v="199"/>
    <n v="2"/>
    <x v="20"/>
    <s v="Sara"/>
  </r>
  <r>
    <s v="1969"/>
    <d v="2022-10-05T00:00:00"/>
    <n v="5"/>
    <x v="9"/>
    <x v="1"/>
    <n v="3"/>
    <s v="Company C"/>
    <x v="4"/>
    <n v="2"/>
    <x v="2"/>
    <x v="2"/>
    <n v="199"/>
    <n v="1"/>
    <x v="23"/>
    <s v="Sara"/>
  </r>
  <r>
    <s v="1978"/>
    <d v="2022-10-08T00:00:00"/>
    <n v="8"/>
    <x v="9"/>
    <x v="1"/>
    <n v="14"/>
    <s v="Company N"/>
    <x v="5"/>
    <n v="6"/>
    <x v="3"/>
    <x v="2"/>
    <n v="199"/>
    <n v="0"/>
    <x v="5"/>
    <s v="Steve"/>
  </r>
  <r>
    <s v="1984"/>
    <d v="2022-10-11T00:00:00"/>
    <n v="11"/>
    <x v="9"/>
    <x v="1"/>
    <n v="20"/>
    <s v="Company T"/>
    <x v="6"/>
    <n v="5"/>
    <x v="0"/>
    <x v="2"/>
    <n v="199"/>
    <n v="1"/>
    <x v="23"/>
    <s v="Jeff"/>
  </r>
  <r>
    <s v="1988"/>
    <d v="2022-10-13T00:00:00"/>
    <n v="13"/>
    <x v="9"/>
    <x v="1"/>
    <n v="2"/>
    <s v="Company B"/>
    <x v="4"/>
    <n v="2"/>
    <x v="2"/>
    <x v="2"/>
    <n v="199"/>
    <n v="5"/>
    <x v="21"/>
    <s v="Sara"/>
  </r>
  <r>
    <s v="1990"/>
    <d v="2022-10-13T00:00:00"/>
    <n v="13"/>
    <x v="9"/>
    <x v="1"/>
    <n v="11"/>
    <s v="Company K"/>
    <x v="3"/>
    <n v="5"/>
    <x v="3"/>
    <x v="2"/>
    <n v="199"/>
    <n v="4"/>
    <x v="26"/>
    <s v="Sara"/>
  </r>
  <r>
    <s v="1991"/>
    <d v="2022-10-14T00:00:00"/>
    <n v="14"/>
    <x v="9"/>
    <x v="1"/>
    <n v="3"/>
    <s v="Company C"/>
    <x v="2"/>
    <n v="2"/>
    <x v="2"/>
    <x v="2"/>
    <n v="199"/>
    <n v="7"/>
    <x v="27"/>
    <s v="Jeff"/>
  </r>
  <r>
    <s v="1993"/>
    <d v="2022-10-16T00:00:00"/>
    <n v="16"/>
    <x v="9"/>
    <x v="1"/>
    <n v="15"/>
    <s v="Company O"/>
    <x v="5"/>
    <n v="6"/>
    <x v="3"/>
    <x v="2"/>
    <n v="199"/>
    <n v="1"/>
    <x v="23"/>
    <s v="Steve"/>
  </r>
  <r>
    <s v="1995"/>
    <d v="2022-10-16T00:00:00"/>
    <n v="16"/>
    <x v="9"/>
    <x v="1"/>
    <n v="1"/>
    <s v="Company A"/>
    <x v="2"/>
    <n v="2"/>
    <x v="2"/>
    <x v="2"/>
    <n v="199"/>
    <n v="8"/>
    <x v="24"/>
    <s v="Jeff"/>
  </r>
  <r>
    <s v="2000"/>
    <d v="2022-10-16T00:00:00"/>
    <n v="16"/>
    <x v="9"/>
    <x v="1"/>
    <n v="14"/>
    <s v="Company N"/>
    <x v="3"/>
    <n v="5"/>
    <x v="3"/>
    <x v="2"/>
    <n v="199"/>
    <n v="4"/>
    <x v="26"/>
    <s v="Sara"/>
  </r>
  <r>
    <s v="0003"/>
    <d v="2021-01-03T00:00:00"/>
    <n v="3"/>
    <x v="0"/>
    <x v="0"/>
    <n v="9"/>
    <s v="Company I"/>
    <x v="7"/>
    <n v="8"/>
    <x v="1"/>
    <x v="3"/>
    <n v="159"/>
    <n v="3"/>
    <x v="28"/>
    <s v="Philip"/>
  </r>
  <r>
    <s v="0018"/>
    <d v="2021-01-07T00:00:00"/>
    <n v="7"/>
    <x v="0"/>
    <x v="0"/>
    <n v="19"/>
    <s v="Company S"/>
    <x v="6"/>
    <n v="5"/>
    <x v="0"/>
    <x v="3"/>
    <n v="159"/>
    <n v="5"/>
    <x v="29"/>
    <s v="Jeff"/>
  </r>
  <r>
    <s v="0023"/>
    <d v="2021-01-07T00:00:00"/>
    <n v="7"/>
    <x v="0"/>
    <x v="0"/>
    <n v="8"/>
    <s v="Company H"/>
    <x v="1"/>
    <n v="4"/>
    <x v="1"/>
    <x v="3"/>
    <n v="159"/>
    <n v="4"/>
    <x v="30"/>
    <s v="Steve"/>
  </r>
  <r>
    <s v="0031"/>
    <d v="2021-01-09T00:00:00"/>
    <n v="9"/>
    <x v="0"/>
    <x v="0"/>
    <n v="6"/>
    <s v="Company F"/>
    <x v="7"/>
    <n v="8"/>
    <x v="1"/>
    <x v="3"/>
    <n v="159"/>
    <n v="2"/>
    <x v="31"/>
    <s v="Philip"/>
  </r>
  <r>
    <s v="0043"/>
    <d v="2021-01-13T00:00:00"/>
    <n v="13"/>
    <x v="0"/>
    <x v="0"/>
    <n v="13"/>
    <s v="Company M"/>
    <x v="5"/>
    <n v="6"/>
    <x v="3"/>
    <x v="3"/>
    <n v="159"/>
    <n v="8"/>
    <x v="32"/>
    <s v="Steve"/>
  </r>
  <r>
    <s v="0046"/>
    <d v="2021-01-13T00:00:00"/>
    <n v="13"/>
    <x v="0"/>
    <x v="0"/>
    <n v="14"/>
    <s v="Company N"/>
    <x v="3"/>
    <n v="5"/>
    <x v="3"/>
    <x v="3"/>
    <n v="159"/>
    <n v="7"/>
    <x v="33"/>
    <s v="Sara"/>
  </r>
  <r>
    <s v="0049"/>
    <d v="2021-01-13T00:00:00"/>
    <n v="13"/>
    <x v="0"/>
    <x v="0"/>
    <n v="4"/>
    <s v="Company D"/>
    <x v="4"/>
    <n v="2"/>
    <x v="2"/>
    <x v="3"/>
    <n v="159"/>
    <n v="5"/>
    <x v="29"/>
    <s v="Sara"/>
  </r>
  <r>
    <s v="0050"/>
    <d v="2021-01-13T00:00:00"/>
    <n v="13"/>
    <x v="0"/>
    <x v="0"/>
    <n v="5"/>
    <s v="Company E"/>
    <x v="4"/>
    <n v="2"/>
    <x v="2"/>
    <x v="3"/>
    <n v="159"/>
    <n v="7"/>
    <x v="33"/>
    <s v="Sara"/>
  </r>
  <r>
    <s v="0061"/>
    <d v="2021-01-16T00:00:00"/>
    <n v="16"/>
    <x v="0"/>
    <x v="0"/>
    <n v="2"/>
    <s v="Company B"/>
    <x v="2"/>
    <n v="2"/>
    <x v="2"/>
    <x v="3"/>
    <n v="159"/>
    <n v="8"/>
    <x v="32"/>
    <s v="Jeff"/>
  </r>
  <r>
    <s v="0062"/>
    <d v="2021-01-17T00:00:00"/>
    <n v="17"/>
    <x v="0"/>
    <x v="0"/>
    <n v="20"/>
    <s v="Company T"/>
    <x v="0"/>
    <n v="3"/>
    <x v="0"/>
    <x v="3"/>
    <n v="159"/>
    <n v="9"/>
    <x v="34"/>
    <s v="Jeff"/>
  </r>
  <r>
    <s v="0071"/>
    <d v="2021-01-21T00:00:00"/>
    <n v="21"/>
    <x v="0"/>
    <x v="0"/>
    <n v="17"/>
    <s v="Company Q"/>
    <x v="6"/>
    <n v="5"/>
    <x v="0"/>
    <x v="3"/>
    <n v="159"/>
    <n v="4"/>
    <x v="30"/>
    <s v="Jeff"/>
  </r>
  <r>
    <s v="0073"/>
    <d v="2021-01-23T00:00:00"/>
    <n v="23"/>
    <x v="0"/>
    <x v="0"/>
    <n v="15"/>
    <s v="Company O"/>
    <x v="5"/>
    <n v="6"/>
    <x v="3"/>
    <x v="3"/>
    <n v="159"/>
    <n v="1"/>
    <x v="35"/>
    <s v="Steve"/>
  </r>
  <r>
    <s v="0087"/>
    <d v="2021-01-27T00:00:00"/>
    <n v="27"/>
    <x v="0"/>
    <x v="0"/>
    <n v="17"/>
    <s v="Company Q"/>
    <x v="0"/>
    <n v="3"/>
    <x v="0"/>
    <x v="3"/>
    <n v="159"/>
    <n v="3"/>
    <x v="28"/>
    <s v="Jeff"/>
  </r>
  <r>
    <s v="0098"/>
    <d v="2021-01-30T00:00:00"/>
    <n v="30"/>
    <x v="0"/>
    <x v="0"/>
    <n v="19"/>
    <s v="Company S"/>
    <x v="6"/>
    <n v="5"/>
    <x v="0"/>
    <x v="3"/>
    <n v="159"/>
    <n v="8"/>
    <x v="32"/>
    <s v="Jeff"/>
  </r>
  <r>
    <s v="0105"/>
    <d v="2021-02-02T00:00:00"/>
    <n v="2"/>
    <x v="1"/>
    <x v="0"/>
    <n v="11"/>
    <s v="Company K"/>
    <x v="3"/>
    <n v="5"/>
    <x v="3"/>
    <x v="3"/>
    <n v="159"/>
    <n v="0"/>
    <x v="5"/>
    <s v="Sara"/>
  </r>
  <r>
    <s v="0106"/>
    <d v="2021-02-02T00:00:00"/>
    <n v="2"/>
    <x v="1"/>
    <x v="0"/>
    <n v="2"/>
    <s v="Company B"/>
    <x v="4"/>
    <n v="2"/>
    <x v="2"/>
    <x v="3"/>
    <n v="159"/>
    <n v="5"/>
    <x v="29"/>
    <s v="Sara"/>
  </r>
  <r>
    <s v="0107"/>
    <d v="2021-02-02T00:00:00"/>
    <n v="2"/>
    <x v="1"/>
    <x v="0"/>
    <n v="7"/>
    <s v="Company G"/>
    <x v="7"/>
    <n v="8"/>
    <x v="1"/>
    <x v="3"/>
    <n v="159"/>
    <n v="5"/>
    <x v="29"/>
    <s v="Philip"/>
  </r>
  <r>
    <s v="0109"/>
    <d v="2021-02-02T00:00:00"/>
    <n v="2"/>
    <x v="1"/>
    <x v="0"/>
    <n v="20"/>
    <s v="Company T"/>
    <x v="6"/>
    <n v="5"/>
    <x v="0"/>
    <x v="3"/>
    <n v="159"/>
    <n v="7"/>
    <x v="33"/>
    <s v="Jeff"/>
  </r>
  <r>
    <s v="0114"/>
    <d v="2021-02-05T00:00:00"/>
    <n v="5"/>
    <x v="1"/>
    <x v="0"/>
    <n v="9"/>
    <s v="Company I"/>
    <x v="7"/>
    <n v="8"/>
    <x v="1"/>
    <x v="3"/>
    <n v="159"/>
    <n v="4"/>
    <x v="30"/>
    <s v="Philip"/>
  </r>
  <r>
    <s v="0120"/>
    <d v="2021-02-06T00:00:00"/>
    <n v="6"/>
    <x v="1"/>
    <x v="0"/>
    <n v="14"/>
    <s v="Company N"/>
    <x v="3"/>
    <n v="5"/>
    <x v="3"/>
    <x v="3"/>
    <n v="159"/>
    <n v="3"/>
    <x v="28"/>
    <s v="Sara"/>
  </r>
  <r>
    <s v="0125"/>
    <d v="2021-02-08T00:00:00"/>
    <n v="8"/>
    <x v="1"/>
    <x v="0"/>
    <n v="10"/>
    <s v="Company J"/>
    <x v="7"/>
    <n v="8"/>
    <x v="1"/>
    <x v="3"/>
    <n v="159"/>
    <n v="0"/>
    <x v="5"/>
    <s v="Philip"/>
  </r>
  <r>
    <s v="0127"/>
    <d v="2021-02-08T00:00:00"/>
    <n v="8"/>
    <x v="1"/>
    <x v="0"/>
    <n v="8"/>
    <s v="Company H"/>
    <x v="1"/>
    <n v="4"/>
    <x v="1"/>
    <x v="3"/>
    <n v="159"/>
    <n v="4"/>
    <x v="30"/>
    <s v="Steve"/>
  </r>
  <r>
    <s v="0132"/>
    <d v="2021-02-11T00:00:00"/>
    <n v="11"/>
    <x v="1"/>
    <x v="0"/>
    <n v="7"/>
    <s v="Company G"/>
    <x v="7"/>
    <n v="8"/>
    <x v="1"/>
    <x v="3"/>
    <n v="159"/>
    <n v="9"/>
    <x v="34"/>
    <s v="Philip"/>
  </r>
  <r>
    <s v="0134"/>
    <d v="2021-02-12T00:00:00"/>
    <n v="12"/>
    <x v="1"/>
    <x v="0"/>
    <n v="13"/>
    <s v="Company M"/>
    <x v="3"/>
    <n v="5"/>
    <x v="3"/>
    <x v="3"/>
    <n v="159"/>
    <n v="7"/>
    <x v="33"/>
    <s v="Sara"/>
  </r>
  <r>
    <s v="0141"/>
    <d v="2021-02-13T00:00:00"/>
    <n v="13"/>
    <x v="1"/>
    <x v="0"/>
    <n v="10"/>
    <s v="Company J"/>
    <x v="7"/>
    <n v="8"/>
    <x v="1"/>
    <x v="3"/>
    <n v="159"/>
    <n v="8"/>
    <x v="32"/>
    <s v="Philip"/>
  </r>
  <r>
    <s v="0144"/>
    <d v="2021-02-13T00:00:00"/>
    <n v="13"/>
    <x v="1"/>
    <x v="0"/>
    <n v="13"/>
    <s v="Company M"/>
    <x v="5"/>
    <n v="6"/>
    <x v="3"/>
    <x v="3"/>
    <n v="159"/>
    <n v="2"/>
    <x v="31"/>
    <s v="Steve"/>
  </r>
  <r>
    <s v="0147"/>
    <d v="2021-02-13T00:00:00"/>
    <n v="13"/>
    <x v="1"/>
    <x v="0"/>
    <n v="13"/>
    <s v="Company M"/>
    <x v="5"/>
    <n v="6"/>
    <x v="3"/>
    <x v="3"/>
    <n v="159"/>
    <n v="5"/>
    <x v="29"/>
    <s v="Steve"/>
  </r>
  <r>
    <s v="0152"/>
    <d v="2021-02-13T00:00:00"/>
    <n v="13"/>
    <x v="1"/>
    <x v="0"/>
    <n v="12"/>
    <s v="Company L"/>
    <x v="3"/>
    <n v="5"/>
    <x v="3"/>
    <x v="3"/>
    <n v="159"/>
    <n v="6"/>
    <x v="36"/>
    <s v="Sara"/>
  </r>
  <r>
    <s v="0156"/>
    <d v="2021-02-15T00:00:00"/>
    <n v="15"/>
    <x v="1"/>
    <x v="0"/>
    <n v="18"/>
    <s v="Company R"/>
    <x v="0"/>
    <n v="3"/>
    <x v="0"/>
    <x v="3"/>
    <n v="159"/>
    <n v="4"/>
    <x v="30"/>
    <s v="Jeff"/>
  </r>
  <r>
    <s v="0159"/>
    <d v="2021-02-16T00:00:00"/>
    <n v="16"/>
    <x v="1"/>
    <x v="0"/>
    <n v="20"/>
    <s v="Company T"/>
    <x v="6"/>
    <n v="5"/>
    <x v="0"/>
    <x v="3"/>
    <n v="159"/>
    <n v="6"/>
    <x v="36"/>
    <s v="Jeff"/>
  </r>
  <r>
    <s v="0165"/>
    <d v="2021-02-17T00:00:00"/>
    <n v="17"/>
    <x v="1"/>
    <x v="0"/>
    <n v="4"/>
    <s v="Company D"/>
    <x v="2"/>
    <n v="2"/>
    <x v="2"/>
    <x v="3"/>
    <n v="159"/>
    <n v="1"/>
    <x v="35"/>
    <s v="Jeff"/>
  </r>
  <r>
    <s v="0168"/>
    <d v="2021-02-18T00:00:00"/>
    <n v="18"/>
    <x v="1"/>
    <x v="0"/>
    <n v="7"/>
    <s v="Company G"/>
    <x v="7"/>
    <n v="8"/>
    <x v="1"/>
    <x v="3"/>
    <n v="159"/>
    <n v="2"/>
    <x v="31"/>
    <s v="Philip"/>
  </r>
  <r>
    <s v="0178"/>
    <d v="2021-02-21T00:00:00"/>
    <n v="21"/>
    <x v="1"/>
    <x v="0"/>
    <n v="13"/>
    <s v="Company M"/>
    <x v="3"/>
    <n v="5"/>
    <x v="3"/>
    <x v="3"/>
    <n v="159"/>
    <n v="1"/>
    <x v="35"/>
    <s v="Sara"/>
  </r>
  <r>
    <s v="0182"/>
    <d v="2021-02-21T00:00:00"/>
    <n v="21"/>
    <x v="1"/>
    <x v="0"/>
    <n v="1"/>
    <s v="Company A"/>
    <x v="2"/>
    <n v="2"/>
    <x v="2"/>
    <x v="3"/>
    <n v="159"/>
    <n v="2"/>
    <x v="31"/>
    <s v="Jeff"/>
  </r>
  <r>
    <s v="0184"/>
    <d v="2021-02-23T00:00:00"/>
    <n v="23"/>
    <x v="1"/>
    <x v="0"/>
    <n v="12"/>
    <s v="Company L"/>
    <x v="5"/>
    <n v="6"/>
    <x v="3"/>
    <x v="3"/>
    <n v="159"/>
    <n v="7"/>
    <x v="33"/>
    <s v="Steve"/>
  </r>
  <r>
    <s v="0191"/>
    <d v="2021-02-25T00:00:00"/>
    <n v="25"/>
    <x v="1"/>
    <x v="0"/>
    <n v="11"/>
    <s v="Company K"/>
    <x v="3"/>
    <n v="5"/>
    <x v="3"/>
    <x v="3"/>
    <n v="159"/>
    <n v="4"/>
    <x v="30"/>
    <s v="Sara"/>
  </r>
  <r>
    <s v="0193"/>
    <d v="2021-02-27T00:00:00"/>
    <n v="27"/>
    <x v="1"/>
    <x v="0"/>
    <n v="9"/>
    <s v="Company I"/>
    <x v="1"/>
    <n v="4"/>
    <x v="1"/>
    <x v="3"/>
    <n v="159"/>
    <n v="1"/>
    <x v="35"/>
    <s v="Steve"/>
  </r>
  <r>
    <s v="0195"/>
    <d v="2021-02-27T00:00:00"/>
    <n v="27"/>
    <x v="1"/>
    <x v="0"/>
    <n v="15"/>
    <s v="Company O"/>
    <x v="5"/>
    <n v="6"/>
    <x v="3"/>
    <x v="3"/>
    <n v="159"/>
    <n v="8"/>
    <x v="32"/>
    <s v="Steve"/>
  </r>
  <r>
    <s v="0198"/>
    <d v="2021-03-01T00:00:00"/>
    <n v="1"/>
    <x v="2"/>
    <x v="0"/>
    <n v="18"/>
    <s v="Company R"/>
    <x v="6"/>
    <n v="5"/>
    <x v="0"/>
    <x v="3"/>
    <n v="159"/>
    <n v="6"/>
    <x v="36"/>
    <s v="Jeff"/>
  </r>
  <r>
    <s v="0199"/>
    <d v="2021-03-02T00:00:00"/>
    <n v="2"/>
    <x v="2"/>
    <x v="0"/>
    <n v="17"/>
    <s v="Company Q"/>
    <x v="0"/>
    <n v="3"/>
    <x v="0"/>
    <x v="3"/>
    <n v="159"/>
    <n v="4"/>
    <x v="30"/>
    <s v="Jeff"/>
  </r>
  <r>
    <s v="0209"/>
    <d v="2021-03-08T00:00:00"/>
    <n v="8"/>
    <x v="2"/>
    <x v="0"/>
    <n v="16"/>
    <s v="Company P"/>
    <x v="0"/>
    <n v="3"/>
    <x v="0"/>
    <x v="3"/>
    <n v="159"/>
    <n v="3"/>
    <x v="28"/>
    <s v="Jeff"/>
  </r>
  <r>
    <s v="0213"/>
    <d v="2021-03-09T00:00:00"/>
    <n v="9"/>
    <x v="2"/>
    <x v="0"/>
    <n v="1"/>
    <s v="Company A"/>
    <x v="4"/>
    <n v="2"/>
    <x v="2"/>
    <x v="3"/>
    <n v="159"/>
    <n v="2"/>
    <x v="31"/>
    <s v="Sara"/>
  </r>
  <r>
    <s v="0218"/>
    <d v="2021-03-11T00:00:00"/>
    <n v="11"/>
    <x v="2"/>
    <x v="0"/>
    <n v="8"/>
    <s v="Company H"/>
    <x v="1"/>
    <n v="4"/>
    <x v="1"/>
    <x v="3"/>
    <n v="159"/>
    <n v="2"/>
    <x v="31"/>
    <s v="Steve"/>
  </r>
  <r>
    <s v="0219"/>
    <d v="2021-03-11T00:00:00"/>
    <n v="11"/>
    <x v="2"/>
    <x v="0"/>
    <n v="7"/>
    <s v="Company G"/>
    <x v="1"/>
    <n v="4"/>
    <x v="1"/>
    <x v="3"/>
    <n v="159"/>
    <n v="1"/>
    <x v="35"/>
    <s v="Steve"/>
  </r>
  <r>
    <s v="0220"/>
    <d v="2021-03-11T00:00:00"/>
    <n v="11"/>
    <x v="2"/>
    <x v="0"/>
    <n v="17"/>
    <s v="Company Q"/>
    <x v="0"/>
    <n v="3"/>
    <x v="0"/>
    <x v="3"/>
    <n v="159"/>
    <n v="2"/>
    <x v="31"/>
    <s v="Jeff"/>
  </r>
  <r>
    <s v="0221"/>
    <d v="2021-03-11T00:00:00"/>
    <n v="11"/>
    <x v="2"/>
    <x v="0"/>
    <n v="13"/>
    <s v="Company M"/>
    <x v="3"/>
    <n v="5"/>
    <x v="3"/>
    <x v="3"/>
    <n v="159"/>
    <n v="3"/>
    <x v="28"/>
    <s v="Sara"/>
  </r>
  <r>
    <s v="0223"/>
    <d v="2021-03-11T00:00:00"/>
    <n v="11"/>
    <x v="2"/>
    <x v="0"/>
    <n v="10"/>
    <s v="Company J"/>
    <x v="1"/>
    <n v="4"/>
    <x v="1"/>
    <x v="3"/>
    <n v="159"/>
    <n v="8"/>
    <x v="32"/>
    <s v="Steve"/>
  </r>
  <r>
    <s v="0244"/>
    <d v="2021-03-17T00:00:00"/>
    <n v="17"/>
    <x v="2"/>
    <x v="0"/>
    <n v="4"/>
    <s v="Company D"/>
    <x v="2"/>
    <n v="2"/>
    <x v="2"/>
    <x v="3"/>
    <n v="159"/>
    <n v="2"/>
    <x v="31"/>
    <s v="Jeff"/>
  </r>
  <r>
    <s v="0245"/>
    <d v="2021-03-18T00:00:00"/>
    <n v="18"/>
    <x v="2"/>
    <x v="0"/>
    <n v="19"/>
    <s v="Company S"/>
    <x v="6"/>
    <n v="5"/>
    <x v="0"/>
    <x v="3"/>
    <n v="159"/>
    <n v="0"/>
    <x v="5"/>
    <s v="Jeff"/>
  </r>
  <r>
    <s v="0250"/>
    <d v="2021-03-18T00:00:00"/>
    <n v="18"/>
    <x v="2"/>
    <x v="0"/>
    <n v="8"/>
    <s v="Company H"/>
    <x v="7"/>
    <n v="8"/>
    <x v="1"/>
    <x v="3"/>
    <n v="159"/>
    <n v="7"/>
    <x v="33"/>
    <s v="Philip"/>
  </r>
  <r>
    <s v="0254"/>
    <d v="2021-03-19T00:00:00"/>
    <n v="19"/>
    <x v="2"/>
    <x v="0"/>
    <n v="6"/>
    <s v="Company F"/>
    <x v="7"/>
    <n v="8"/>
    <x v="1"/>
    <x v="3"/>
    <n v="159"/>
    <n v="4"/>
    <x v="30"/>
    <s v="Philip"/>
  </r>
  <r>
    <s v="0256"/>
    <d v="2021-03-19T00:00:00"/>
    <n v="19"/>
    <x v="2"/>
    <x v="0"/>
    <n v="18"/>
    <s v="Company R"/>
    <x v="6"/>
    <n v="5"/>
    <x v="0"/>
    <x v="3"/>
    <n v="159"/>
    <n v="2"/>
    <x v="31"/>
    <s v="Jeff"/>
  </r>
  <r>
    <s v="0262"/>
    <d v="2021-03-22T00:00:00"/>
    <n v="22"/>
    <x v="2"/>
    <x v="0"/>
    <n v="8"/>
    <s v="Company H"/>
    <x v="1"/>
    <n v="4"/>
    <x v="1"/>
    <x v="3"/>
    <n v="159"/>
    <n v="1"/>
    <x v="35"/>
    <s v="Steve"/>
  </r>
  <r>
    <s v="0263"/>
    <d v="2021-03-23T00:00:00"/>
    <n v="23"/>
    <x v="2"/>
    <x v="0"/>
    <n v="7"/>
    <s v="Company G"/>
    <x v="1"/>
    <n v="4"/>
    <x v="1"/>
    <x v="3"/>
    <n v="159"/>
    <n v="5"/>
    <x v="29"/>
    <s v="Steve"/>
  </r>
  <r>
    <s v="0276"/>
    <d v="2021-03-25T00:00:00"/>
    <n v="25"/>
    <x v="2"/>
    <x v="0"/>
    <n v="2"/>
    <s v="Company B"/>
    <x v="2"/>
    <n v="2"/>
    <x v="2"/>
    <x v="3"/>
    <n v="159"/>
    <n v="7"/>
    <x v="33"/>
    <s v="Jeff"/>
  </r>
  <r>
    <s v="0282"/>
    <d v="2021-03-27T00:00:00"/>
    <n v="27"/>
    <x v="2"/>
    <x v="0"/>
    <n v="16"/>
    <s v="Company P"/>
    <x v="6"/>
    <n v="5"/>
    <x v="0"/>
    <x v="3"/>
    <n v="159"/>
    <n v="6"/>
    <x v="36"/>
    <s v="Jeff"/>
  </r>
  <r>
    <s v="0283"/>
    <d v="2021-03-27T00:00:00"/>
    <n v="27"/>
    <x v="2"/>
    <x v="0"/>
    <n v="20"/>
    <s v="Company T"/>
    <x v="0"/>
    <n v="3"/>
    <x v="0"/>
    <x v="3"/>
    <n v="159"/>
    <n v="0"/>
    <x v="5"/>
    <s v="Jeff"/>
  </r>
  <r>
    <s v="0284"/>
    <d v="2021-03-27T00:00:00"/>
    <n v="27"/>
    <x v="2"/>
    <x v="0"/>
    <n v="2"/>
    <s v="Company B"/>
    <x v="2"/>
    <n v="2"/>
    <x v="2"/>
    <x v="3"/>
    <n v="159"/>
    <n v="4"/>
    <x v="30"/>
    <s v="Jeff"/>
  </r>
  <r>
    <s v="0288"/>
    <d v="2021-03-27T00:00:00"/>
    <n v="27"/>
    <x v="2"/>
    <x v="0"/>
    <n v="3"/>
    <s v="Company C"/>
    <x v="4"/>
    <n v="2"/>
    <x v="2"/>
    <x v="3"/>
    <n v="159"/>
    <n v="2"/>
    <x v="31"/>
    <s v="Sara"/>
  </r>
  <r>
    <s v="0290"/>
    <d v="2021-03-29T00:00:00"/>
    <n v="29"/>
    <x v="2"/>
    <x v="0"/>
    <n v="3"/>
    <s v="Company C"/>
    <x v="2"/>
    <n v="2"/>
    <x v="2"/>
    <x v="3"/>
    <n v="159"/>
    <n v="9"/>
    <x v="34"/>
    <s v="Jeff"/>
  </r>
  <r>
    <s v="0292"/>
    <d v="2021-03-30T00:00:00"/>
    <n v="30"/>
    <x v="2"/>
    <x v="0"/>
    <n v="1"/>
    <s v="Company A"/>
    <x v="4"/>
    <n v="2"/>
    <x v="2"/>
    <x v="3"/>
    <n v="159"/>
    <n v="0"/>
    <x v="5"/>
    <s v="Sara"/>
  </r>
  <r>
    <s v="0294"/>
    <d v="2021-03-30T00:00:00"/>
    <n v="30"/>
    <x v="2"/>
    <x v="0"/>
    <n v="16"/>
    <s v="Company P"/>
    <x v="6"/>
    <n v="5"/>
    <x v="0"/>
    <x v="3"/>
    <n v="159"/>
    <n v="2"/>
    <x v="31"/>
    <s v="Jeff"/>
  </r>
  <r>
    <s v="0303"/>
    <d v="2021-04-04T00:00:00"/>
    <n v="4"/>
    <x v="3"/>
    <x v="0"/>
    <n v="20"/>
    <s v="Company T"/>
    <x v="6"/>
    <n v="5"/>
    <x v="0"/>
    <x v="3"/>
    <n v="159"/>
    <n v="0"/>
    <x v="5"/>
    <s v="Jeff"/>
  </r>
  <r>
    <s v="0306"/>
    <d v="2021-04-05T00:00:00"/>
    <n v="5"/>
    <x v="3"/>
    <x v="0"/>
    <n v="1"/>
    <s v="Company A"/>
    <x v="2"/>
    <n v="2"/>
    <x v="2"/>
    <x v="3"/>
    <n v="159"/>
    <n v="3"/>
    <x v="28"/>
    <s v="Jeff"/>
  </r>
  <r>
    <s v="0324"/>
    <d v="2021-04-14T00:00:00"/>
    <n v="14"/>
    <x v="3"/>
    <x v="0"/>
    <n v="17"/>
    <s v="Company Q"/>
    <x v="0"/>
    <n v="3"/>
    <x v="0"/>
    <x v="3"/>
    <n v="159"/>
    <n v="4"/>
    <x v="30"/>
    <s v="Jeff"/>
  </r>
  <r>
    <s v="0336"/>
    <d v="2021-04-16T00:00:00"/>
    <n v="16"/>
    <x v="3"/>
    <x v="0"/>
    <n v="4"/>
    <s v="Company D"/>
    <x v="2"/>
    <n v="2"/>
    <x v="2"/>
    <x v="3"/>
    <n v="159"/>
    <n v="9"/>
    <x v="34"/>
    <s v="Jeff"/>
  </r>
  <r>
    <s v="0340"/>
    <d v="2021-04-19T00:00:00"/>
    <n v="19"/>
    <x v="3"/>
    <x v="0"/>
    <n v="8"/>
    <s v="Company H"/>
    <x v="1"/>
    <n v="4"/>
    <x v="1"/>
    <x v="3"/>
    <n v="159"/>
    <n v="6"/>
    <x v="36"/>
    <s v="Steve"/>
  </r>
  <r>
    <s v="0343"/>
    <d v="2021-04-19T00:00:00"/>
    <n v="19"/>
    <x v="3"/>
    <x v="0"/>
    <n v="5"/>
    <s v="Company E"/>
    <x v="2"/>
    <n v="2"/>
    <x v="2"/>
    <x v="3"/>
    <n v="159"/>
    <n v="0"/>
    <x v="5"/>
    <s v="Jeff"/>
  </r>
  <r>
    <s v="0349"/>
    <d v="2021-04-19T00:00:00"/>
    <n v="19"/>
    <x v="3"/>
    <x v="0"/>
    <n v="13"/>
    <s v="Company M"/>
    <x v="5"/>
    <n v="6"/>
    <x v="3"/>
    <x v="3"/>
    <n v="159"/>
    <n v="5"/>
    <x v="29"/>
    <s v="Steve"/>
  </r>
  <r>
    <s v="0352"/>
    <d v="2021-04-19T00:00:00"/>
    <n v="19"/>
    <x v="3"/>
    <x v="0"/>
    <n v="10"/>
    <s v="Company J"/>
    <x v="1"/>
    <n v="4"/>
    <x v="1"/>
    <x v="3"/>
    <n v="159"/>
    <n v="9"/>
    <x v="34"/>
    <s v="Steve"/>
  </r>
  <r>
    <s v="0363"/>
    <d v="2021-04-22T00:00:00"/>
    <n v="22"/>
    <x v="3"/>
    <x v="0"/>
    <n v="5"/>
    <s v="Company E"/>
    <x v="4"/>
    <n v="2"/>
    <x v="2"/>
    <x v="3"/>
    <n v="159"/>
    <n v="5"/>
    <x v="29"/>
    <s v="Sara"/>
  </r>
  <r>
    <s v="0364"/>
    <d v="2021-04-22T00:00:00"/>
    <n v="22"/>
    <x v="3"/>
    <x v="0"/>
    <n v="16"/>
    <s v="Company P"/>
    <x v="0"/>
    <n v="3"/>
    <x v="0"/>
    <x v="3"/>
    <n v="159"/>
    <n v="9"/>
    <x v="34"/>
    <s v="Jeff"/>
  </r>
  <r>
    <s v="0369"/>
    <d v="2021-04-24T00:00:00"/>
    <n v="24"/>
    <x v="3"/>
    <x v="0"/>
    <n v="6"/>
    <s v="Company F"/>
    <x v="1"/>
    <n v="4"/>
    <x v="1"/>
    <x v="3"/>
    <n v="159"/>
    <n v="7"/>
    <x v="33"/>
    <s v="Steve"/>
  </r>
  <r>
    <s v="0371"/>
    <d v="2021-04-24T00:00:00"/>
    <n v="24"/>
    <x v="3"/>
    <x v="0"/>
    <n v="18"/>
    <s v="Company R"/>
    <x v="0"/>
    <n v="3"/>
    <x v="0"/>
    <x v="3"/>
    <n v="159"/>
    <n v="8"/>
    <x v="32"/>
    <s v="Jeff"/>
  </r>
  <r>
    <s v="0375"/>
    <d v="2021-04-25T00:00:00"/>
    <n v="25"/>
    <x v="3"/>
    <x v="0"/>
    <n v="15"/>
    <s v="Company O"/>
    <x v="5"/>
    <n v="6"/>
    <x v="3"/>
    <x v="3"/>
    <n v="159"/>
    <n v="4"/>
    <x v="30"/>
    <s v="Steve"/>
  </r>
  <r>
    <s v="0379"/>
    <d v="2021-04-25T00:00:00"/>
    <n v="25"/>
    <x v="3"/>
    <x v="0"/>
    <n v="15"/>
    <s v="Company O"/>
    <x v="3"/>
    <n v="5"/>
    <x v="3"/>
    <x v="3"/>
    <n v="159"/>
    <n v="0"/>
    <x v="5"/>
    <s v="Sara"/>
  </r>
  <r>
    <s v="0380"/>
    <d v="2021-04-26T00:00:00"/>
    <n v="26"/>
    <x v="3"/>
    <x v="0"/>
    <n v="19"/>
    <s v="Company S"/>
    <x v="0"/>
    <n v="3"/>
    <x v="0"/>
    <x v="3"/>
    <n v="159"/>
    <n v="5"/>
    <x v="29"/>
    <s v="Jeff"/>
  </r>
  <r>
    <s v="0383"/>
    <d v="2021-04-28T00:00:00"/>
    <n v="28"/>
    <x v="3"/>
    <x v="0"/>
    <n v="2"/>
    <s v="Company B"/>
    <x v="2"/>
    <n v="2"/>
    <x v="2"/>
    <x v="3"/>
    <n v="159"/>
    <n v="7"/>
    <x v="33"/>
    <s v="Jeff"/>
  </r>
  <r>
    <s v="0384"/>
    <d v="2021-04-28T00:00:00"/>
    <n v="28"/>
    <x v="3"/>
    <x v="0"/>
    <n v="1"/>
    <s v="Company A"/>
    <x v="4"/>
    <n v="2"/>
    <x v="2"/>
    <x v="3"/>
    <n v="159"/>
    <n v="5"/>
    <x v="29"/>
    <s v="Sara"/>
  </r>
  <r>
    <s v="0387"/>
    <d v="2021-04-28T00:00:00"/>
    <n v="28"/>
    <x v="3"/>
    <x v="0"/>
    <n v="9"/>
    <s v="Company I"/>
    <x v="1"/>
    <n v="4"/>
    <x v="1"/>
    <x v="3"/>
    <n v="159"/>
    <n v="8"/>
    <x v="32"/>
    <s v="Steve"/>
  </r>
  <r>
    <s v="0396"/>
    <d v="2021-05-02T00:00:00"/>
    <n v="2"/>
    <x v="4"/>
    <x v="0"/>
    <n v="14"/>
    <s v="Company N"/>
    <x v="5"/>
    <n v="6"/>
    <x v="3"/>
    <x v="3"/>
    <n v="159"/>
    <n v="5"/>
    <x v="29"/>
    <s v="Steve"/>
  </r>
  <r>
    <s v="0398"/>
    <d v="2021-05-03T00:00:00"/>
    <n v="3"/>
    <x v="4"/>
    <x v="0"/>
    <n v="18"/>
    <s v="Company R"/>
    <x v="0"/>
    <n v="3"/>
    <x v="0"/>
    <x v="3"/>
    <n v="159"/>
    <n v="0"/>
    <x v="5"/>
    <s v="Jeff"/>
  </r>
  <r>
    <s v="0404"/>
    <d v="2021-05-06T00:00:00"/>
    <n v="6"/>
    <x v="4"/>
    <x v="0"/>
    <n v="5"/>
    <s v="Company E"/>
    <x v="2"/>
    <n v="2"/>
    <x v="2"/>
    <x v="3"/>
    <n v="159"/>
    <n v="9"/>
    <x v="34"/>
    <s v="Jeff"/>
  </r>
  <r>
    <s v="0405"/>
    <d v="2021-05-06T00:00:00"/>
    <n v="6"/>
    <x v="4"/>
    <x v="0"/>
    <n v="1"/>
    <s v="Company A"/>
    <x v="2"/>
    <n v="2"/>
    <x v="2"/>
    <x v="3"/>
    <n v="159"/>
    <n v="5"/>
    <x v="29"/>
    <s v="Jeff"/>
  </r>
  <r>
    <s v="0406"/>
    <d v="2021-05-06T00:00:00"/>
    <n v="6"/>
    <x v="4"/>
    <x v="0"/>
    <n v="6"/>
    <s v="Company F"/>
    <x v="1"/>
    <n v="4"/>
    <x v="1"/>
    <x v="3"/>
    <n v="159"/>
    <n v="8"/>
    <x v="32"/>
    <s v="Steve"/>
  </r>
  <r>
    <s v="0410"/>
    <d v="2021-05-06T00:00:00"/>
    <n v="6"/>
    <x v="4"/>
    <x v="0"/>
    <n v="16"/>
    <s v="Company P"/>
    <x v="0"/>
    <n v="3"/>
    <x v="0"/>
    <x v="3"/>
    <n v="159"/>
    <n v="4"/>
    <x v="30"/>
    <s v="Jeff"/>
  </r>
  <r>
    <s v="0411"/>
    <d v="2021-05-06T00:00:00"/>
    <n v="6"/>
    <x v="4"/>
    <x v="0"/>
    <n v="8"/>
    <s v="Company H"/>
    <x v="1"/>
    <n v="4"/>
    <x v="1"/>
    <x v="3"/>
    <n v="159"/>
    <n v="4"/>
    <x v="30"/>
    <s v="Steve"/>
  </r>
  <r>
    <s v="0415"/>
    <d v="2021-05-08T00:00:00"/>
    <n v="8"/>
    <x v="4"/>
    <x v="0"/>
    <n v="17"/>
    <s v="Company Q"/>
    <x v="0"/>
    <n v="3"/>
    <x v="0"/>
    <x v="3"/>
    <n v="159"/>
    <n v="7"/>
    <x v="33"/>
    <s v="Jeff"/>
  </r>
  <r>
    <s v="0418"/>
    <d v="2021-05-10T00:00:00"/>
    <n v="10"/>
    <x v="4"/>
    <x v="0"/>
    <n v="6"/>
    <s v="Company F"/>
    <x v="1"/>
    <n v="4"/>
    <x v="1"/>
    <x v="3"/>
    <n v="159"/>
    <n v="9"/>
    <x v="34"/>
    <s v="Steve"/>
  </r>
  <r>
    <s v="0420"/>
    <d v="2021-05-11T00:00:00"/>
    <n v="11"/>
    <x v="4"/>
    <x v="0"/>
    <n v="18"/>
    <s v="Company R"/>
    <x v="0"/>
    <n v="3"/>
    <x v="0"/>
    <x v="3"/>
    <n v="159"/>
    <n v="9"/>
    <x v="34"/>
    <s v="Jeff"/>
  </r>
  <r>
    <s v="0421"/>
    <d v="2021-05-11T00:00:00"/>
    <n v="11"/>
    <x v="4"/>
    <x v="0"/>
    <n v="6"/>
    <s v="Company F"/>
    <x v="1"/>
    <n v="4"/>
    <x v="1"/>
    <x v="3"/>
    <n v="159"/>
    <n v="4"/>
    <x v="30"/>
    <s v="Steve"/>
  </r>
  <r>
    <s v="0422"/>
    <d v="2021-05-12T00:00:00"/>
    <n v="12"/>
    <x v="4"/>
    <x v="0"/>
    <n v="4"/>
    <s v="Company D"/>
    <x v="4"/>
    <n v="2"/>
    <x v="2"/>
    <x v="3"/>
    <n v="159"/>
    <n v="9"/>
    <x v="34"/>
    <s v="Sara"/>
  </r>
  <r>
    <s v="0439"/>
    <d v="2021-05-15T00:00:00"/>
    <n v="15"/>
    <x v="4"/>
    <x v="0"/>
    <n v="16"/>
    <s v="Company P"/>
    <x v="0"/>
    <n v="3"/>
    <x v="0"/>
    <x v="3"/>
    <n v="159"/>
    <n v="1"/>
    <x v="35"/>
    <s v="Jeff"/>
  </r>
  <r>
    <s v="0448"/>
    <d v="2021-05-16T00:00:00"/>
    <n v="16"/>
    <x v="4"/>
    <x v="0"/>
    <n v="10"/>
    <s v="Company J"/>
    <x v="7"/>
    <n v="8"/>
    <x v="1"/>
    <x v="3"/>
    <n v="159"/>
    <n v="1"/>
    <x v="35"/>
    <s v="Philip"/>
  </r>
  <r>
    <s v="0454"/>
    <d v="2021-05-16T00:00:00"/>
    <n v="16"/>
    <x v="4"/>
    <x v="0"/>
    <n v="13"/>
    <s v="Company M"/>
    <x v="3"/>
    <n v="5"/>
    <x v="3"/>
    <x v="3"/>
    <n v="159"/>
    <n v="8"/>
    <x v="32"/>
    <s v="Sara"/>
  </r>
  <r>
    <s v="0457"/>
    <d v="2021-05-17T00:00:00"/>
    <n v="17"/>
    <x v="4"/>
    <x v="0"/>
    <n v="3"/>
    <s v="Company C"/>
    <x v="2"/>
    <n v="2"/>
    <x v="2"/>
    <x v="3"/>
    <n v="159"/>
    <n v="9"/>
    <x v="34"/>
    <s v="Jeff"/>
  </r>
  <r>
    <s v="0459"/>
    <d v="2021-05-17T00:00:00"/>
    <n v="17"/>
    <x v="4"/>
    <x v="0"/>
    <n v="5"/>
    <s v="Company E"/>
    <x v="4"/>
    <n v="2"/>
    <x v="2"/>
    <x v="3"/>
    <n v="159"/>
    <n v="1"/>
    <x v="35"/>
    <s v="Sara"/>
  </r>
  <r>
    <s v="0460"/>
    <d v="2021-05-18T00:00:00"/>
    <n v="18"/>
    <x v="4"/>
    <x v="0"/>
    <n v="11"/>
    <s v="Company K"/>
    <x v="5"/>
    <n v="6"/>
    <x v="3"/>
    <x v="3"/>
    <n v="159"/>
    <n v="4"/>
    <x v="30"/>
    <s v="Steve"/>
  </r>
  <r>
    <s v="0465"/>
    <d v="2021-05-19T00:00:00"/>
    <n v="19"/>
    <x v="4"/>
    <x v="0"/>
    <n v="11"/>
    <s v="Company K"/>
    <x v="5"/>
    <n v="6"/>
    <x v="3"/>
    <x v="3"/>
    <n v="159"/>
    <n v="9"/>
    <x v="34"/>
    <s v="Steve"/>
  </r>
  <r>
    <s v="0466"/>
    <d v="2021-05-19T00:00:00"/>
    <n v="19"/>
    <x v="4"/>
    <x v="0"/>
    <n v="2"/>
    <s v="Company B"/>
    <x v="2"/>
    <n v="2"/>
    <x v="2"/>
    <x v="3"/>
    <n v="159"/>
    <n v="3"/>
    <x v="28"/>
    <s v="Jeff"/>
  </r>
  <r>
    <s v="0468"/>
    <d v="2021-05-19T00:00:00"/>
    <n v="19"/>
    <x v="4"/>
    <x v="0"/>
    <n v="18"/>
    <s v="Company R"/>
    <x v="0"/>
    <n v="3"/>
    <x v="0"/>
    <x v="3"/>
    <n v="159"/>
    <n v="9"/>
    <x v="34"/>
    <s v="Jeff"/>
  </r>
  <r>
    <s v="0476"/>
    <d v="2021-05-23T00:00:00"/>
    <n v="23"/>
    <x v="4"/>
    <x v="0"/>
    <n v="8"/>
    <s v="Company H"/>
    <x v="7"/>
    <n v="8"/>
    <x v="1"/>
    <x v="3"/>
    <n v="159"/>
    <n v="3"/>
    <x v="28"/>
    <s v="Philip"/>
  </r>
  <r>
    <s v="0478"/>
    <d v="2021-05-23T00:00:00"/>
    <n v="23"/>
    <x v="4"/>
    <x v="0"/>
    <n v="6"/>
    <s v="Company F"/>
    <x v="7"/>
    <n v="8"/>
    <x v="1"/>
    <x v="3"/>
    <n v="159"/>
    <n v="3"/>
    <x v="28"/>
    <s v="Philip"/>
  </r>
  <r>
    <s v="0479"/>
    <d v="2021-05-23T00:00:00"/>
    <n v="23"/>
    <x v="4"/>
    <x v="0"/>
    <n v="7"/>
    <s v="Company G"/>
    <x v="7"/>
    <n v="8"/>
    <x v="1"/>
    <x v="3"/>
    <n v="159"/>
    <n v="2"/>
    <x v="31"/>
    <s v="Philip"/>
  </r>
  <r>
    <s v="0486"/>
    <d v="2021-05-25T00:00:00"/>
    <n v="25"/>
    <x v="4"/>
    <x v="0"/>
    <n v="8"/>
    <s v="Company H"/>
    <x v="7"/>
    <n v="8"/>
    <x v="1"/>
    <x v="3"/>
    <n v="159"/>
    <n v="4"/>
    <x v="30"/>
    <s v="Philip"/>
  </r>
  <r>
    <s v="0488"/>
    <d v="2021-05-25T00:00:00"/>
    <n v="25"/>
    <x v="4"/>
    <x v="0"/>
    <n v="20"/>
    <s v="Company T"/>
    <x v="6"/>
    <n v="5"/>
    <x v="0"/>
    <x v="3"/>
    <n v="159"/>
    <n v="2"/>
    <x v="31"/>
    <s v="Jeff"/>
  </r>
  <r>
    <s v="0489"/>
    <d v="2021-05-25T00:00:00"/>
    <n v="25"/>
    <x v="4"/>
    <x v="0"/>
    <n v="13"/>
    <s v="Company M"/>
    <x v="3"/>
    <n v="5"/>
    <x v="3"/>
    <x v="3"/>
    <n v="159"/>
    <n v="7"/>
    <x v="33"/>
    <s v="Sara"/>
  </r>
  <r>
    <s v="0490"/>
    <d v="2021-05-25T00:00:00"/>
    <n v="25"/>
    <x v="4"/>
    <x v="0"/>
    <n v="13"/>
    <s v="Company M"/>
    <x v="3"/>
    <n v="5"/>
    <x v="3"/>
    <x v="3"/>
    <n v="159"/>
    <n v="4"/>
    <x v="30"/>
    <s v="Sara"/>
  </r>
  <r>
    <s v="0494"/>
    <d v="2021-05-26T00:00:00"/>
    <n v="26"/>
    <x v="4"/>
    <x v="0"/>
    <n v="16"/>
    <s v="Company P"/>
    <x v="0"/>
    <n v="3"/>
    <x v="0"/>
    <x v="3"/>
    <n v="159"/>
    <n v="9"/>
    <x v="34"/>
    <s v="Jeff"/>
  </r>
  <r>
    <s v="0509"/>
    <d v="2021-05-30T00:00:00"/>
    <n v="30"/>
    <x v="4"/>
    <x v="0"/>
    <n v="19"/>
    <s v="Company S"/>
    <x v="6"/>
    <n v="5"/>
    <x v="0"/>
    <x v="3"/>
    <n v="159"/>
    <n v="8"/>
    <x v="32"/>
    <s v="Jeff"/>
  </r>
  <r>
    <s v="0525"/>
    <d v="2021-06-03T00:00:00"/>
    <n v="3"/>
    <x v="5"/>
    <x v="0"/>
    <n v="7"/>
    <s v="Company G"/>
    <x v="7"/>
    <n v="8"/>
    <x v="1"/>
    <x v="3"/>
    <n v="159"/>
    <n v="3"/>
    <x v="28"/>
    <s v="Philip"/>
  </r>
  <r>
    <s v="0534"/>
    <d v="2021-06-05T00:00:00"/>
    <n v="5"/>
    <x v="5"/>
    <x v="0"/>
    <n v="7"/>
    <s v="Company G"/>
    <x v="1"/>
    <n v="4"/>
    <x v="1"/>
    <x v="3"/>
    <n v="159"/>
    <n v="9"/>
    <x v="34"/>
    <s v="Steve"/>
  </r>
  <r>
    <s v="0540"/>
    <d v="2021-06-08T00:00:00"/>
    <n v="8"/>
    <x v="5"/>
    <x v="0"/>
    <n v="9"/>
    <s v="Company I"/>
    <x v="1"/>
    <n v="4"/>
    <x v="1"/>
    <x v="3"/>
    <n v="159"/>
    <n v="3"/>
    <x v="28"/>
    <s v="Steve"/>
  </r>
  <r>
    <s v="0543"/>
    <d v="2021-06-08T00:00:00"/>
    <n v="8"/>
    <x v="5"/>
    <x v="0"/>
    <n v="20"/>
    <s v="Company T"/>
    <x v="0"/>
    <n v="3"/>
    <x v="0"/>
    <x v="3"/>
    <n v="159"/>
    <n v="5"/>
    <x v="29"/>
    <s v="Jeff"/>
  </r>
  <r>
    <s v="0550"/>
    <d v="2021-06-11T00:00:00"/>
    <n v="11"/>
    <x v="5"/>
    <x v="0"/>
    <n v="18"/>
    <s v="Company R"/>
    <x v="6"/>
    <n v="5"/>
    <x v="0"/>
    <x v="3"/>
    <n v="159"/>
    <n v="0"/>
    <x v="5"/>
    <s v="Jeff"/>
  </r>
  <r>
    <s v="0557"/>
    <d v="2021-06-12T00:00:00"/>
    <n v="12"/>
    <x v="5"/>
    <x v="0"/>
    <n v="5"/>
    <s v="Company E"/>
    <x v="4"/>
    <n v="2"/>
    <x v="2"/>
    <x v="3"/>
    <n v="159"/>
    <n v="1"/>
    <x v="35"/>
    <s v="Sara"/>
  </r>
  <r>
    <s v="0566"/>
    <d v="2021-06-16T00:00:00"/>
    <n v="16"/>
    <x v="5"/>
    <x v="0"/>
    <n v="10"/>
    <s v="Company J"/>
    <x v="7"/>
    <n v="8"/>
    <x v="1"/>
    <x v="3"/>
    <n v="159"/>
    <n v="8"/>
    <x v="32"/>
    <s v="Philip"/>
  </r>
  <r>
    <s v="0567"/>
    <d v="2021-06-16T00:00:00"/>
    <n v="16"/>
    <x v="5"/>
    <x v="0"/>
    <n v="1"/>
    <s v="Company A"/>
    <x v="4"/>
    <n v="2"/>
    <x v="2"/>
    <x v="3"/>
    <n v="159"/>
    <n v="8"/>
    <x v="32"/>
    <s v="Sara"/>
  </r>
  <r>
    <s v="0569"/>
    <d v="2021-06-17T00:00:00"/>
    <n v="17"/>
    <x v="5"/>
    <x v="0"/>
    <n v="18"/>
    <s v="Company R"/>
    <x v="6"/>
    <n v="5"/>
    <x v="0"/>
    <x v="3"/>
    <n v="159"/>
    <n v="7"/>
    <x v="33"/>
    <s v="Jeff"/>
  </r>
  <r>
    <s v="0572"/>
    <d v="2021-06-18T00:00:00"/>
    <n v="18"/>
    <x v="5"/>
    <x v="0"/>
    <n v="11"/>
    <s v="Company K"/>
    <x v="5"/>
    <n v="6"/>
    <x v="3"/>
    <x v="3"/>
    <n v="159"/>
    <n v="4"/>
    <x v="30"/>
    <s v="Steve"/>
  </r>
  <r>
    <s v="0574"/>
    <d v="2021-06-20T00:00:00"/>
    <n v="20"/>
    <x v="5"/>
    <x v="0"/>
    <n v="5"/>
    <s v="Company E"/>
    <x v="2"/>
    <n v="2"/>
    <x v="2"/>
    <x v="3"/>
    <n v="159"/>
    <n v="3"/>
    <x v="28"/>
    <s v="Jeff"/>
  </r>
  <r>
    <s v="0577"/>
    <d v="2021-06-20T00:00:00"/>
    <n v="20"/>
    <x v="5"/>
    <x v="0"/>
    <n v="12"/>
    <s v="Company L"/>
    <x v="3"/>
    <n v="5"/>
    <x v="3"/>
    <x v="3"/>
    <n v="159"/>
    <n v="6"/>
    <x v="36"/>
    <s v="Sara"/>
  </r>
  <r>
    <s v="0580"/>
    <d v="2021-06-22T00:00:00"/>
    <n v="22"/>
    <x v="5"/>
    <x v="0"/>
    <n v="15"/>
    <s v="Company O"/>
    <x v="5"/>
    <n v="6"/>
    <x v="3"/>
    <x v="3"/>
    <n v="159"/>
    <n v="6"/>
    <x v="36"/>
    <s v="Steve"/>
  </r>
  <r>
    <s v="0581"/>
    <d v="2021-06-22T00:00:00"/>
    <n v="22"/>
    <x v="5"/>
    <x v="0"/>
    <n v="15"/>
    <s v="Company O"/>
    <x v="3"/>
    <n v="5"/>
    <x v="3"/>
    <x v="3"/>
    <n v="159"/>
    <n v="8"/>
    <x v="32"/>
    <s v="Sara"/>
  </r>
  <r>
    <s v="0590"/>
    <d v="2021-06-24T00:00:00"/>
    <n v="24"/>
    <x v="5"/>
    <x v="0"/>
    <n v="18"/>
    <s v="Company R"/>
    <x v="0"/>
    <n v="3"/>
    <x v="0"/>
    <x v="3"/>
    <n v="159"/>
    <n v="5"/>
    <x v="29"/>
    <s v="Jeff"/>
  </r>
  <r>
    <s v="0599"/>
    <d v="2021-06-28T00:00:00"/>
    <n v="28"/>
    <x v="5"/>
    <x v="0"/>
    <n v="2"/>
    <s v="Company B"/>
    <x v="2"/>
    <n v="2"/>
    <x v="2"/>
    <x v="3"/>
    <n v="159"/>
    <n v="5"/>
    <x v="29"/>
    <s v="Jeff"/>
  </r>
  <r>
    <s v="0605"/>
    <d v="2021-06-29T00:00:00"/>
    <n v="29"/>
    <x v="5"/>
    <x v="0"/>
    <n v="15"/>
    <s v="Company O"/>
    <x v="5"/>
    <n v="6"/>
    <x v="3"/>
    <x v="3"/>
    <n v="159"/>
    <n v="5"/>
    <x v="29"/>
    <s v="Steve"/>
  </r>
  <r>
    <s v="0615"/>
    <d v="2021-07-04T00:00:00"/>
    <n v="4"/>
    <x v="6"/>
    <x v="0"/>
    <n v="10"/>
    <s v="Company J"/>
    <x v="7"/>
    <n v="8"/>
    <x v="1"/>
    <x v="3"/>
    <n v="159"/>
    <n v="2"/>
    <x v="31"/>
    <s v="Philip"/>
  </r>
  <r>
    <s v="0620"/>
    <d v="2021-07-07T00:00:00"/>
    <n v="7"/>
    <x v="6"/>
    <x v="0"/>
    <n v="20"/>
    <s v="Company T"/>
    <x v="0"/>
    <n v="3"/>
    <x v="0"/>
    <x v="3"/>
    <n v="159"/>
    <n v="9"/>
    <x v="34"/>
    <s v="Jeff"/>
  </r>
  <r>
    <s v="0621"/>
    <d v="2021-07-07T00:00:00"/>
    <n v="7"/>
    <x v="6"/>
    <x v="0"/>
    <n v="10"/>
    <s v="Company J"/>
    <x v="1"/>
    <n v="4"/>
    <x v="1"/>
    <x v="3"/>
    <n v="159"/>
    <n v="7"/>
    <x v="33"/>
    <s v="Steve"/>
  </r>
  <r>
    <s v="0622"/>
    <d v="2021-07-07T00:00:00"/>
    <n v="7"/>
    <x v="6"/>
    <x v="0"/>
    <n v="13"/>
    <s v="Company M"/>
    <x v="5"/>
    <n v="6"/>
    <x v="3"/>
    <x v="3"/>
    <n v="159"/>
    <n v="9"/>
    <x v="34"/>
    <s v="Steve"/>
  </r>
  <r>
    <s v="0630"/>
    <d v="2021-07-09T00:00:00"/>
    <n v="9"/>
    <x v="6"/>
    <x v="0"/>
    <n v="10"/>
    <s v="Company J"/>
    <x v="7"/>
    <n v="8"/>
    <x v="1"/>
    <x v="3"/>
    <n v="159"/>
    <n v="3"/>
    <x v="28"/>
    <s v="Philip"/>
  </r>
  <r>
    <s v="0633"/>
    <d v="2021-07-11T00:00:00"/>
    <n v="11"/>
    <x v="6"/>
    <x v="0"/>
    <n v="20"/>
    <s v="Company T"/>
    <x v="6"/>
    <n v="5"/>
    <x v="0"/>
    <x v="3"/>
    <n v="159"/>
    <n v="3"/>
    <x v="28"/>
    <s v="Jeff"/>
  </r>
  <r>
    <s v="0635"/>
    <d v="2021-07-11T00:00:00"/>
    <n v="11"/>
    <x v="6"/>
    <x v="0"/>
    <n v="3"/>
    <s v="Company C"/>
    <x v="2"/>
    <n v="2"/>
    <x v="2"/>
    <x v="3"/>
    <n v="159"/>
    <n v="5"/>
    <x v="29"/>
    <s v="Jeff"/>
  </r>
  <r>
    <s v="0637"/>
    <d v="2021-07-13T00:00:00"/>
    <n v="13"/>
    <x v="6"/>
    <x v="0"/>
    <n v="17"/>
    <s v="Company Q"/>
    <x v="6"/>
    <n v="5"/>
    <x v="0"/>
    <x v="3"/>
    <n v="159"/>
    <n v="6"/>
    <x v="36"/>
    <s v="Jeff"/>
  </r>
  <r>
    <s v="0638"/>
    <d v="2021-07-13T00:00:00"/>
    <n v="13"/>
    <x v="6"/>
    <x v="0"/>
    <n v="11"/>
    <s v="Company K"/>
    <x v="3"/>
    <n v="5"/>
    <x v="3"/>
    <x v="3"/>
    <n v="159"/>
    <n v="5"/>
    <x v="29"/>
    <s v="Sara"/>
  </r>
  <r>
    <s v="0651"/>
    <d v="2021-07-17T00:00:00"/>
    <n v="17"/>
    <x v="6"/>
    <x v="0"/>
    <n v="17"/>
    <s v="Company Q"/>
    <x v="0"/>
    <n v="3"/>
    <x v="0"/>
    <x v="3"/>
    <n v="159"/>
    <n v="2"/>
    <x v="31"/>
    <s v="Jeff"/>
  </r>
  <r>
    <s v="0652"/>
    <d v="2021-07-17T00:00:00"/>
    <n v="17"/>
    <x v="6"/>
    <x v="0"/>
    <n v="15"/>
    <s v="Company O"/>
    <x v="5"/>
    <n v="6"/>
    <x v="3"/>
    <x v="3"/>
    <n v="159"/>
    <n v="3"/>
    <x v="28"/>
    <s v="Steve"/>
  </r>
  <r>
    <s v="0653"/>
    <d v="2021-07-18T00:00:00"/>
    <n v="18"/>
    <x v="6"/>
    <x v="0"/>
    <n v="5"/>
    <s v="Company E"/>
    <x v="4"/>
    <n v="2"/>
    <x v="2"/>
    <x v="3"/>
    <n v="159"/>
    <n v="1"/>
    <x v="35"/>
    <s v="Sara"/>
  </r>
  <r>
    <s v="0656"/>
    <d v="2021-07-18T00:00:00"/>
    <n v="18"/>
    <x v="6"/>
    <x v="0"/>
    <n v="12"/>
    <s v="Company L"/>
    <x v="5"/>
    <n v="6"/>
    <x v="3"/>
    <x v="3"/>
    <n v="159"/>
    <n v="5"/>
    <x v="29"/>
    <s v="Steve"/>
  </r>
  <r>
    <s v="0658"/>
    <d v="2021-07-18T00:00:00"/>
    <n v="18"/>
    <x v="6"/>
    <x v="0"/>
    <n v="5"/>
    <s v="Company E"/>
    <x v="2"/>
    <n v="2"/>
    <x v="2"/>
    <x v="3"/>
    <n v="159"/>
    <n v="9"/>
    <x v="34"/>
    <s v="Jeff"/>
  </r>
  <r>
    <s v="0661"/>
    <d v="2021-07-20T00:00:00"/>
    <n v="20"/>
    <x v="6"/>
    <x v="0"/>
    <n v="16"/>
    <s v="Company P"/>
    <x v="6"/>
    <n v="5"/>
    <x v="0"/>
    <x v="3"/>
    <n v="159"/>
    <n v="3"/>
    <x v="28"/>
    <s v="Jeff"/>
  </r>
  <r>
    <s v="0663"/>
    <d v="2021-07-20T00:00:00"/>
    <n v="20"/>
    <x v="6"/>
    <x v="0"/>
    <n v="20"/>
    <s v="Company T"/>
    <x v="6"/>
    <n v="5"/>
    <x v="0"/>
    <x v="3"/>
    <n v="159"/>
    <n v="4"/>
    <x v="30"/>
    <s v="Jeff"/>
  </r>
  <r>
    <s v="0672"/>
    <d v="2021-07-25T00:00:00"/>
    <n v="25"/>
    <x v="6"/>
    <x v="0"/>
    <n v="12"/>
    <s v="Company L"/>
    <x v="3"/>
    <n v="5"/>
    <x v="3"/>
    <x v="3"/>
    <n v="159"/>
    <n v="7"/>
    <x v="33"/>
    <s v="Sara"/>
  </r>
  <r>
    <s v="0673"/>
    <d v="2021-07-25T00:00:00"/>
    <n v="25"/>
    <x v="6"/>
    <x v="0"/>
    <n v="17"/>
    <s v="Company Q"/>
    <x v="6"/>
    <n v="5"/>
    <x v="0"/>
    <x v="3"/>
    <n v="159"/>
    <n v="8"/>
    <x v="32"/>
    <s v="Jeff"/>
  </r>
  <r>
    <s v="0675"/>
    <d v="2021-07-26T00:00:00"/>
    <n v="26"/>
    <x v="6"/>
    <x v="0"/>
    <n v="13"/>
    <s v="Company M"/>
    <x v="3"/>
    <n v="5"/>
    <x v="3"/>
    <x v="3"/>
    <n v="159"/>
    <n v="4"/>
    <x v="30"/>
    <s v="Sara"/>
  </r>
  <r>
    <s v="0677"/>
    <d v="2021-07-26T00:00:00"/>
    <n v="26"/>
    <x v="6"/>
    <x v="0"/>
    <n v="15"/>
    <s v="Company O"/>
    <x v="3"/>
    <n v="5"/>
    <x v="3"/>
    <x v="3"/>
    <n v="159"/>
    <n v="9"/>
    <x v="34"/>
    <s v="Sara"/>
  </r>
  <r>
    <s v="0679"/>
    <d v="2021-07-26T00:00:00"/>
    <n v="26"/>
    <x v="6"/>
    <x v="0"/>
    <n v="7"/>
    <s v="Company G"/>
    <x v="7"/>
    <n v="8"/>
    <x v="1"/>
    <x v="3"/>
    <n v="159"/>
    <n v="6"/>
    <x v="36"/>
    <s v="Philip"/>
  </r>
  <r>
    <s v="0684"/>
    <d v="2021-07-27T00:00:00"/>
    <n v="27"/>
    <x v="6"/>
    <x v="0"/>
    <n v="18"/>
    <s v="Company R"/>
    <x v="6"/>
    <n v="5"/>
    <x v="0"/>
    <x v="3"/>
    <n v="159"/>
    <n v="3"/>
    <x v="28"/>
    <s v="Jeff"/>
  </r>
  <r>
    <s v="0689"/>
    <d v="2021-07-27T00:00:00"/>
    <n v="27"/>
    <x v="6"/>
    <x v="0"/>
    <n v="19"/>
    <s v="Company S"/>
    <x v="0"/>
    <n v="3"/>
    <x v="0"/>
    <x v="3"/>
    <n v="159"/>
    <n v="8"/>
    <x v="32"/>
    <s v="Jeff"/>
  </r>
  <r>
    <s v="0694"/>
    <d v="2021-07-27T00:00:00"/>
    <n v="27"/>
    <x v="6"/>
    <x v="0"/>
    <n v="8"/>
    <s v="Company H"/>
    <x v="1"/>
    <n v="4"/>
    <x v="1"/>
    <x v="3"/>
    <n v="159"/>
    <n v="8"/>
    <x v="32"/>
    <s v="Steve"/>
  </r>
  <r>
    <s v="0697"/>
    <d v="2021-07-29T00:00:00"/>
    <n v="29"/>
    <x v="6"/>
    <x v="0"/>
    <n v="5"/>
    <s v="Company E"/>
    <x v="4"/>
    <n v="2"/>
    <x v="2"/>
    <x v="3"/>
    <n v="159"/>
    <n v="1"/>
    <x v="35"/>
    <s v="Sara"/>
  </r>
  <r>
    <s v="0706"/>
    <d v="2021-08-03T00:00:00"/>
    <n v="3"/>
    <x v="7"/>
    <x v="0"/>
    <n v="7"/>
    <s v="Company G"/>
    <x v="1"/>
    <n v="4"/>
    <x v="1"/>
    <x v="3"/>
    <n v="159"/>
    <n v="2"/>
    <x v="31"/>
    <s v="Steve"/>
  </r>
  <r>
    <s v="0709"/>
    <d v="2021-08-03T00:00:00"/>
    <n v="3"/>
    <x v="7"/>
    <x v="0"/>
    <n v="1"/>
    <s v="Company A"/>
    <x v="2"/>
    <n v="2"/>
    <x v="2"/>
    <x v="3"/>
    <n v="159"/>
    <n v="9"/>
    <x v="34"/>
    <s v="Jeff"/>
  </r>
  <r>
    <s v="0712"/>
    <d v="2021-08-04T00:00:00"/>
    <n v="4"/>
    <x v="7"/>
    <x v="0"/>
    <n v="12"/>
    <s v="Company L"/>
    <x v="3"/>
    <n v="5"/>
    <x v="3"/>
    <x v="3"/>
    <n v="159"/>
    <n v="0"/>
    <x v="5"/>
    <s v="Sara"/>
  </r>
  <r>
    <s v="0713"/>
    <d v="2021-08-04T00:00:00"/>
    <n v="4"/>
    <x v="7"/>
    <x v="0"/>
    <n v="19"/>
    <s v="Company S"/>
    <x v="6"/>
    <n v="5"/>
    <x v="0"/>
    <x v="3"/>
    <n v="159"/>
    <n v="8"/>
    <x v="32"/>
    <s v="Jeff"/>
  </r>
  <r>
    <s v="0715"/>
    <d v="2021-08-05T00:00:00"/>
    <n v="5"/>
    <x v="7"/>
    <x v="0"/>
    <n v="13"/>
    <s v="Company M"/>
    <x v="5"/>
    <n v="6"/>
    <x v="3"/>
    <x v="3"/>
    <n v="159"/>
    <n v="5"/>
    <x v="29"/>
    <s v="Steve"/>
  </r>
  <r>
    <s v="0718"/>
    <d v="2021-08-06T00:00:00"/>
    <n v="6"/>
    <x v="7"/>
    <x v="0"/>
    <n v="13"/>
    <s v="Company M"/>
    <x v="5"/>
    <n v="6"/>
    <x v="3"/>
    <x v="3"/>
    <n v="159"/>
    <n v="3"/>
    <x v="28"/>
    <s v="Steve"/>
  </r>
  <r>
    <s v="0719"/>
    <d v="2021-08-06T00:00:00"/>
    <n v="6"/>
    <x v="7"/>
    <x v="0"/>
    <n v="2"/>
    <s v="Company B"/>
    <x v="4"/>
    <n v="2"/>
    <x v="2"/>
    <x v="3"/>
    <n v="159"/>
    <n v="4"/>
    <x v="30"/>
    <s v="Sara"/>
  </r>
  <r>
    <s v="0721"/>
    <d v="2021-08-07T00:00:00"/>
    <n v="7"/>
    <x v="7"/>
    <x v="0"/>
    <n v="7"/>
    <s v="Company G"/>
    <x v="1"/>
    <n v="4"/>
    <x v="1"/>
    <x v="3"/>
    <n v="159"/>
    <n v="5"/>
    <x v="29"/>
    <s v="Steve"/>
  </r>
  <r>
    <s v="0722"/>
    <d v="2021-08-07T00:00:00"/>
    <n v="7"/>
    <x v="7"/>
    <x v="0"/>
    <n v="11"/>
    <s v="Company K"/>
    <x v="5"/>
    <n v="6"/>
    <x v="3"/>
    <x v="3"/>
    <n v="159"/>
    <n v="4"/>
    <x v="30"/>
    <s v="Steve"/>
  </r>
  <r>
    <s v="0733"/>
    <d v="2021-08-10T00:00:00"/>
    <n v="10"/>
    <x v="7"/>
    <x v="0"/>
    <n v="17"/>
    <s v="Company Q"/>
    <x v="0"/>
    <n v="3"/>
    <x v="0"/>
    <x v="3"/>
    <n v="159"/>
    <n v="4"/>
    <x v="30"/>
    <s v="Jeff"/>
  </r>
  <r>
    <s v="0736"/>
    <d v="2021-08-11T00:00:00"/>
    <n v="11"/>
    <x v="7"/>
    <x v="0"/>
    <n v="14"/>
    <s v="Company N"/>
    <x v="3"/>
    <n v="5"/>
    <x v="3"/>
    <x v="3"/>
    <n v="159"/>
    <n v="6"/>
    <x v="36"/>
    <s v="Sara"/>
  </r>
  <r>
    <s v="0737"/>
    <d v="2021-08-11T00:00:00"/>
    <n v="11"/>
    <x v="7"/>
    <x v="0"/>
    <n v="12"/>
    <s v="Company L"/>
    <x v="5"/>
    <n v="6"/>
    <x v="3"/>
    <x v="3"/>
    <n v="159"/>
    <n v="5"/>
    <x v="29"/>
    <s v="Steve"/>
  </r>
  <r>
    <s v="0746"/>
    <d v="2021-08-17T00:00:00"/>
    <n v="17"/>
    <x v="7"/>
    <x v="0"/>
    <n v="2"/>
    <s v="Company B"/>
    <x v="4"/>
    <n v="2"/>
    <x v="2"/>
    <x v="3"/>
    <n v="159"/>
    <n v="8"/>
    <x v="32"/>
    <s v="Sara"/>
  </r>
  <r>
    <s v="0750"/>
    <d v="2021-08-18T00:00:00"/>
    <n v="18"/>
    <x v="7"/>
    <x v="0"/>
    <n v="20"/>
    <s v="Company T"/>
    <x v="0"/>
    <n v="3"/>
    <x v="0"/>
    <x v="3"/>
    <n v="159"/>
    <n v="9"/>
    <x v="34"/>
    <s v="Jeff"/>
  </r>
  <r>
    <s v="0761"/>
    <d v="2021-08-21T00:00:00"/>
    <n v="21"/>
    <x v="7"/>
    <x v="0"/>
    <n v="16"/>
    <s v="Company P"/>
    <x v="0"/>
    <n v="3"/>
    <x v="0"/>
    <x v="3"/>
    <n v="159"/>
    <n v="6"/>
    <x v="36"/>
    <s v="Jeff"/>
  </r>
  <r>
    <s v="0765"/>
    <d v="2021-08-22T00:00:00"/>
    <n v="22"/>
    <x v="7"/>
    <x v="0"/>
    <n v="19"/>
    <s v="Company S"/>
    <x v="0"/>
    <n v="3"/>
    <x v="0"/>
    <x v="3"/>
    <n v="159"/>
    <n v="8"/>
    <x v="32"/>
    <s v="Jeff"/>
  </r>
  <r>
    <s v="0768"/>
    <d v="2021-08-24T00:00:00"/>
    <n v="24"/>
    <x v="7"/>
    <x v="0"/>
    <n v="15"/>
    <s v="Company O"/>
    <x v="5"/>
    <n v="6"/>
    <x v="3"/>
    <x v="3"/>
    <n v="159"/>
    <n v="1"/>
    <x v="35"/>
    <s v="Steve"/>
  </r>
  <r>
    <s v="0782"/>
    <d v="2021-08-29T00:00:00"/>
    <n v="29"/>
    <x v="7"/>
    <x v="0"/>
    <n v="1"/>
    <s v="Company A"/>
    <x v="2"/>
    <n v="2"/>
    <x v="2"/>
    <x v="3"/>
    <n v="159"/>
    <n v="9"/>
    <x v="34"/>
    <s v="Jeff"/>
  </r>
  <r>
    <s v="0789"/>
    <d v="2021-08-30T00:00:00"/>
    <n v="30"/>
    <x v="7"/>
    <x v="0"/>
    <n v="6"/>
    <s v="Company F"/>
    <x v="1"/>
    <n v="4"/>
    <x v="1"/>
    <x v="3"/>
    <n v="159"/>
    <n v="8"/>
    <x v="32"/>
    <s v="Steve"/>
  </r>
  <r>
    <s v="0790"/>
    <d v="2021-08-30T00:00:00"/>
    <n v="30"/>
    <x v="7"/>
    <x v="0"/>
    <n v="13"/>
    <s v="Company M"/>
    <x v="5"/>
    <n v="6"/>
    <x v="3"/>
    <x v="3"/>
    <n v="159"/>
    <n v="8"/>
    <x v="32"/>
    <s v="Steve"/>
  </r>
  <r>
    <s v="0792"/>
    <d v="2021-08-31T00:00:00"/>
    <n v="31"/>
    <x v="7"/>
    <x v="0"/>
    <n v="16"/>
    <s v="Company P"/>
    <x v="6"/>
    <n v="5"/>
    <x v="0"/>
    <x v="3"/>
    <n v="159"/>
    <n v="9"/>
    <x v="34"/>
    <s v="Jeff"/>
  </r>
  <r>
    <s v="0800"/>
    <d v="2021-09-03T00:00:00"/>
    <n v="3"/>
    <x v="8"/>
    <x v="0"/>
    <n v="3"/>
    <s v="Company C"/>
    <x v="4"/>
    <n v="2"/>
    <x v="2"/>
    <x v="3"/>
    <n v="159"/>
    <n v="4"/>
    <x v="30"/>
    <s v="Sara"/>
  </r>
  <r>
    <s v="0807"/>
    <d v="2021-09-05T00:00:00"/>
    <n v="5"/>
    <x v="8"/>
    <x v="0"/>
    <n v="11"/>
    <s v="Company K"/>
    <x v="3"/>
    <n v="5"/>
    <x v="3"/>
    <x v="3"/>
    <n v="159"/>
    <n v="5"/>
    <x v="29"/>
    <s v="Sara"/>
  </r>
  <r>
    <s v="0813"/>
    <d v="2021-09-08T00:00:00"/>
    <n v="8"/>
    <x v="8"/>
    <x v="0"/>
    <n v="16"/>
    <s v="Company P"/>
    <x v="0"/>
    <n v="3"/>
    <x v="0"/>
    <x v="3"/>
    <n v="159"/>
    <n v="8"/>
    <x v="32"/>
    <s v="Jeff"/>
  </r>
  <r>
    <s v="0814"/>
    <d v="2021-09-08T00:00:00"/>
    <n v="8"/>
    <x v="8"/>
    <x v="0"/>
    <n v="16"/>
    <s v="Company P"/>
    <x v="6"/>
    <n v="5"/>
    <x v="0"/>
    <x v="3"/>
    <n v="159"/>
    <n v="4"/>
    <x v="30"/>
    <s v="Jeff"/>
  </r>
  <r>
    <s v="0815"/>
    <d v="2021-09-08T00:00:00"/>
    <n v="8"/>
    <x v="8"/>
    <x v="0"/>
    <n v="3"/>
    <s v="Company C"/>
    <x v="2"/>
    <n v="2"/>
    <x v="2"/>
    <x v="3"/>
    <n v="159"/>
    <n v="8"/>
    <x v="32"/>
    <s v="Jeff"/>
  </r>
  <r>
    <s v="0820"/>
    <d v="2021-09-10T00:00:00"/>
    <n v="10"/>
    <x v="8"/>
    <x v="0"/>
    <n v="11"/>
    <s v="Company K"/>
    <x v="5"/>
    <n v="6"/>
    <x v="3"/>
    <x v="3"/>
    <n v="159"/>
    <n v="4"/>
    <x v="30"/>
    <s v="Steve"/>
  </r>
  <r>
    <s v="0821"/>
    <d v="2021-09-10T00:00:00"/>
    <n v="10"/>
    <x v="8"/>
    <x v="0"/>
    <n v="12"/>
    <s v="Company L"/>
    <x v="3"/>
    <n v="5"/>
    <x v="3"/>
    <x v="3"/>
    <n v="159"/>
    <n v="4"/>
    <x v="30"/>
    <s v="Sara"/>
  </r>
  <r>
    <s v="0827"/>
    <d v="2021-09-11T00:00:00"/>
    <n v="11"/>
    <x v="8"/>
    <x v="0"/>
    <n v="1"/>
    <s v="Company A"/>
    <x v="2"/>
    <n v="2"/>
    <x v="2"/>
    <x v="3"/>
    <n v="159"/>
    <n v="3"/>
    <x v="28"/>
    <s v="Jeff"/>
  </r>
  <r>
    <s v="0840"/>
    <d v="2021-09-20T00:00:00"/>
    <n v="20"/>
    <x v="8"/>
    <x v="0"/>
    <n v="6"/>
    <s v="Company F"/>
    <x v="1"/>
    <n v="4"/>
    <x v="1"/>
    <x v="3"/>
    <n v="159"/>
    <n v="8"/>
    <x v="32"/>
    <s v="Steve"/>
  </r>
  <r>
    <s v="0845"/>
    <d v="2021-09-21T00:00:00"/>
    <n v="21"/>
    <x v="8"/>
    <x v="0"/>
    <n v="8"/>
    <s v="Company H"/>
    <x v="1"/>
    <n v="4"/>
    <x v="1"/>
    <x v="3"/>
    <n v="159"/>
    <n v="7"/>
    <x v="33"/>
    <s v="Steve"/>
  </r>
  <r>
    <s v="0847"/>
    <d v="2021-09-22T00:00:00"/>
    <n v="22"/>
    <x v="8"/>
    <x v="0"/>
    <n v="5"/>
    <s v="Company E"/>
    <x v="2"/>
    <n v="2"/>
    <x v="2"/>
    <x v="3"/>
    <n v="159"/>
    <n v="0"/>
    <x v="5"/>
    <s v="Jeff"/>
  </r>
  <r>
    <s v="0856"/>
    <d v="2021-09-22T00:00:00"/>
    <n v="22"/>
    <x v="8"/>
    <x v="0"/>
    <n v="19"/>
    <s v="Company S"/>
    <x v="0"/>
    <n v="3"/>
    <x v="0"/>
    <x v="3"/>
    <n v="159"/>
    <n v="3"/>
    <x v="28"/>
    <s v="Jeff"/>
  </r>
  <r>
    <s v="0870"/>
    <d v="2021-09-28T00:00:00"/>
    <n v="28"/>
    <x v="8"/>
    <x v="0"/>
    <n v="3"/>
    <s v="Company C"/>
    <x v="4"/>
    <n v="2"/>
    <x v="2"/>
    <x v="3"/>
    <n v="159"/>
    <n v="5"/>
    <x v="29"/>
    <s v="Sara"/>
  </r>
  <r>
    <s v="0872"/>
    <d v="2021-09-28T00:00:00"/>
    <n v="28"/>
    <x v="8"/>
    <x v="0"/>
    <n v="1"/>
    <s v="Company A"/>
    <x v="2"/>
    <n v="2"/>
    <x v="2"/>
    <x v="3"/>
    <n v="159"/>
    <n v="5"/>
    <x v="29"/>
    <s v="Jeff"/>
  </r>
  <r>
    <s v="0878"/>
    <d v="2021-09-30T00:00:00"/>
    <n v="30"/>
    <x v="8"/>
    <x v="0"/>
    <n v="15"/>
    <s v="Company O"/>
    <x v="5"/>
    <n v="6"/>
    <x v="3"/>
    <x v="3"/>
    <n v="159"/>
    <n v="0"/>
    <x v="5"/>
    <s v="Steve"/>
  </r>
  <r>
    <s v="0882"/>
    <d v="2021-10-01T00:00:00"/>
    <n v="1"/>
    <x v="9"/>
    <x v="0"/>
    <n v="7"/>
    <s v="Company G"/>
    <x v="1"/>
    <n v="4"/>
    <x v="1"/>
    <x v="3"/>
    <n v="159"/>
    <n v="2"/>
    <x v="31"/>
    <s v="Steve"/>
  </r>
  <r>
    <s v="0885"/>
    <d v="2021-10-02T00:00:00"/>
    <n v="2"/>
    <x v="9"/>
    <x v="0"/>
    <n v="15"/>
    <s v="Company O"/>
    <x v="5"/>
    <n v="6"/>
    <x v="3"/>
    <x v="3"/>
    <n v="159"/>
    <n v="8"/>
    <x v="32"/>
    <s v="Steve"/>
  </r>
  <r>
    <s v="0886"/>
    <d v="2021-10-03T00:00:00"/>
    <n v="3"/>
    <x v="9"/>
    <x v="0"/>
    <n v="20"/>
    <s v="Company T"/>
    <x v="6"/>
    <n v="5"/>
    <x v="0"/>
    <x v="3"/>
    <n v="159"/>
    <n v="1"/>
    <x v="35"/>
    <s v="Jeff"/>
  </r>
  <r>
    <s v="0892"/>
    <d v="2021-10-05T00:00:00"/>
    <n v="5"/>
    <x v="9"/>
    <x v="0"/>
    <n v="16"/>
    <s v="Company P"/>
    <x v="0"/>
    <n v="3"/>
    <x v="0"/>
    <x v="3"/>
    <n v="159"/>
    <n v="7"/>
    <x v="33"/>
    <s v="Jeff"/>
  </r>
  <r>
    <s v="0894"/>
    <d v="2021-10-06T00:00:00"/>
    <n v="6"/>
    <x v="9"/>
    <x v="0"/>
    <n v="11"/>
    <s v="Company K"/>
    <x v="5"/>
    <n v="6"/>
    <x v="3"/>
    <x v="3"/>
    <n v="159"/>
    <n v="6"/>
    <x v="36"/>
    <s v="Steve"/>
  </r>
  <r>
    <s v="0900"/>
    <d v="2021-10-07T00:00:00"/>
    <n v="7"/>
    <x v="9"/>
    <x v="0"/>
    <n v="4"/>
    <s v="Company D"/>
    <x v="2"/>
    <n v="2"/>
    <x v="2"/>
    <x v="3"/>
    <n v="159"/>
    <n v="5"/>
    <x v="29"/>
    <s v="Jeff"/>
  </r>
  <r>
    <s v="0909"/>
    <d v="2021-10-13T00:00:00"/>
    <n v="13"/>
    <x v="9"/>
    <x v="0"/>
    <n v="7"/>
    <s v="Company G"/>
    <x v="1"/>
    <n v="4"/>
    <x v="1"/>
    <x v="3"/>
    <n v="159"/>
    <n v="8"/>
    <x v="32"/>
    <s v="Steve"/>
  </r>
  <r>
    <s v="0914"/>
    <d v="2021-10-13T00:00:00"/>
    <n v="13"/>
    <x v="9"/>
    <x v="0"/>
    <n v="14"/>
    <s v="Company N"/>
    <x v="3"/>
    <n v="5"/>
    <x v="3"/>
    <x v="3"/>
    <n v="159"/>
    <n v="7"/>
    <x v="33"/>
    <s v="Sara"/>
  </r>
  <r>
    <s v="0918"/>
    <d v="2021-10-15T00:00:00"/>
    <n v="15"/>
    <x v="9"/>
    <x v="0"/>
    <n v="18"/>
    <s v="Company R"/>
    <x v="0"/>
    <n v="3"/>
    <x v="0"/>
    <x v="3"/>
    <n v="159"/>
    <n v="5"/>
    <x v="29"/>
    <s v="Jeff"/>
  </r>
  <r>
    <s v="0923"/>
    <d v="2021-10-16T00:00:00"/>
    <n v="16"/>
    <x v="9"/>
    <x v="0"/>
    <n v="15"/>
    <s v="Company O"/>
    <x v="5"/>
    <n v="6"/>
    <x v="3"/>
    <x v="3"/>
    <n v="159"/>
    <n v="3"/>
    <x v="28"/>
    <s v="Steve"/>
  </r>
  <r>
    <s v="0928"/>
    <d v="2021-10-17T00:00:00"/>
    <n v="17"/>
    <x v="9"/>
    <x v="0"/>
    <n v="20"/>
    <s v="Company T"/>
    <x v="0"/>
    <n v="3"/>
    <x v="0"/>
    <x v="3"/>
    <n v="159"/>
    <n v="8"/>
    <x v="32"/>
    <s v="Jeff"/>
  </r>
  <r>
    <s v="0929"/>
    <d v="2021-10-17T00:00:00"/>
    <n v="17"/>
    <x v="9"/>
    <x v="0"/>
    <n v="14"/>
    <s v="Company N"/>
    <x v="5"/>
    <n v="6"/>
    <x v="3"/>
    <x v="3"/>
    <n v="159"/>
    <n v="5"/>
    <x v="29"/>
    <s v="Steve"/>
  </r>
  <r>
    <s v="0933"/>
    <d v="2021-10-19T00:00:00"/>
    <n v="19"/>
    <x v="9"/>
    <x v="0"/>
    <n v="10"/>
    <s v="Company J"/>
    <x v="1"/>
    <n v="4"/>
    <x v="1"/>
    <x v="3"/>
    <n v="159"/>
    <n v="6"/>
    <x v="36"/>
    <s v="Steve"/>
  </r>
  <r>
    <s v="0934"/>
    <d v="2021-10-20T00:00:00"/>
    <n v="20"/>
    <x v="9"/>
    <x v="0"/>
    <n v="17"/>
    <s v="Company Q"/>
    <x v="0"/>
    <n v="3"/>
    <x v="0"/>
    <x v="3"/>
    <n v="159"/>
    <n v="1"/>
    <x v="35"/>
    <s v="Jeff"/>
  </r>
  <r>
    <s v="0941"/>
    <d v="2021-10-22T00:00:00"/>
    <n v="22"/>
    <x v="9"/>
    <x v="0"/>
    <n v="20"/>
    <s v="Company T"/>
    <x v="6"/>
    <n v="5"/>
    <x v="0"/>
    <x v="3"/>
    <n v="159"/>
    <n v="5"/>
    <x v="29"/>
    <s v="Jeff"/>
  </r>
  <r>
    <s v="0943"/>
    <d v="2021-10-22T00:00:00"/>
    <n v="22"/>
    <x v="9"/>
    <x v="0"/>
    <n v="6"/>
    <s v="Company F"/>
    <x v="7"/>
    <n v="8"/>
    <x v="1"/>
    <x v="3"/>
    <n v="159"/>
    <n v="6"/>
    <x v="36"/>
    <s v="Philip"/>
  </r>
  <r>
    <s v="0956"/>
    <d v="2021-10-29T00:00:00"/>
    <n v="29"/>
    <x v="9"/>
    <x v="0"/>
    <n v="6"/>
    <s v="Company F"/>
    <x v="7"/>
    <n v="8"/>
    <x v="1"/>
    <x v="3"/>
    <n v="159"/>
    <n v="4"/>
    <x v="30"/>
    <s v="Philip"/>
  </r>
  <r>
    <s v="0963"/>
    <d v="2021-10-29T00:00:00"/>
    <n v="29"/>
    <x v="9"/>
    <x v="0"/>
    <n v="14"/>
    <s v="Company N"/>
    <x v="3"/>
    <n v="5"/>
    <x v="3"/>
    <x v="3"/>
    <n v="159"/>
    <n v="1"/>
    <x v="35"/>
    <s v="Sara"/>
  </r>
  <r>
    <s v="0966"/>
    <d v="2021-10-29T00:00:00"/>
    <n v="29"/>
    <x v="9"/>
    <x v="0"/>
    <n v="18"/>
    <s v="Company R"/>
    <x v="0"/>
    <n v="3"/>
    <x v="0"/>
    <x v="3"/>
    <n v="159"/>
    <n v="7"/>
    <x v="33"/>
    <s v="Jeff"/>
  </r>
  <r>
    <s v="0969"/>
    <d v="2021-10-30T00:00:00"/>
    <n v="30"/>
    <x v="9"/>
    <x v="0"/>
    <n v="7"/>
    <s v="Company G"/>
    <x v="1"/>
    <n v="4"/>
    <x v="1"/>
    <x v="3"/>
    <n v="159"/>
    <n v="1"/>
    <x v="35"/>
    <s v="Steve"/>
  </r>
  <r>
    <s v="0972"/>
    <d v="2021-11-02T00:00:00"/>
    <n v="2"/>
    <x v="10"/>
    <x v="0"/>
    <n v="19"/>
    <s v="Company S"/>
    <x v="6"/>
    <n v="5"/>
    <x v="0"/>
    <x v="3"/>
    <n v="159"/>
    <n v="4"/>
    <x v="30"/>
    <s v="Jeff"/>
  </r>
  <r>
    <s v="0975"/>
    <d v="2021-11-04T00:00:00"/>
    <n v="4"/>
    <x v="10"/>
    <x v="0"/>
    <n v="13"/>
    <s v="Company M"/>
    <x v="5"/>
    <n v="6"/>
    <x v="3"/>
    <x v="3"/>
    <n v="159"/>
    <n v="2"/>
    <x v="31"/>
    <s v="Steve"/>
  </r>
  <r>
    <s v="0978"/>
    <d v="2021-11-06T00:00:00"/>
    <n v="6"/>
    <x v="10"/>
    <x v="0"/>
    <n v="20"/>
    <s v="Company T"/>
    <x v="6"/>
    <n v="5"/>
    <x v="0"/>
    <x v="3"/>
    <n v="159"/>
    <n v="0"/>
    <x v="5"/>
    <s v="Jeff"/>
  </r>
  <r>
    <s v="0985"/>
    <d v="2021-11-08T00:00:00"/>
    <n v="8"/>
    <x v="10"/>
    <x v="0"/>
    <n v="10"/>
    <s v="Company J"/>
    <x v="7"/>
    <n v="8"/>
    <x v="1"/>
    <x v="3"/>
    <n v="159"/>
    <n v="9"/>
    <x v="34"/>
    <s v="Philip"/>
  </r>
  <r>
    <s v="0986"/>
    <d v="2021-11-08T00:00:00"/>
    <n v="8"/>
    <x v="10"/>
    <x v="0"/>
    <n v="9"/>
    <s v="Company I"/>
    <x v="1"/>
    <n v="4"/>
    <x v="1"/>
    <x v="3"/>
    <n v="159"/>
    <n v="7"/>
    <x v="33"/>
    <s v="Steve"/>
  </r>
  <r>
    <s v="0989"/>
    <d v="2021-11-09T00:00:00"/>
    <n v="9"/>
    <x v="10"/>
    <x v="0"/>
    <n v="4"/>
    <s v="Company D"/>
    <x v="2"/>
    <n v="2"/>
    <x v="2"/>
    <x v="3"/>
    <n v="159"/>
    <n v="9"/>
    <x v="34"/>
    <s v="Jeff"/>
  </r>
  <r>
    <s v="0994"/>
    <d v="2021-11-10T00:00:00"/>
    <n v="10"/>
    <x v="10"/>
    <x v="0"/>
    <n v="5"/>
    <s v="Company E"/>
    <x v="2"/>
    <n v="2"/>
    <x v="2"/>
    <x v="3"/>
    <n v="159"/>
    <n v="4"/>
    <x v="30"/>
    <s v="Jeff"/>
  </r>
  <r>
    <s v="1003"/>
    <d v="2021-11-15T00:00:00"/>
    <n v="15"/>
    <x v="10"/>
    <x v="0"/>
    <n v="10"/>
    <s v="Company J"/>
    <x v="1"/>
    <n v="4"/>
    <x v="1"/>
    <x v="3"/>
    <n v="159"/>
    <n v="4"/>
    <x v="30"/>
    <s v="Steve"/>
  </r>
  <r>
    <s v="1006"/>
    <d v="2021-11-15T00:00:00"/>
    <n v="15"/>
    <x v="10"/>
    <x v="0"/>
    <n v="19"/>
    <s v="Company S"/>
    <x v="6"/>
    <n v="5"/>
    <x v="0"/>
    <x v="3"/>
    <n v="159"/>
    <n v="2"/>
    <x v="31"/>
    <s v="Jeff"/>
  </r>
  <r>
    <s v="1022"/>
    <d v="2021-11-22T00:00:00"/>
    <n v="22"/>
    <x v="10"/>
    <x v="0"/>
    <n v="1"/>
    <s v="Company A"/>
    <x v="4"/>
    <n v="2"/>
    <x v="2"/>
    <x v="3"/>
    <n v="159"/>
    <n v="6"/>
    <x v="36"/>
    <s v="Sara"/>
  </r>
  <r>
    <s v="1026"/>
    <d v="2021-11-22T00:00:00"/>
    <n v="22"/>
    <x v="10"/>
    <x v="0"/>
    <n v="8"/>
    <s v="Company H"/>
    <x v="7"/>
    <n v="8"/>
    <x v="1"/>
    <x v="3"/>
    <n v="159"/>
    <n v="6"/>
    <x v="36"/>
    <s v="Philip"/>
  </r>
  <r>
    <s v="1028"/>
    <d v="2021-11-22T00:00:00"/>
    <n v="22"/>
    <x v="10"/>
    <x v="0"/>
    <n v="20"/>
    <s v="Company T"/>
    <x v="6"/>
    <n v="5"/>
    <x v="0"/>
    <x v="3"/>
    <n v="159"/>
    <n v="0"/>
    <x v="5"/>
    <s v="Jeff"/>
  </r>
  <r>
    <s v="1041"/>
    <d v="2021-11-24T00:00:00"/>
    <n v="24"/>
    <x v="10"/>
    <x v="0"/>
    <n v="18"/>
    <s v="Company R"/>
    <x v="0"/>
    <n v="3"/>
    <x v="0"/>
    <x v="3"/>
    <n v="159"/>
    <n v="2"/>
    <x v="31"/>
    <s v="Jeff"/>
  </r>
  <r>
    <s v="1054"/>
    <d v="2021-11-28T00:00:00"/>
    <n v="28"/>
    <x v="10"/>
    <x v="0"/>
    <n v="6"/>
    <s v="Company F"/>
    <x v="1"/>
    <n v="4"/>
    <x v="1"/>
    <x v="3"/>
    <n v="159"/>
    <n v="2"/>
    <x v="31"/>
    <s v="Steve"/>
  </r>
  <r>
    <s v="1060"/>
    <d v="2021-11-30T00:00:00"/>
    <n v="30"/>
    <x v="10"/>
    <x v="0"/>
    <n v="2"/>
    <s v="Company B"/>
    <x v="2"/>
    <n v="2"/>
    <x v="2"/>
    <x v="3"/>
    <n v="159"/>
    <n v="1"/>
    <x v="35"/>
    <s v="Jeff"/>
  </r>
  <r>
    <s v="1082"/>
    <d v="2021-12-13T00:00:00"/>
    <n v="13"/>
    <x v="11"/>
    <x v="0"/>
    <n v="16"/>
    <s v="Company P"/>
    <x v="6"/>
    <n v="5"/>
    <x v="0"/>
    <x v="3"/>
    <n v="159"/>
    <n v="0"/>
    <x v="5"/>
    <s v="Jeff"/>
  </r>
  <r>
    <s v="1088"/>
    <d v="2021-12-13T00:00:00"/>
    <n v="13"/>
    <x v="11"/>
    <x v="0"/>
    <n v="11"/>
    <s v="Company K"/>
    <x v="5"/>
    <n v="6"/>
    <x v="3"/>
    <x v="3"/>
    <n v="159"/>
    <n v="3"/>
    <x v="28"/>
    <s v="Steve"/>
  </r>
  <r>
    <s v="1093"/>
    <d v="2021-12-16T00:00:00"/>
    <n v="16"/>
    <x v="11"/>
    <x v="0"/>
    <n v="18"/>
    <s v="Company R"/>
    <x v="6"/>
    <n v="5"/>
    <x v="0"/>
    <x v="3"/>
    <n v="159"/>
    <n v="4"/>
    <x v="30"/>
    <s v="Jeff"/>
  </r>
  <r>
    <s v="1100"/>
    <d v="2021-12-18T00:00:00"/>
    <n v="18"/>
    <x v="11"/>
    <x v="0"/>
    <n v="8"/>
    <s v="Company H"/>
    <x v="1"/>
    <n v="4"/>
    <x v="1"/>
    <x v="3"/>
    <n v="159"/>
    <n v="3"/>
    <x v="28"/>
    <s v="Steve"/>
  </r>
  <r>
    <s v="1105"/>
    <d v="2021-12-18T00:00:00"/>
    <n v="18"/>
    <x v="11"/>
    <x v="0"/>
    <n v="12"/>
    <s v="Company L"/>
    <x v="3"/>
    <n v="5"/>
    <x v="3"/>
    <x v="3"/>
    <n v="159"/>
    <n v="7"/>
    <x v="33"/>
    <s v="Sara"/>
  </r>
  <r>
    <s v="1109"/>
    <d v="2021-12-19T00:00:00"/>
    <n v="19"/>
    <x v="11"/>
    <x v="0"/>
    <n v="11"/>
    <s v="Company K"/>
    <x v="3"/>
    <n v="5"/>
    <x v="3"/>
    <x v="3"/>
    <n v="159"/>
    <n v="2"/>
    <x v="31"/>
    <s v="Sara"/>
  </r>
  <r>
    <s v="1110"/>
    <d v="2021-12-19T00:00:00"/>
    <n v="19"/>
    <x v="11"/>
    <x v="0"/>
    <n v="10"/>
    <s v="Company J"/>
    <x v="1"/>
    <n v="4"/>
    <x v="1"/>
    <x v="3"/>
    <n v="159"/>
    <n v="9"/>
    <x v="34"/>
    <s v="Steve"/>
  </r>
  <r>
    <s v="1116"/>
    <d v="2021-12-20T00:00:00"/>
    <n v="20"/>
    <x v="11"/>
    <x v="0"/>
    <n v="14"/>
    <s v="Company N"/>
    <x v="3"/>
    <n v="5"/>
    <x v="3"/>
    <x v="3"/>
    <n v="159"/>
    <n v="9"/>
    <x v="34"/>
    <s v="Sara"/>
  </r>
  <r>
    <s v="1120"/>
    <d v="2021-12-21T00:00:00"/>
    <n v="21"/>
    <x v="11"/>
    <x v="0"/>
    <n v="1"/>
    <s v="Company A"/>
    <x v="4"/>
    <n v="2"/>
    <x v="2"/>
    <x v="3"/>
    <n v="159"/>
    <n v="8"/>
    <x v="32"/>
    <s v="Sara"/>
  </r>
  <r>
    <s v="1122"/>
    <d v="2021-12-23T00:00:00"/>
    <n v="23"/>
    <x v="11"/>
    <x v="0"/>
    <n v="6"/>
    <s v="Company F"/>
    <x v="1"/>
    <n v="4"/>
    <x v="1"/>
    <x v="3"/>
    <n v="159"/>
    <n v="2"/>
    <x v="31"/>
    <s v="Steve"/>
  </r>
  <r>
    <s v="1123"/>
    <d v="2021-12-23T00:00:00"/>
    <n v="23"/>
    <x v="11"/>
    <x v="0"/>
    <n v="9"/>
    <s v="Company I"/>
    <x v="7"/>
    <n v="8"/>
    <x v="1"/>
    <x v="3"/>
    <n v="159"/>
    <n v="9"/>
    <x v="34"/>
    <s v="Philip"/>
  </r>
  <r>
    <s v="1124"/>
    <d v="2021-12-23T00:00:00"/>
    <n v="23"/>
    <x v="11"/>
    <x v="0"/>
    <n v="14"/>
    <s v="Company N"/>
    <x v="3"/>
    <n v="5"/>
    <x v="3"/>
    <x v="3"/>
    <n v="159"/>
    <n v="2"/>
    <x v="31"/>
    <s v="Sara"/>
  </r>
  <r>
    <s v="1129"/>
    <d v="2021-12-24T00:00:00"/>
    <n v="24"/>
    <x v="11"/>
    <x v="0"/>
    <n v="13"/>
    <s v="Company M"/>
    <x v="3"/>
    <n v="5"/>
    <x v="3"/>
    <x v="3"/>
    <n v="159"/>
    <n v="2"/>
    <x v="31"/>
    <s v="Sara"/>
  </r>
  <r>
    <s v="1134"/>
    <d v="2021-12-25T00:00:00"/>
    <n v="25"/>
    <x v="11"/>
    <x v="0"/>
    <n v="12"/>
    <s v="Company L"/>
    <x v="5"/>
    <n v="6"/>
    <x v="3"/>
    <x v="3"/>
    <n v="159"/>
    <n v="5"/>
    <x v="29"/>
    <s v="Steve"/>
  </r>
  <r>
    <s v="1136"/>
    <d v="2021-12-25T00:00:00"/>
    <n v="25"/>
    <x v="11"/>
    <x v="0"/>
    <n v="16"/>
    <s v="Company P"/>
    <x v="6"/>
    <n v="5"/>
    <x v="0"/>
    <x v="3"/>
    <n v="159"/>
    <n v="4"/>
    <x v="30"/>
    <s v="Jeff"/>
  </r>
  <r>
    <s v="1138"/>
    <d v="2021-12-25T00:00:00"/>
    <n v="25"/>
    <x v="11"/>
    <x v="0"/>
    <n v="14"/>
    <s v="Company N"/>
    <x v="3"/>
    <n v="5"/>
    <x v="3"/>
    <x v="3"/>
    <n v="159"/>
    <n v="0"/>
    <x v="5"/>
    <s v="Sara"/>
  </r>
  <r>
    <s v="1140"/>
    <d v="2021-12-27T00:00:00"/>
    <n v="27"/>
    <x v="11"/>
    <x v="0"/>
    <n v="6"/>
    <s v="Company F"/>
    <x v="1"/>
    <n v="4"/>
    <x v="1"/>
    <x v="3"/>
    <n v="159"/>
    <n v="1"/>
    <x v="35"/>
    <s v="Steve"/>
  </r>
  <r>
    <s v="1141"/>
    <d v="2021-12-27T00:00:00"/>
    <n v="27"/>
    <x v="11"/>
    <x v="0"/>
    <n v="15"/>
    <s v="Company O"/>
    <x v="3"/>
    <n v="5"/>
    <x v="3"/>
    <x v="3"/>
    <n v="159"/>
    <n v="0"/>
    <x v="5"/>
    <s v="Sara"/>
  </r>
  <r>
    <s v="1149"/>
    <d v="2022-01-02T00:00:00"/>
    <n v="2"/>
    <x v="0"/>
    <x v="1"/>
    <n v="10"/>
    <s v="Company J"/>
    <x v="7"/>
    <n v="8"/>
    <x v="1"/>
    <x v="3"/>
    <n v="159"/>
    <n v="7"/>
    <x v="33"/>
    <s v="Philip"/>
  </r>
  <r>
    <s v="1150"/>
    <d v="2022-01-02T00:00:00"/>
    <n v="2"/>
    <x v="0"/>
    <x v="1"/>
    <n v="5"/>
    <s v="Company E"/>
    <x v="4"/>
    <n v="2"/>
    <x v="2"/>
    <x v="3"/>
    <n v="159"/>
    <n v="0"/>
    <x v="5"/>
    <s v="Sara"/>
  </r>
  <r>
    <s v="1153"/>
    <d v="2022-01-04T00:00:00"/>
    <n v="4"/>
    <x v="0"/>
    <x v="1"/>
    <n v="20"/>
    <s v="Company T"/>
    <x v="0"/>
    <n v="3"/>
    <x v="0"/>
    <x v="3"/>
    <n v="159"/>
    <n v="2"/>
    <x v="31"/>
    <s v="Jeff"/>
  </r>
  <r>
    <s v="1159"/>
    <d v="2022-01-06T00:00:00"/>
    <n v="6"/>
    <x v="0"/>
    <x v="1"/>
    <n v="7"/>
    <s v="Company G"/>
    <x v="1"/>
    <n v="4"/>
    <x v="1"/>
    <x v="3"/>
    <n v="159"/>
    <n v="1"/>
    <x v="35"/>
    <s v="Steve"/>
  </r>
  <r>
    <s v="1168"/>
    <d v="2022-01-08T00:00:00"/>
    <n v="8"/>
    <x v="0"/>
    <x v="1"/>
    <n v="3"/>
    <s v="Company C"/>
    <x v="4"/>
    <n v="2"/>
    <x v="2"/>
    <x v="3"/>
    <n v="159"/>
    <n v="6"/>
    <x v="36"/>
    <s v="Sara"/>
  </r>
  <r>
    <s v="1170"/>
    <d v="2022-01-09T00:00:00"/>
    <n v="9"/>
    <x v="0"/>
    <x v="1"/>
    <n v="3"/>
    <s v="Company C"/>
    <x v="4"/>
    <n v="2"/>
    <x v="2"/>
    <x v="3"/>
    <n v="159"/>
    <n v="0"/>
    <x v="5"/>
    <s v="Sara"/>
  </r>
  <r>
    <s v="1172"/>
    <d v="2022-01-10T00:00:00"/>
    <n v="10"/>
    <x v="0"/>
    <x v="1"/>
    <n v="11"/>
    <s v="Company K"/>
    <x v="5"/>
    <n v="6"/>
    <x v="3"/>
    <x v="3"/>
    <n v="159"/>
    <n v="4"/>
    <x v="30"/>
    <s v="Steve"/>
  </r>
  <r>
    <s v="1185"/>
    <d v="2022-01-13T00:00:00"/>
    <n v="13"/>
    <x v="0"/>
    <x v="1"/>
    <n v="13"/>
    <s v="Company M"/>
    <x v="3"/>
    <n v="5"/>
    <x v="3"/>
    <x v="3"/>
    <n v="159"/>
    <n v="0"/>
    <x v="5"/>
    <s v="Sara"/>
  </r>
  <r>
    <s v="1186"/>
    <d v="2022-01-13T00:00:00"/>
    <n v="13"/>
    <x v="0"/>
    <x v="1"/>
    <n v="3"/>
    <s v="Company C"/>
    <x v="4"/>
    <n v="2"/>
    <x v="2"/>
    <x v="3"/>
    <n v="159"/>
    <n v="4"/>
    <x v="30"/>
    <s v="Sara"/>
  </r>
  <r>
    <s v="1188"/>
    <d v="2022-01-13T00:00:00"/>
    <n v="13"/>
    <x v="0"/>
    <x v="1"/>
    <n v="8"/>
    <s v="Company H"/>
    <x v="7"/>
    <n v="8"/>
    <x v="1"/>
    <x v="3"/>
    <n v="159"/>
    <n v="6"/>
    <x v="36"/>
    <s v="Philip"/>
  </r>
  <r>
    <s v="1192"/>
    <d v="2022-01-14T00:00:00"/>
    <n v="14"/>
    <x v="0"/>
    <x v="1"/>
    <n v="10"/>
    <s v="Company J"/>
    <x v="1"/>
    <n v="4"/>
    <x v="1"/>
    <x v="3"/>
    <n v="159"/>
    <n v="3"/>
    <x v="28"/>
    <s v="Steve"/>
  </r>
  <r>
    <s v="1207"/>
    <d v="2022-01-17T00:00:00"/>
    <n v="17"/>
    <x v="0"/>
    <x v="1"/>
    <n v="10"/>
    <s v="Company J"/>
    <x v="1"/>
    <n v="4"/>
    <x v="1"/>
    <x v="3"/>
    <n v="159"/>
    <n v="3"/>
    <x v="28"/>
    <s v="Steve"/>
  </r>
  <r>
    <s v="1211"/>
    <d v="2022-01-19T00:00:00"/>
    <n v="19"/>
    <x v="0"/>
    <x v="1"/>
    <n v="9"/>
    <s v="Company I"/>
    <x v="1"/>
    <n v="4"/>
    <x v="1"/>
    <x v="3"/>
    <n v="159"/>
    <n v="7"/>
    <x v="33"/>
    <s v="Steve"/>
  </r>
  <r>
    <s v="1212"/>
    <d v="2022-01-20T00:00:00"/>
    <n v="20"/>
    <x v="0"/>
    <x v="1"/>
    <n v="14"/>
    <s v="Company N"/>
    <x v="3"/>
    <n v="5"/>
    <x v="3"/>
    <x v="3"/>
    <n v="159"/>
    <n v="1"/>
    <x v="35"/>
    <s v="Sara"/>
  </r>
  <r>
    <s v="1216"/>
    <d v="2022-01-21T00:00:00"/>
    <n v="21"/>
    <x v="0"/>
    <x v="1"/>
    <n v="10"/>
    <s v="Company J"/>
    <x v="1"/>
    <n v="4"/>
    <x v="1"/>
    <x v="3"/>
    <n v="159"/>
    <n v="1"/>
    <x v="35"/>
    <s v="Steve"/>
  </r>
  <r>
    <s v="1217"/>
    <d v="2022-01-21T00:00:00"/>
    <n v="21"/>
    <x v="0"/>
    <x v="1"/>
    <n v="4"/>
    <s v="Company D"/>
    <x v="4"/>
    <n v="2"/>
    <x v="2"/>
    <x v="3"/>
    <n v="159"/>
    <n v="4"/>
    <x v="30"/>
    <s v="Sara"/>
  </r>
  <r>
    <s v="1221"/>
    <d v="2022-01-23T00:00:00"/>
    <n v="23"/>
    <x v="0"/>
    <x v="1"/>
    <n v="10"/>
    <s v="Company J"/>
    <x v="1"/>
    <n v="4"/>
    <x v="1"/>
    <x v="3"/>
    <n v="159"/>
    <n v="6"/>
    <x v="36"/>
    <s v="Steve"/>
  </r>
  <r>
    <s v="1222"/>
    <d v="2022-01-24T00:00:00"/>
    <n v="24"/>
    <x v="0"/>
    <x v="1"/>
    <n v="8"/>
    <s v="Company H"/>
    <x v="7"/>
    <n v="8"/>
    <x v="1"/>
    <x v="3"/>
    <n v="159"/>
    <n v="4"/>
    <x v="30"/>
    <s v="Philip"/>
  </r>
  <r>
    <s v="1232"/>
    <d v="2022-01-28T00:00:00"/>
    <n v="28"/>
    <x v="0"/>
    <x v="1"/>
    <n v="4"/>
    <s v="Company D"/>
    <x v="2"/>
    <n v="2"/>
    <x v="2"/>
    <x v="3"/>
    <n v="159"/>
    <n v="7"/>
    <x v="33"/>
    <s v="Jeff"/>
  </r>
  <r>
    <s v="1234"/>
    <d v="2022-01-29T00:00:00"/>
    <n v="29"/>
    <x v="0"/>
    <x v="1"/>
    <n v="9"/>
    <s v="Company I"/>
    <x v="1"/>
    <n v="4"/>
    <x v="1"/>
    <x v="3"/>
    <n v="159"/>
    <n v="3"/>
    <x v="28"/>
    <s v="Steve"/>
  </r>
  <r>
    <s v="1236"/>
    <d v="2022-01-30T00:00:00"/>
    <n v="30"/>
    <x v="0"/>
    <x v="1"/>
    <n v="3"/>
    <s v="Company C"/>
    <x v="4"/>
    <n v="2"/>
    <x v="2"/>
    <x v="3"/>
    <n v="159"/>
    <n v="9"/>
    <x v="34"/>
    <s v="Sara"/>
  </r>
  <r>
    <s v="1247"/>
    <d v="2022-02-05T00:00:00"/>
    <n v="5"/>
    <x v="1"/>
    <x v="1"/>
    <n v="12"/>
    <s v="Company L"/>
    <x v="3"/>
    <n v="5"/>
    <x v="3"/>
    <x v="3"/>
    <n v="159"/>
    <n v="2"/>
    <x v="31"/>
    <s v="Sara"/>
  </r>
  <r>
    <s v="1253"/>
    <d v="2022-02-06T00:00:00"/>
    <n v="6"/>
    <x v="1"/>
    <x v="1"/>
    <n v="12"/>
    <s v="Company L"/>
    <x v="5"/>
    <n v="6"/>
    <x v="3"/>
    <x v="3"/>
    <n v="159"/>
    <n v="2"/>
    <x v="31"/>
    <s v="Steve"/>
  </r>
  <r>
    <s v="1257"/>
    <d v="2022-02-08T00:00:00"/>
    <n v="8"/>
    <x v="1"/>
    <x v="1"/>
    <n v="14"/>
    <s v="Company N"/>
    <x v="5"/>
    <n v="6"/>
    <x v="3"/>
    <x v="3"/>
    <n v="159"/>
    <n v="8"/>
    <x v="32"/>
    <s v="Steve"/>
  </r>
  <r>
    <s v="1262"/>
    <d v="2022-02-10T00:00:00"/>
    <n v="10"/>
    <x v="1"/>
    <x v="1"/>
    <n v="13"/>
    <s v="Company M"/>
    <x v="5"/>
    <n v="6"/>
    <x v="3"/>
    <x v="3"/>
    <n v="159"/>
    <n v="8"/>
    <x v="32"/>
    <s v="Steve"/>
  </r>
  <r>
    <s v="1265"/>
    <d v="2022-02-13T00:00:00"/>
    <n v="13"/>
    <x v="1"/>
    <x v="1"/>
    <n v="13"/>
    <s v="Company M"/>
    <x v="3"/>
    <n v="5"/>
    <x v="3"/>
    <x v="3"/>
    <n v="159"/>
    <n v="3"/>
    <x v="28"/>
    <s v="Sara"/>
  </r>
  <r>
    <s v="1293"/>
    <d v="2022-02-20T00:00:00"/>
    <n v="20"/>
    <x v="1"/>
    <x v="1"/>
    <n v="9"/>
    <s v="Company I"/>
    <x v="1"/>
    <n v="4"/>
    <x v="1"/>
    <x v="3"/>
    <n v="159"/>
    <n v="2"/>
    <x v="31"/>
    <s v="Steve"/>
  </r>
  <r>
    <s v="1312"/>
    <d v="2022-02-26T00:00:00"/>
    <n v="26"/>
    <x v="1"/>
    <x v="1"/>
    <n v="13"/>
    <s v="Company M"/>
    <x v="5"/>
    <n v="6"/>
    <x v="3"/>
    <x v="3"/>
    <n v="159"/>
    <n v="5"/>
    <x v="29"/>
    <s v="Steve"/>
  </r>
  <r>
    <s v="1313"/>
    <d v="2022-02-26T00:00:00"/>
    <n v="26"/>
    <x v="1"/>
    <x v="1"/>
    <n v="8"/>
    <s v="Company H"/>
    <x v="7"/>
    <n v="8"/>
    <x v="1"/>
    <x v="3"/>
    <n v="159"/>
    <n v="8"/>
    <x v="32"/>
    <s v="Philip"/>
  </r>
  <r>
    <s v="1324"/>
    <d v="2022-03-01T00:00:00"/>
    <n v="1"/>
    <x v="2"/>
    <x v="1"/>
    <n v="17"/>
    <s v="Company Q"/>
    <x v="0"/>
    <n v="3"/>
    <x v="0"/>
    <x v="3"/>
    <n v="159"/>
    <n v="9"/>
    <x v="34"/>
    <s v="Jeff"/>
  </r>
  <r>
    <s v="1326"/>
    <d v="2022-03-01T00:00:00"/>
    <n v="1"/>
    <x v="2"/>
    <x v="1"/>
    <n v="8"/>
    <s v="Company H"/>
    <x v="1"/>
    <n v="4"/>
    <x v="1"/>
    <x v="3"/>
    <n v="159"/>
    <n v="5"/>
    <x v="29"/>
    <s v="Steve"/>
  </r>
  <r>
    <s v="1328"/>
    <d v="2022-03-02T00:00:00"/>
    <n v="2"/>
    <x v="2"/>
    <x v="1"/>
    <n v="1"/>
    <s v="Company A"/>
    <x v="4"/>
    <n v="2"/>
    <x v="2"/>
    <x v="3"/>
    <n v="159"/>
    <n v="6"/>
    <x v="36"/>
    <s v="Sara"/>
  </r>
  <r>
    <s v="1336"/>
    <d v="2022-03-06T00:00:00"/>
    <n v="6"/>
    <x v="2"/>
    <x v="1"/>
    <n v="8"/>
    <s v="Company H"/>
    <x v="1"/>
    <n v="4"/>
    <x v="1"/>
    <x v="3"/>
    <n v="159"/>
    <n v="8"/>
    <x v="32"/>
    <s v="Steve"/>
  </r>
  <r>
    <s v="1337"/>
    <d v="2022-03-06T00:00:00"/>
    <n v="6"/>
    <x v="2"/>
    <x v="1"/>
    <n v="19"/>
    <s v="Company S"/>
    <x v="6"/>
    <n v="5"/>
    <x v="0"/>
    <x v="3"/>
    <n v="159"/>
    <n v="5"/>
    <x v="29"/>
    <s v="Jeff"/>
  </r>
  <r>
    <s v="1341"/>
    <d v="2022-03-07T00:00:00"/>
    <n v="7"/>
    <x v="2"/>
    <x v="1"/>
    <n v="12"/>
    <s v="Company L"/>
    <x v="3"/>
    <n v="5"/>
    <x v="3"/>
    <x v="3"/>
    <n v="159"/>
    <n v="0"/>
    <x v="5"/>
    <s v="Sara"/>
  </r>
  <r>
    <s v="1345"/>
    <d v="2022-03-07T00:00:00"/>
    <n v="7"/>
    <x v="2"/>
    <x v="1"/>
    <n v="8"/>
    <s v="Company H"/>
    <x v="1"/>
    <n v="4"/>
    <x v="1"/>
    <x v="3"/>
    <n v="159"/>
    <n v="2"/>
    <x v="31"/>
    <s v="Steve"/>
  </r>
  <r>
    <s v="1347"/>
    <d v="2022-03-09T00:00:00"/>
    <n v="9"/>
    <x v="2"/>
    <x v="1"/>
    <n v="14"/>
    <s v="Company N"/>
    <x v="3"/>
    <n v="5"/>
    <x v="3"/>
    <x v="3"/>
    <n v="159"/>
    <n v="1"/>
    <x v="35"/>
    <s v="Sara"/>
  </r>
  <r>
    <s v="1364"/>
    <d v="2022-03-11T00:00:00"/>
    <n v="11"/>
    <x v="2"/>
    <x v="1"/>
    <n v="15"/>
    <s v="Company O"/>
    <x v="3"/>
    <n v="5"/>
    <x v="3"/>
    <x v="3"/>
    <n v="159"/>
    <n v="9"/>
    <x v="34"/>
    <s v="Sara"/>
  </r>
  <r>
    <s v="1366"/>
    <d v="2022-03-11T00:00:00"/>
    <n v="11"/>
    <x v="2"/>
    <x v="1"/>
    <n v="18"/>
    <s v="Company R"/>
    <x v="0"/>
    <n v="3"/>
    <x v="0"/>
    <x v="3"/>
    <n v="159"/>
    <n v="1"/>
    <x v="35"/>
    <s v="Jeff"/>
  </r>
  <r>
    <s v="1372"/>
    <d v="2022-03-14T00:00:00"/>
    <n v="14"/>
    <x v="2"/>
    <x v="1"/>
    <n v="4"/>
    <s v="Company D"/>
    <x v="2"/>
    <n v="2"/>
    <x v="2"/>
    <x v="3"/>
    <n v="159"/>
    <n v="2"/>
    <x v="31"/>
    <s v="Jeff"/>
  </r>
  <r>
    <s v="1375"/>
    <d v="2022-03-17T00:00:00"/>
    <n v="17"/>
    <x v="2"/>
    <x v="1"/>
    <n v="4"/>
    <s v="Company D"/>
    <x v="4"/>
    <n v="2"/>
    <x v="2"/>
    <x v="3"/>
    <n v="159"/>
    <n v="5"/>
    <x v="29"/>
    <s v="Sara"/>
  </r>
  <r>
    <s v="1377"/>
    <d v="2022-03-17T00:00:00"/>
    <n v="17"/>
    <x v="2"/>
    <x v="1"/>
    <n v="14"/>
    <s v="Company N"/>
    <x v="3"/>
    <n v="5"/>
    <x v="3"/>
    <x v="3"/>
    <n v="159"/>
    <n v="6"/>
    <x v="36"/>
    <s v="Sara"/>
  </r>
  <r>
    <s v="1380"/>
    <d v="2022-03-17T00:00:00"/>
    <n v="17"/>
    <x v="2"/>
    <x v="1"/>
    <n v="11"/>
    <s v="Company K"/>
    <x v="5"/>
    <n v="6"/>
    <x v="3"/>
    <x v="3"/>
    <n v="159"/>
    <n v="4"/>
    <x v="30"/>
    <s v="Steve"/>
  </r>
  <r>
    <s v="1381"/>
    <d v="2022-03-18T00:00:00"/>
    <n v="18"/>
    <x v="2"/>
    <x v="1"/>
    <n v="11"/>
    <s v="Company K"/>
    <x v="5"/>
    <n v="6"/>
    <x v="3"/>
    <x v="3"/>
    <n v="159"/>
    <n v="9"/>
    <x v="34"/>
    <s v="Steve"/>
  </r>
  <r>
    <s v="1387"/>
    <d v="2022-03-19T00:00:00"/>
    <n v="19"/>
    <x v="2"/>
    <x v="1"/>
    <n v="18"/>
    <s v="Company R"/>
    <x v="6"/>
    <n v="5"/>
    <x v="0"/>
    <x v="3"/>
    <n v="159"/>
    <n v="8"/>
    <x v="32"/>
    <s v="Jeff"/>
  </r>
  <r>
    <s v="1390"/>
    <d v="2022-03-19T00:00:00"/>
    <n v="19"/>
    <x v="2"/>
    <x v="1"/>
    <n v="4"/>
    <s v="Company D"/>
    <x v="2"/>
    <n v="2"/>
    <x v="2"/>
    <x v="3"/>
    <n v="159"/>
    <n v="3"/>
    <x v="28"/>
    <s v="Jeff"/>
  </r>
  <r>
    <s v="1392"/>
    <d v="2022-03-20T00:00:00"/>
    <n v="20"/>
    <x v="2"/>
    <x v="1"/>
    <n v="15"/>
    <s v="Company O"/>
    <x v="5"/>
    <n v="6"/>
    <x v="3"/>
    <x v="3"/>
    <n v="159"/>
    <n v="5"/>
    <x v="29"/>
    <s v="Steve"/>
  </r>
  <r>
    <s v="1397"/>
    <d v="2022-03-23T00:00:00"/>
    <n v="23"/>
    <x v="2"/>
    <x v="1"/>
    <n v="2"/>
    <s v="Company B"/>
    <x v="2"/>
    <n v="2"/>
    <x v="2"/>
    <x v="3"/>
    <n v="159"/>
    <n v="5"/>
    <x v="29"/>
    <s v="Jeff"/>
  </r>
  <r>
    <s v="1406"/>
    <d v="2022-03-23T00:00:00"/>
    <n v="23"/>
    <x v="2"/>
    <x v="1"/>
    <n v="15"/>
    <s v="Company O"/>
    <x v="5"/>
    <n v="6"/>
    <x v="3"/>
    <x v="3"/>
    <n v="159"/>
    <n v="7"/>
    <x v="33"/>
    <s v="Steve"/>
  </r>
  <r>
    <s v="1415"/>
    <d v="2022-03-27T00:00:00"/>
    <n v="27"/>
    <x v="2"/>
    <x v="1"/>
    <n v="17"/>
    <s v="Company Q"/>
    <x v="0"/>
    <n v="3"/>
    <x v="0"/>
    <x v="3"/>
    <n v="159"/>
    <n v="7"/>
    <x v="33"/>
    <s v="Jeff"/>
  </r>
  <r>
    <s v="1419"/>
    <d v="2022-03-29T00:00:00"/>
    <n v="29"/>
    <x v="2"/>
    <x v="1"/>
    <n v="18"/>
    <s v="Company R"/>
    <x v="0"/>
    <n v="3"/>
    <x v="0"/>
    <x v="3"/>
    <n v="159"/>
    <n v="0"/>
    <x v="5"/>
    <s v="Jeff"/>
  </r>
  <r>
    <s v="1425"/>
    <d v="2022-03-31T00:00:00"/>
    <n v="31"/>
    <x v="2"/>
    <x v="1"/>
    <n v="19"/>
    <s v="Company S"/>
    <x v="0"/>
    <n v="3"/>
    <x v="0"/>
    <x v="3"/>
    <n v="159"/>
    <n v="6"/>
    <x v="36"/>
    <s v="Jeff"/>
  </r>
  <r>
    <s v="1432"/>
    <d v="2022-04-03T00:00:00"/>
    <n v="3"/>
    <x v="3"/>
    <x v="1"/>
    <n v="12"/>
    <s v="Company L"/>
    <x v="3"/>
    <n v="5"/>
    <x v="3"/>
    <x v="3"/>
    <n v="159"/>
    <n v="8"/>
    <x v="32"/>
    <s v="Sara"/>
  </r>
  <r>
    <s v="1434"/>
    <d v="2022-04-04T00:00:00"/>
    <n v="4"/>
    <x v="3"/>
    <x v="1"/>
    <n v="8"/>
    <s v="Company H"/>
    <x v="7"/>
    <n v="8"/>
    <x v="1"/>
    <x v="3"/>
    <n v="159"/>
    <n v="4"/>
    <x v="30"/>
    <s v="Philip"/>
  </r>
  <r>
    <s v="1448"/>
    <d v="2022-04-07T00:00:00"/>
    <n v="7"/>
    <x v="3"/>
    <x v="1"/>
    <n v="15"/>
    <s v="Company O"/>
    <x v="3"/>
    <n v="5"/>
    <x v="3"/>
    <x v="3"/>
    <n v="159"/>
    <n v="7"/>
    <x v="33"/>
    <s v="Sara"/>
  </r>
  <r>
    <s v="1449"/>
    <d v="2022-04-07T00:00:00"/>
    <n v="7"/>
    <x v="3"/>
    <x v="1"/>
    <n v="20"/>
    <s v="Company T"/>
    <x v="0"/>
    <n v="3"/>
    <x v="0"/>
    <x v="3"/>
    <n v="159"/>
    <n v="9"/>
    <x v="34"/>
    <s v="Jeff"/>
  </r>
  <r>
    <s v="1451"/>
    <d v="2022-04-08T00:00:00"/>
    <n v="8"/>
    <x v="3"/>
    <x v="1"/>
    <n v="12"/>
    <s v="Company L"/>
    <x v="3"/>
    <n v="5"/>
    <x v="3"/>
    <x v="3"/>
    <n v="159"/>
    <n v="9"/>
    <x v="34"/>
    <s v="Sara"/>
  </r>
  <r>
    <s v="1455"/>
    <d v="2022-04-09T00:00:00"/>
    <n v="9"/>
    <x v="3"/>
    <x v="1"/>
    <n v="5"/>
    <s v="Company E"/>
    <x v="2"/>
    <n v="2"/>
    <x v="2"/>
    <x v="3"/>
    <n v="159"/>
    <n v="7"/>
    <x v="33"/>
    <s v="Jeff"/>
  </r>
  <r>
    <s v="1461"/>
    <d v="2022-04-11T00:00:00"/>
    <n v="11"/>
    <x v="3"/>
    <x v="1"/>
    <n v="16"/>
    <s v="Company P"/>
    <x v="6"/>
    <n v="5"/>
    <x v="0"/>
    <x v="3"/>
    <n v="159"/>
    <n v="8"/>
    <x v="32"/>
    <s v="Jeff"/>
  </r>
  <r>
    <s v="1474"/>
    <d v="2022-04-18T00:00:00"/>
    <n v="18"/>
    <x v="3"/>
    <x v="1"/>
    <n v="15"/>
    <s v="Company O"/>
    <x v="3"/>
    <n v="5"/>
    <x v="3"/>
    <x v="3"/>
    <n v="159"/>
    <n v="8"/>
    <x v="32"/>
    <s v="Sara"/>
  </r>
  <r>
    <s v="1476"/>
    <d v="2022-04-19T00:00:00"/>
    <n v="19"/>
    <x v="3"/>
    <x v="1"/>
    <n v="19"/>
    <s v="Company S"/>
    <x v="6"/>
    <n v="5"/>
    <x v="0"/>
    <x v="3"/>
    <n v="159"/>
    <n v="9"/>
    <x v="34"/>
    <s v="Jeff"/>
  </r>
  <r>
    <s v="1481"/>
    <d v="2022-04-20T00:00:00"/>
    <n v="20"/>
    <x v="3"/>
    <x v="1"/>
    <n v="18"/>
    <s v="Company R"/>
    <x v="0"/>
    <n v="3"/>
    <x v="0"/>
    <x v="3"/>
    <n v="159"/>
    <n v="8"/>
    <x v="32"/>
    <s v="Jeff"/>
  </r>
  <r>
    <s v="1487"/>
    <d v="2022-04-22T00:00:00"/>
    <n v="22"/>
    <x v="3"/>
    <x v="1"/>
    <n v="11"/>
    <s v="Company K"/>
    <x v="5"/>
    <n v="6"/>
    <x v="3"/>
    <x v="3"/>
    <n v="159"/>
    <n v="6"/>
    <x v="36"/>
    <s v="Steve"/>
  </r>
  <r>
    <s v="1495"/>
    <d v="2022-04-25T00:00:00"/>
    <n v="25"/>
    <x v="3"/>
    <x v="1"/>
    <n v="7"/>
    <s v="Company G"/>
    <x v="1"/>
    <n v="4"/>
    <x v="1"/>
    <x v="3"/>
    <n v="159"/>
    <n v="5"/>
    <x v="29"/>
    <s v="Steve"/>
  </r>
  <r>
    <s v="1499"/>
    <d v="2022-04-27T00:00:00"/>
    <n v="27"/>
    <x v="3"/>
    <x v="1"/>
    <n v="18"/>
    <s v="Company R"/>
    <x v="0"/>
    <n v="3"/>
    <x v="0"/>
    <x v="3"/>
    <n v="159"/>
    <n v="1"/>
    <x v="35"/>
    <s v="Jeff"/>
  </r>
  <r>
    <s v="1502"/>
    <d v="2022-04-29T00:00:00"/>
    <n v="29"/>
    <x v="3"/>
    <x v="1"/>
    <n v="7"/>
    <s v="Company G"/>
    <x v="7"/>
    <n v="8"/>
    <x v="1"/>
    <x v="3"/>
    <n v="159"/>
    <n v="7"/>
    <x v="33"/>
    <s v="Philip"/>
  </r>
  <r>
    <s v="1513"/>
    <d v="2022-05-03T00:00:00"/>
    <n v="3"/>
    <x v="4"/>
    <x v="1"/>
    <n v="4"/>
    <s v="Company D"/>
    <x v="2"/>
    <n v="2"/>
    <x v="2"/>
    <x v="3"/>
    <n v="159"/>
    <n v="3"/>
    <x v="28"/>
    <s v="Jeff"/>
  </r>
  <r>
    <s v="1516"/>
    <d v="2022-05-03T00:00:00"/>
    <n v="3"/>
    <x v="4"/>
    <x v="1"/>
    <n v="1"/>
    <s v="Company A"/>
    <x v="2"/>
    <n v="2"/>
    <x v="2"/>
    <x v="3"/>
    <n v="159"/>
    <n v="0"/>
    <x v="5"/>
    <s v="Jeff"/>
  </r>
  <r>
    <s v="1520"/>
    <d v="2022-05-05T00:00:00"/>
    <n v="5"/>
    <x v="4"/>
    <x v="1"/>
    <n v="12"/>
    <s v="Company L"/>
    <x v="5"/>
    <n v="6"/>
    <x v="3"/>
    <x v="3"/>
    <n v="159"/>
    <n v="4"/>
    <x v="30"/>
    <s v="Steve"/>
  </r>
  <r>
    <s v="1523"/>
    <d v="2022-05-07T00:00:00"/>
    <n v="7"/>
    <x v="4"/>
    <x v="1"/>
    <n v="11"/>
    <s v="Company K"/>
    <x v="3"/>
    <n v="5"/>
    <x v="3"/>
    <x v="3"/>
    <n v="159"/>
    <n v="3"/>
    <x v="28"/>
    <s v="Sara"/>
  </r>
  <r>
    <s v="1524"/>
    <d v="2022-05-07T00:00:00"/>
    <n v="7"/>
    <x v="4"/>
    <x v="1"/>
    <n v="14"/>
    <s v="Company N"/>
    <x v="5"/>
    <n v="6"/>
    <x v="3"/>
    <x v="3"/>
    <n v="159"/>
    <n v="1"/>
    <x v="35"/>
    <s v="Steve"/>
  </r>
  <r>
    <s v="1527"/>
    <d v="2022-05-07T00:00:00"/>
    <n v="7"/>
    <x v="4"/>
    <x v="1"/>
    <n v="16"/>
    <s v="Company P"/>
    <x v="6"/>
    <n v="5"/>
    <x v="0"/>
    <x v="3"/>
    <n v="159"/>
    <n v="7"/>
    <x v="33"/>
    <s v="Jeff"/>
  </r>
  <r>
    <s v="1528"/>
    <d v="2022-05-07T00:00:00"/>
    <n v="7"/>
    <x v="4"/>
    <x v="1"/>
    <n v="13"/>
    <s v="Company M"/>
    <x v="5"/>
    <n v="6"/>
    <x v="3"/>
    <x v="3"/>
    <n v="159"/>
    <n v="3"/>
    <x v="28"/>
    <s v="Steve"/>
  </r>
  <r>
    <s v="1536"/>
    <d v="2022-05-10T00:00:00"/>
    <n v="10"/>
    <x v="4"/>
    <x v="1"/>
    <n v="19"/>
    <s v="Company S"/>
    <x v="6"/>
    <n v="5"/>
    <x v="0"/>
    <x v="3"/>
    <n v="159"/>
    <n v="3"/>
    <x v="28"/>
    <s v="Jeff"/>
  </r>
  <r>
    <s v="1540"/>
    <d v="2022-05-12T00:00:00"/>
    <n v="12"/>
    <x v="4"/>
    <x v="1"/>
    <n v="9"/>
    <s v="Company I"/>
    <x v="1"/>
    <n v="4"/>
    <x v="1"/>
    <x v="3"/>
    <n v="159"/>
    <n v="6"/>
    <x v="36"/>
    <s v="Steve"/>
  </r>
  <r>
    <s v="1547"/>
    <d v="2022-05-15T00:00:00"/>
    <n v="15"/>
    <x v="4"/>
    <x v="1"/>
    <n v="6"/>
    <s v="Company F"/>
    <x v="7"/>
    <n v="8"/>
    <x v="1"/>
    <x v="3"/>
    <n v="159"/>
    <n v="5"/>
    <x v="29"/>
    <s v="Philip"/>
  </r>
  <r>
    <s v="1548"/>
    <d v="2022-05-15T00:00:00"/>
    <n v="15"/>
    <x v="4"/>
    <x v="1"/>
    <n v="14"/>
    <s v="Company N"/>
    <x v="3"/>
    <n v="5"/>
    <x v="3"/>
    <x v="3"/>
    <n v="159"/>
    <n v="8"/>
    <x v="32"/>
    <s v="Sara"/>
  </r>
  <r>
    <s v="1562"/>
    <d v="2022-05-20T00:00:00"/>
    <n v="20"/>
    <x v="4"/>
    <x v="1"/>
    <n v="1"/>
    <s v="Company A"/>
    <x v="2"/>
    <n v="2"/>
    <x v="2"/>
    <x v="3"/>
    <n v="159"/>
    <n v="4"/>
    <x v="30"/>
    <s v="Jeff"/>
  </r>
  <r>
    <s v="1571"/>
    <d v="2022-05-23T00:00:00"/>
    <n v="23"/>
    <x v="4"/>
    <x v="1"/>
    <n v="15"/>
    <s v="Company O"/>
    <x v="5"/>
    <n v="6"/>
    <x v="3"/>
    <x v="3"/>
    <n v="159"/>
    <n v="2"/>
    <x v="31"/>
    <s v="Steve"/>
  </r>
  <r>
    <s v="1573"/>
    <d v="2022-05-25T00:00:00"/>
    <n v="25"/>
    <x v="4"/>
    <x v="1"/>
    <n v="5"/>
    <s v="Company E"/>
    <x v="2"/>
    <n v="2"/>
    <x v="2"/>
    <x v="3"/>
    <n v="159"/>
    <n v="3"/>
    <x v="28"/>
    <s v="Jeff"/>
  </r>
  <r>
    <s v="1575"/>
    <d v="2022-05-25T00:00:00"/>
    <n v="25"/>
    <x v="4"/>
    <x v="1"/>
    <n v="5"/>
    <s v="Company E"/>
    <x v="4"/>
    <n v="2"/>
    <x v="2"/>
    <x v="3"/>
    <n v="159"/>
    <n v="2"/>
    <x v="31"/>
    <s v="Sara"/>
  </r>
  <r>
    <s v="1585"/>
    <d v="2022-05-26T00:00:00"/>
    <n v="26"/>
    <x v="4"/>
    <x v="1"/>
    <n v="10"/>
    <s v="Company J"/>
    <x v="7"/>
    <n v="8"/>
    <x v="1"/>
    <x v="3"/>
    <n v="159"/>
    <n v="6"/>
    <x v="36"/>
    <s v="Philip"/>
  </r>
  <r>
    <s v="1588"/>
    <d v="2022-05-26T00:00:00"/>
    <n v="26"/>
    <x v="4"/>
    <x v="1"/>
    <n v="17"/>
    <s v="Company Q"/>
    <x v="0"/>
    <n v="3"/>
    <x v="0"/>
    <x v="3"/>
    <n v="159"/>
    <n v="9"/>
    <x v="34"/>
    <s v="Jeff"/>
  </r>
  <r>
    <s v="1590"/>
    <d v="2022-05-26T00:00:00"/>
    <n v="26"/>
    <x v="4"/>
    <x v="1"/>
    <n v="17"/>
    <s v="Company Q"/>
    <x v="0"/>
    <n v="3"/>
    <x v="0"/>
    <x v="3"/>
    <n v="159"/>
    <n v="2"/>
    <x v="31"/>
    <s v="Jeff"/>
  </r>
  <r>
    <s v="1592"/>
    <d v="2022-05-26T00:00:00"/>
    <n v="26"/>
    <x v="4"/>
    <x v="1"/>
    <n v="16"/>
    <s v="Company P"/>
    <x v="6"/>
    <n v="5"/>
    <x v="0"/>
    <x v="3"/>
    <n v="159"/>
    <n v="7"/>
    <x v="33"/>
    <s v="Jeff"/>
  </r>
  <r>
    <s v="1596"/>
    <d v="2022-05-28T00:00:00"/>
    <n v="28"/>
    <x v="4"/>
    <x v="1"/>
    <n v="5"/>
    <s v="Company E"/>
    <x v="2"/>
    <n v="2"/>
    <x v="2"/>
    <x v="3"/>
    <n v="159"/>
    <n v="2"/>
    <x v="31"/>
    <s v="Jeff"/>
  </r>
  <r>
    <s v="1598"/>
    <d v="2022-05-28T00:00:00"/>
    <n v="28"/>
    <x v="4"/>
    <x v="1"/>
    <n v="19"/>
    <s v="Company S"/>
    <x v="0"/>
    <n v="3"/>
    <x v="0"/>
    <x v="3"/>
    <n v="159"/>
    <n v="3"/>
    <x v="28"/>
    <s v="Jeff"/>
  </r>
  <r>
    <s v="1599"/>
    <d v="2022-05-28T00:00:00"/>
    <n v="28"/>
    <x v="4"/>
    <x v="1"/>
    <n v="5"/>
    <s v="Company E"/>
    <x v="4"/>
    <n v="2"/>
    <x v="2"/>
    <x v="3"/>
    <n v="159"/>
    <n v="9"/>
    <x v="34"/>
    <s v="Sara"/>
  </r>
  <r>
    <s v="1605"/>
    <d v="2022-05-29T00:00:00"/>
    <n v="29"/>
    <x v="4"/>
    <x v="1"/>
    <n v="6"/>
    <s v="Company F"/>
    <x v="1"/>
    <n v="4"/>
    <x v="1"/>
    <x v="3"/>
    <n v="159"/>
    <n v="5"/>
    <x v="29"/>
    <s v="Steve"/>
  </r>
  <r>
    <s v="1608"/>
    <d v="2022-05-30T00:00:00"/>
    <n v="30"/>
    <x v="4"/>
    <x v="1"/>
    <n v="17"/>
    <s v="Company Q"/>
    <x v="0"/>
    <n v="3"/>
    <x v="0"/>
    <x v="3"/>
    <n v="159"/>
    <n v="8"/>
    <x v="32"/>
    <s v="Jeff"/>
  </r>
  <r>
    <s v="1609"/>
    <d v="2022-05-30T00:00:00"/>
    <n v="30"/>
    <x v="4"/>
    <x v="1"/>
    <n v="3"/>
    <s v="Company C"/>
    <x v="2"/>
    <n v="2"/>
    <x v="2"/>
    <x v="3"/>
    <n v="159"/>
    <n v="8"/>
    <x v="32"/>
    <s v="Jeff"/>
  </r>
  <r>
    <s v="1611"/>
    <d v="2022-06-01T00:00:00"/>
    <n v="1"/>
    <x v="5"/>
    <x v="1"/>
    <n v="2"/>
    <s v="Company B"/>
    <x v="4"/>
    <n v="2"/>
    <x v="2"/>
    <x v="3"/>
    <n v="159"/>
    <n v="1"/>
    <x v="35"/>
    <s v="Sara"/>
  </r>
  <r>
    <s v="1612"/>
    <d v="2022-06-01T00:00:00"/>
    <n v="1"/>
    <x v="5"/>
    <x v="1"/>
    <n v="10"/>
    <s v="Company J"/>
    <x v="1"/>
    <n v="4"/>
    <x v="1"/>
    <x v="3"/>
    <n v="159"/>
    <n v="2"/>
    <x v="31"/>
    <s v="Steve"/>
  </r>
  <r>
    <s v="1617"/>
    <d v="2022-06-02T00:00:00"/>
    <n v="2"/>
    <x v="5"/>
    <x v="1"/>
    <n v="15"/>
    <s v="Company O"/>
    <x v="3"/>
    <n v="5"/>
    <x v="3"/>
    <x v="3"/>
    <n v="159"/>
    <n v="1"/>
    <x v="35"/>
    <s v="Sara"/>
  </r>
  <r>
    <s v="1619"/>
    <d v="2022-06-04T00:00:00"/>
    <n v="4"/>
    <x v="5"/>
    <x v="1"/>
    <n v="20"/>
    <s v="Company T"/>
    <x v="0"/>
    <n v="3"/>
    <x v="0"/>
    <x v="3"/>
    <n v="159"/>
    <n v="4"/>
    <x v="30"/>
    <s v="Jeff"/>
  </r>
  <r>
    <s v="1621"/>
    <d v="2022-06-05T00:00:00"/>
    <n v="5"/>
    <x v="5"/>
    <x v="1"/>
    <n v="4"/>
    <s v="Company D"/>
    <x v="4"/>
    <n v="2"/>
    <x v="2"/>
    <x v="3"/>
    <n v="159"/>
    <n v="2"/>
    <x v="31"/>
    <s v="Sara"/>
  </r>
  <r>
    <s v="1623"/>
    <d v="2022-06-05T00:00:00"/>
    <n v="5"/>
    <x v="5"/>
    <x v="1"/>
    <n v="2"/>
    <s v="Company B"/>
    <x v="2"/>
    <n v="2"/>
    <x v="2"/>
    <x v="3"/>
    <n v="159"/>
    <n v="1"/>
    <x v="35"/>
    <s v="Jeff"/>
  </r>
  <r>
    <s v="1628"/>
    <d v="2022-06-06T00:00:00"/>
    <n v="6"/>
    <x v="5"/>
    <x v="1"/>
    <n v="17"/>
    <s v="Company Q"/>
    <x v="0"/>
    <n v="3"/>
    <x v="0"/>
    <x v="3"/>
    <n v="159"/>
    <n v="7"/>
    <x v="33"/>
    <s v="Jeff"/>
  </r>
  <r>
    <s v="1630"/>
    <d v="2022-06-06T00:00:00"/>
    <n v="6"/>
    <x v="5"/>
    <x v="1"/>
    <n v="4"/>
    <s v="Company D"/>
    <x v="2"/>
    <n v="2"/>
    <x v="2"/>
    <x v="3"/>
    <n v="159"/>
    <n v="4"/>
    <x v="30"/>
    <s v="Jeff"/>
  </r>
  <r>
    <s v="1633"/>
    <d v="2022-06-06T00:00:00"/>
    <n v="6"/>
    <x v="5"/>
    <x v="1"/>
    <n v="15"/>
    <s v="Company O"/>
    <x v="5"/>
    <n v="6"/>
    <x v="3"/>
    <x v="3"/>
    <n v="159"/>
    <n v="5"/>
    <x v="29"/>
    <s v="Steve"/>
  </r>
  <r>
    <s v="1634"/>
    <d v="2022-06-06T00:00:00"/>
    <n v="6"/>
    <x v="5"/>
    <x v="1"/>
    <n v="2"/>
    <s v="Company B"/>
    <x v="2"/>
    <n v="2"/>
    <x v="2"/>
    <x v="3"/>
    <n v="159"/>
    <n v="8"/>
    <x v="32"/>
    <s v="Jeff"/>
  </r>
  <r>
    <s v="1641"/>
    <d v="2022-06-08T00:00:00"/>
    <n v="8"/>
    <x v="5"/>
    <x v="1"/>
    <n v="13"/>
    <s v="Company M"/>
    <x v="3"/>
    <n v="5"/>
    <x v="3"/>
    <x v="3"/>
    <n v="159"/>
    <n v="2"/>
    <x v="31"/>
    <s v="Sara"/>
  </r>
  <r>
    <s v="1647"/>
    <d v="2022-06-10T00:00:00"/>
    <n v="10"/>
    <x v="5"/>
    <x v="1"/>
    <n v="13"/>
    <s v="Company M"/>
    <x v="5"/>
    <n v="6"/>
    <x v="3"/>
    <x v="3"/>
    <n v="159"/>
    <n v="9"/>
    <x v="34"/>
    <s v="Steve"/>
  </r>
  <r>
    <s v="1649"/>
    <d v="2022-06-11T00:00:00"/>
    <n v="11"/>
    <x v="5"/>
    <x v="1"/>
    <n v="15"/>
    <s v="Company O"/>
    <x v="3"/>
    <n v="5"/>
    <x v="3"/>
    <x v="3"/>
    <n v="159"/>
    <n v="0"/>
    <x v="5"/>
    <s v="Sara"/>
  </r>
  <r>
    <s v="1653"/>
    <d v="2022-06-12T00:00:00"/>
    <n v="12"/>
    <x v="5"/>
    <x v="1"/>
    <n v="15"/>
    <s v="Company O"/>
    <x v="3"/>
    <n v="5"/>
    <x v="3"/>
    <x v="3"/>
    <n v="159"/>
    <n v="1"/>
    <x v="35"/>
    <s v="Sara"/>
  </r>
  <r>
    <s v="1668"/>
    <d v="2022-06-16T00:00:00"/>
    <n v="16"/>
    <x v="5"/>
    <x v="1"/>
    <n v="16"/>
    <s v="Company P"/>
    <x v="6"/>
    <n v="5"/>
    <x v="0"/>
    <x v="3"/>
    <n v="159"/>
    <n v="3"/>
    <x v="28"/>
    <s v="Jeff"/>
  </r>
  <r>
    <s v="1673"/>
    <d v="2022-06-17T00:00:00"/>
    <n v="17"/>
    <x v="5"/>
    <x v="1"/>
    <n v="18"/>
    <s v="Company R"/>
    <x v="6"/>
    <n v="5"/>
    <x v="0"/>
    <x v="3"/>
    <n v="159"/>
    <n v="6"/>
    <x v="36"/>
    <s v="Jeff"/>
  </r>
  <r>
    <s v="1677"/>
    <d v="2022-06-19T00:00:00"/>
    <n v="19"/>
    <x v="5"/>
    <x v="1"/>
    <n v="14"/>
    <s v="Company N"/>
    <x v="5"/>
    <n v="6"/>
    <x v="3"/>
    <x v="3"/>
    <n v="159"/>
    <n v="5"/>
    <x v="29"/>
    <s v="Steve"/>
  </r>
  <r>
    <s v="1678"/>
    <d v="2022-06-20T00:00:00"/>
    <n v="20"/>
    <x v="5"/>
    <x v="1"/>
    <n v="6"/>
    <s v="Company F"/>
    <x v="7"/>
    <n v="8"/>
    <x v="1"/>
    <x v="3"/>
    <n v="159"/>
    <n v="2"/>
    <x v="31"/>
    <s v="Philip"/>
  </r>
  <r>
    <s v="1680"/>
    <d v="2022-06-22T00:00:00"/>
    <n v="22"/>
    <x v="5"/>
    <x v="1"/>
    <n v="4"/>
    <s v="Company D"/>
    <x v="2"/>
    <n v="2"/>
    <x v="2"/>
    <x v="3"/>
    <n v="159"/>
    <n v="5"/>
    <x v="29"/>
    <s v="Jeff"/>
  </r>
  <r>
    <s v="1683"/>
    <d v="2022-06-22T00:00:00"/>
    <n v="22"/>
    <x v="5"/>
    <x v="1"/>
    <n v="9"/>
    <s v="Company I"/>
    <x v="1"/>
    <n v="4"/>
    <x v="1"/>
    <x v="3"/>
    <n v="159"/>
    <n v="4"/>
    <x v="30"/>
    <s v="Steve"/>
  </r>
  <r>
    <s v="1684"/>
    <d v="2022-06-22T00:00:00"/>
    <n v="22"/>
    <x v="5"/>
    <x v="1"/>
    <n v="12"/>
    <s v="Company L"/>
    <x v="5"/>
    <n v="6"/>
    <x v="3"/>
    <x v="3"/>
    <n v="159"/>
    <n v="2"/>
    <x v="31"/>
    <s v="Steve"/>
  </r>
  <r>
    <s v="1685"/>
    <d v="2022-06-22T00:00:00"/>
    <n v="22"/>
    <x v="5"/>
    <x v="1"/>
    <n v="3"/>
    <s v="Company C"/>
    <x v="2"/>
    <n v="2"/>
    <x v="2"/>
    <x v="3"/>
    <n v="159"/>
    <n v="8"/>
    <x v="32"/>
    <s v="Jeff"/>
  </r>
  <r>
    <s v="1686"/>
    <d v="2022-06-23T00:00:00"/>
    <n v="23"/>
    <x v="5"/>
    <x v="1"/>
    <n v="15"/>
    <s v="Company O"/>
    <x v="3"/>
    <n v="5"/>
    <x v="3"/>
    <x v="3"/>
    <n v="159"/>
    <n v="4"/>
    <x v="30"/>
    <s v="Sara"/>
  </r>
  <r>
    <s v="1687"/>
    <d v="2022-06-23T00:00:00"/>
    <n v="23"/>
    <x v="5"/>
    <x v="1"/>
    <n v="9"/>
    <s v="Company I"/>
    <x v="7"/>
    <n v="8"/>
    <x v="1"/>
    <x v="3"/>
    <n v="159"/>
    <n v="8"/>
    <x v="32"/>
    <s v="Philip"/>
  </r>
  <r>
    <s v="1696"/>
    <d v="2022-06-30T00:00:00"/>
    <n v="30"/>
    <x v="5"/>
    <x v="1"/>
    <n v="9"/>
    <s v="Company I"/>
    <x v="7"/>
    <n v="8"/>
    <x v="1"/>
    <x v="3"/>
    <n v="159"/>
    <n v="7"/>
    <x v="33"/>
    <s v="Philip"/>
  </r>
  <r>
    <s v="1699"/>
    <d v="2022-07-02T00:00:00"/>
    <n v="2"/>
    <x v="6"/>
    <x v="1"/>
    <n v="11"/>
    <s v="Company K"/>
    <x v="3"/>
    <n v="5"/>
    <x v="3"/>
    <x v="3"/>
    <n v="159"/>
    <n v="0"/>
    <x v="5"/>
    <s v="Sara"/>
  </r>
  <r>
    <s v="1704"/>
    <d v="2022-07-06T00:00:00"/>
    <n v="6"/>
    <x v="6"/>
    <x v="1"/>
    <n v="18"/>
    <s v="Company R"/>
    <x v="0"/>
    <n v="3"/>
    <x v="0"/>
    <x v="3"/>
    <n v="159"/>
    <n v="0"/>
    <x v="5"/>
    <s v="Jeff"/>
  </r>
  <r>
    <s v="1707"/>
    <d v="2022-07-09T00:00:00"/>
    <n v="9"/>
    <x v="6"/>
    <x v="1"/>
    <n v="19"/>
    <s v="Company S"/>
    <x v="0"/>
    <n v="3"/>
    <x v="0"/>
    <x v="3"/>
    <n v="159"/>
    <n v="0"/>
    <x v="5"/>
    <s v="Jeff"/>
  </r>
  <r>
    <s v="1712"/>
    <d v="2022-07-11T00:00:00"/>
    <n v="11"/>
    <x v="6"/>
    <x v="1"/>
    <n v="5"/>
    <s v="Company E"/>
    <x v="2"/>
    <n v="2"/>
    <x v="2"/>
    <x v="3"/>
    <n v="159"/>
    <n v="7"/>
    <x v="33"/>
    <s v="Jeff"/>
  </r>
  <r>
    <s v="1718"/>
    <d v="2022-07-12T00:00:00"/>
    <n v="12"/>
    <x v="6"/>
    <x v="1"/>
    <n v="7"/>
    <s v="Company G"/>
    <x v="7"/>
    <n v="8"/>
    <x v="1"/>
    <x v="3"/>
    <n v="159"/>
    <n v="8"/>
    <x v="32"/>
    <s v="Philip"/>
  </r>
  <r>
    <s v="1724"/>
    <d v="2022-07-14T00:00:00"/>
    <n v="14"/>
    <x v="6"/>
    <x v="1"/>
    <n v="20"/>
    <s v="Company T"/>
    <x v="6"/>
    <n v="5"/>
    <x v="0"/>
    <x v="3"/>
    <n v="159"/>
    <n v="1"/>
    <x v="35"/>
    <s v="Jeff"/>
  </r>
  <r>
    <s v="1728"/>
    <d v="2022-07-15T00:00:00"/>
    <n v="15"/>
    <x v="6"/>
    <x v="1"/>
    <n v="16"/>
    <s v="Company P"/>
    <x v="6"/>
    <n v="5"/>
    <x v="0"/>
    <x v="3"/>
    <n v="159"/>
    <n v="3"/>
    <x v="28"/>
    <s v="Jeff"/>
  </r>
  <r>
    <s v="1729"/>
    <d v="2022-07-15T00:00:00"/>
    <n v="15"/>
    <x v="6"/>
    <x v="1"/>
    <n v="2"/>
    <s v="Company B"/>
    <x v="2"/>
    <n v="2"/>
    <x v="2"/>
    <x v="3"/>
    <n v="159"/>
    <n v="4"/>
    <x v="30"/>
    <s v="Jeff"/>
  </r>
  <r>
    <s v="1733"/>
    <d v="2022-07-17T00:00:00"/>
    <n v="17"/>
    <x v="6"/>
    <x v="1"/>
    <n v="5"/>
    <s v="Company E"/>
    <x v="2"/>
    <n v="2"/>
    <x v="2"/>
    <x v="3"/>
    <n v="159"/>
    <n v="9"/>
    <x v="34"/>
    <s v="Jeff"/>
  </r>
  <r>
    <s v="1738"/>
    <d v="2022-07-19T00:00:00"/>
    <n v="19"/>
    <x v="6"/>
    <x v="1"/>
    <n v="18"/>
    <s v="Company R"/>
    <x v="0"/>
    <n v="3"/>
    <x v="0"/>
    <x v="3"/>
    <n v="159"/>
    <n v="6"/>
    <x v="36"/>
    <s v="Jeff"/>
  </r>
  <r>
    <s v="1759"/>
    <d v="2022-07-26T00:00:00"/>
    <n v="26"/>
    <x v="6"/>
    <x v="1"/>
    <n v="18"/>
    <s v="Company R"/>
    <x v="0"/>
    <n v="3"/>
    <x v="0"/>
    <x v="3"/>
    <n v="159"/>
    <n v="5"/>
    <x v="29"/>
    <s v="Jeff"/>
  </r>
  <r>
    <s v="1768"/>
    <d v="2022-08-01T00:00:00"/>
    <n v="1"/>
    <x v="7"/>
    <x v="1"/>
    <n v="15"/>
    <s v="Company O"/>
    <x v="5"/>
    <n v="6"/>
    <x v="3"/>
    <x v="3"/>
    <n v="159"/>
    <n v="1"/>
    <x v="35"/>
    <s v="Steve"/>
  </r>
  <r>
    <s v="1770"/>
    <d v="2022-08-03T00:00:00"/>
    <n v="3"/>
    <x v="7"/>
    <x v="1"/>
    <n v="1"/>
    <s v="Company A"/>
    <x v="4"/>
    <n v="2"/>
    <x v="2"/>
    <x v="3"/>
    <n v="159"/>
    <n v="8"/>
    <x v="32"/>
    <s v="Sara"/>
  </r>
  <r>
    <s v="1778"/>
    <d v="2022-08-07T00:00:00"/>
    <n v="7"/>
    <x v="7"/>
    <x v="1"/>
    <n v="2"/>
    <s v="Company B"/>
    <x v="2"/>
    <n v="2"/>
    <x v="2"/>
    <x v="3"/>
    <n v="159"/>
    <n v="6"/>
    <x v="36"/>
    <s v="Jeff"/>
  </r>
  <r>
    <s v="1779"/>
    <d v="2022-08-07T00:00:00"/>
    <n v="7"/>
    <x v="7"/>
    <x v="1"/>
    <n v="10"/>
    <s v="Company J"/>
    <x v="7"/>
    <n v="8"/>
    <x v="1"/>
    <x v="3"/>
    <n v="159"/>
    <n v="3"/>
    <x v="28"/>
    <s v="Philip"/>
  </r>
  <r>
    <s v="1784"/>
    <d v="2022-08-08T00:00:00"/>
    <n v="8"/>
    <x v="7"/>
    <x v="1"/>
    <n v="14"/>
    <s v="Company N"/>
    <x v="3"/>
    <n v="5"/>
    <x v="3"/>
    <x v="3"/>
    <n v="159"/>
    <n v="1"/>
    <x v="35"/>
    <s v="Sara"/>
  </r>
  <r>
    <s v="1790"/>
    <d v="2022-08-10T00:00:00"/>
    <n v="10"/>
    <x v="7"/>
    <x v="1"/>
    <n v="14"/>
    <s v="Company N"/>
    <x v="5"/>
    <n v="6"/>
    <x v="3"/>
    <x v="3"/>
    <n v="159"/>
    <n v="8"/>
    <x v="32"/>
    <s v="Steve"/>
  </r>
  <r>
    <s v="1805"/>
    <d v="2022-08-12T00:00:00"/>
    <n v="12"/>
    <x v="7"/>
    <x v="1"/>
    <n v="13"/>
    <s v="Company M"/>
    <x v="5"/>
    <n v="6"/>
    <x v="3"/>
    <x v="3"/>
    <n v="159"/>
    <n v="3"/>
    <x v="28"/>
    <s v="Steve"/>
  </r>
  <r>
    <s v="1813"/>
    <d v="2022-08-15T00:00:00"/>
    <n v="15"/>
    <x v="7"/>
    <x v="1"/>
    <n v="6"/>
    <s v="Company F"/>
    <x v="7"/>
    <n v="8"/>
    <x v="1"/>
    <x v="3"/>
    <n v="159"/>
    <n v="6"/>
    <x v="36"/>
    <s v="Philip"/>
  </r>
  <r>
    <s v="1814"/>
    <d v="2022-08-15T00:00:00"/>
    <n v="15"/>
    <x v="7"/>
    <x v="1"/>
    <n v="9"/>
    <s v="Company I"/>
    <x v="7"/>
    <n v="8"/>
    <x v="1"/>
    <x v="3"/>
    <n v="159"/>
    <n v="6"/>
    <x v="36"/>
    <s v="Philip"/>
  </r>
  <r>
    <s v="1816"/>
    <d v="2022-08-17T00:00:00"/>
    <n v="17"/>
    <x v="7"/>
    <x v="1"/>
    <n v="10"/>
    <s v="Company J"/>
    <x v="7"/>
    <n v="8"/>
    <x v="1"/>
    <x v="3"/>
    <n v="159"/>
    <n v="9"/>
    <x v="34"/>
    <s v="Philip"/>
  </r>
  <r>
    <s v="1824"/>
    <d v="2022-08-18T00:00:00"/>
    <n v="18"/>
    <x v="7"/>
    <x v="1"/>
    <n v="15"/>
    <s v="Company O"/>
    <x v="3"/>
    <n v="5"/>
    <x v="3"/>
    <x v="3"/>
    <n v="159"/>
    <n v="3"/>
    <x v="28"/>
    <s v="Sara"/>
  </r>
  <r>
    <s v="1832"/>
    <d v="2022-08-21T00:00:00"/>
    <n v="21"/>
    <x v="7"/>
    <x v="1"/>
    <n v="14"/>
    <s v="Company N"/>
    <x v="5"/>
    <n v="6"/>
    <x v="3"/>
    <x v="3"/>
    <n v="159"/>
    <n v="1"/>
    <x v="35"/>
    <s v="Steve"/>
  </r>
  <r>
    <s v="1842"/>
    <d v="2022-08-22T00:00:00"/>
    <n v="22"/>
    <x v="7"/>
    <x v="1"/>
    <n v="2"/>
    <s v="Company B"/>
    <x v="2"/>
    <n v="2"/>
    <x v="2"/>
    <x v="3"/>
    <n v="159"/>
    <n v="3"/>
    <x v="28"/>
    <s v="Jeff"/>
  </r>
  <r>
    <s v="1845"/>
    <d v="2022-08-22T00:00:00"/>
    <n v="22"/>
    <x v="7"/>
    <x v="1"/>
    <n v="5"/>
    <s v="Company E"/>
    <x v="4"/>
    <n v="2"/>
    <x v="2"/>
    <x v="3"/>
    <n v="159"/>
    <n v="2"/>
    <x v="31"/>
    <s v="Sara"/>
  </r>
  <r>
    <s v="1846"/>
    <d v="2022-08-23T00:00:00"/>
    <n v="23"/>
    <x v="7"/>
    <x v="1"/>
    <n v="7"/>
    <s v="Company G"/>
    <x v="7"/>
    <n v="8"/>
    <x v="1"/>
    <x v="3"/>
    <n v="159"/>
    <n v="1"/>
    <x v="35"/>
    <s v="Philip"/>
  </r>
  <r>
    <s v="1847"/>
    <d v="2022-08-23T00:00:00"/>
    <n v="23"/>
    <x v="7"/>
    <x v="1"/>
    <n v="2"/>
    <s v="Company B"/>
    <x v="2"/>
    <n v="2"/>
    <x v="2"/>
    <x v="3"/>
    <n v="159"/>
    <n v="6"/>
    <x v="36"/>
    <s v="Jeff"/>
  </r>
  <r>
    <s v="1850"/>
    <d v="2022-08-25T00:00:00"/>
    <n v="25"/>
    <x v="7"/>
    <x v="1"/>
    <n v="4"/>
    <s v="Company D"/>
    <x v="4"/>
    <n v="2"/>
    <x v="2"/>
    <x v="3"/>
    <n v="159"/>
    <n v="1"/>
    <x v="35"/>
    <s v="Sara"/>
  </r>
  <r>
    <s v="1854"/>
    <d v="2022-08-29T00:00:00"/>
    <n v="29"/>
    <x v="7"/>
    <x v="1"/>
    <n v="16"/>
    <s v="Company P"/>
    <x v="6"/>
    <n v="5"/>
    <x v="0"/>
    <x v="3"/>
    <n v="159"/>
    <n v="8"/>
    <x v="32"/>
    <s v="Jeff"/>
  </r>
  <r>
    <s v="1855"/>
    <d v="2022-08-29T00:00:00"/>
    <n v="29"/>
    <x v="7"/>
    <x v="1"/>
    <n v="4"/>
    <s v="Company D"/>
    <x v="4"/>
    <n v="2"/>
    <x v="2"/>
    <x v="3"/>
    <n v="159"/>
    <n v="0"/>
    <x v="5"/>
    <s v="Sara"/>
  </r>
  <r>
    <s v="1856"/>
    <d v="2022-08-30T00:00:00"/>
    <n v="30"/>
    <x v="7"/>
    <x v="1"/>
    <n v="19"/>
    <s v="Company S"/>
    <x v="0"/>
    <n v="3"/>
    <x v="0"/>
    <x v="3"/>
    <n v="159"/>
    <n v="7"/>
    <x v="33"/>
    <s v="Jeff"/>
  </r>
  <r>
    <s v="1871"/>
    <d v="2022-09-04T00:00:00"/>
    <n v="4"/>
    <x v="8"/>
    <x v="1"/>
    <n v="20"/>
    <s v="Company T"/>
    <x v="6"/>
    <n v="5"/>
    <x v="0"/>
    <x v="3"/>
    <n v="159"/>
    <n v="4"/>
    <x v="30"/>
    <s v="Jeff"/>
  </r>
  <r>
    <s v="1875"/>
    <d v="2022-09-06T00:00:00"/>
    <n v="6"/>
    <x v="8"/>
    <x v="1"/>
    <n v="3"/>
    <s v="Company C"/>
    <x v="4"/>
    <n v="2"/>
    <x v="2"/>
    <x v="3"/>
    <n v="159"/>
    <n v="9"/>
    <x v="34"/>
    <s v="Sara"/>
  </r>
  <r>
    <s v="1880"/>
    <d v="2022-09-06T00:00:00"/>
    <n v="6"/>
    <x v="8"/>
    <x v="1"/>
    <n v="11"/>
    <s v="Company K"/>
    <x v="3"/>
    <n v="5"/>
    <x v="3"/>
    <x v="3"/>
    <n v="159"/>
    <n v="3"/>
    <x v="28"/>
    <s v="Sara"/>
  </r>
  <r>
    <s v="1891"/>
    <d v="2022-09-10T00:00:00"/>
    <n v="10"/>
    <x v="8"/>
    <x v="1"/>
    <n v="17"/>
    <s v="Company Q"/>
    <x v="0"/>
    <n v="3"/>
    <x v="0"/>
    <x v="3"/>
    <n v="159"/>
    <n v="7"/>
    <x v="33"/>
    <s v="Jeff"/>
  </r>
  <r>
    <s v="1894"/>
    <d v="2022-09-12T00:00:00"/>
    <n v="12"/>
    <x v="8"/>
    <x v="1"/>
    <n v="8"/>
    <s v="Company H"/>
    <x v="1"/>
    <n v="4"/>
    <x v="1"/>
    <x v="3"/>
    <n v="159"/>
    <n v="0"/>
    <x v="5"/>
    <s v="Steve"/>
  </r>
  <r>
    <s v="1897"/>
    <d v="2022-09-12T00:00:00"/>
    <n v="12"/>
    <x v="8"/>
    <x v="1"/>
    <n v="1"/>
    <s v="Company A"/>
    <x v="2"/>
    <n v="2"/>
    <x v="2"/>
    <x v="3"/>
    <n v="159"/>
    <n v="3"/>
    <x v="28"/>
    <s v="Jeff"/>
  </r>
  <r>
    <s v="1910"/>
    <d v="2022-09-18T00:00:00"/>
    <n v="18"/>
    <x v="8"/>
    <x v="1"/>
    <n v="14"/>
    <s v="Company N"/>
    <x v="3"/>
    <n v="5"/>
    <x v="3"/>
    <x v="3"/>
    <n v="159"/>
    <n v="7"/>
    <x v="33"/>
    <s v="Sara"/>
  </r>
  <r>
    <s v="1920"/>
    <d v="2022-09-20T00:00:00"/>
    <n v="20"/>
    <x v="8"/>
    <x v="1"/>
    <n v="10"/>
    <s v="Company J"/>
    <x v="1"/>
    <n v="4"/>
    <x v="1"/>
    <x v="3"/>
    <n v="159"/>
    <n v="9"/>
    <x v="34"/>
    <s v="Steve"/>
  </r>
  <r>
    <s v="1923"/>
    <d v="2022-09-20T00:00:00"/>
    <n v="20"/>
    <x v="8"/>
    <x v="1"/>
    <n v="12"/>
    <s v="Company L"/>
    <x v="5"/>
    <n v="6"/>
    <x v="3"/>
    <x v="3"/>
    <n v="159"/>
    <n v="8"/>
    <x v="32"/>
    <s v="Steve"/>
  </r>
  <r>
    <s v="1932"/>
    <d v="2022-09-24T00:00:00"/>
    <n v="24"/>
    <x v="8"/>
    <x v="1"/>
    <n v="7"/>
    <s v="Company G"/>
    <x v="7"/>
    <n v="8"/>
    <x v="1"/>
    <x v="3"/>
    <n v="159"/>
    <n v="5"/>
    <x v="29"/>
    <s v="Philip"/>
  </r>
  <r>
    <s v="1933"/>
    <d v="2022-09-24T00:00:00"/>
    <n v="24"/>
    <x v="8"/>
    <x v="1"/>
    <n v="2"/>
    <s v="Company B"/>
    <x v="4"/>
    <n v="2"/>
    <x v="2"/>
    <x v="3"/>
    <n v="159"/>
    <n v="7"/>
    <x v="33"/>
    <s v="Sara"/>
  </r>
  <r>
    <s v="1940"/>
    <d v="2022-09-28T00:00:00"/>
    <n v="28"/>
    <x v="8"/>
    <x v="1"/>
    <n v="12"/>
    <s v="Company L"/>
    <x v="3"/>
    <n v="5"/>
    <x v="3"/>
    <x v="3"/>
    <n v="159"/>
    <n v="1"/>
    <x v="35"/>
    <s v="Sara"/>
  </r>
  <r>
    <s v="1951"/>
    <d v="2022-10-01T00:00:00"/>
    <n v="1"/>
    <x v="9"/>
    <x v="1"/>
    <n v="20"/>
    <s v="Company T"/>
    <x v="6"/>
    <n v="5"/>
    <x v="0"/>
    <x v="3"/>
    <n v="159"/>
    <n v="1"/>
    <x v="35"/>
    <s v="Jeff"/>
  </r>
  <r>
    <s v="1956"/>
    <d v="2022-10-02T00:00:00"/>
    <n v="2"/>
    <x v="9"/>
    <x v="1"/>
    <n v="13"/>
    <s v="Company M"/>
    <x v="5"/>
    <n v="6"/>
    <x v="3"/>
    <x v="3"/>
    <n v="159"/>
    <n v="5"/>
    <x v="29"/>
    <s v="Steve"/>
  </r>
  <r>
    <s v="1960"/>
    <d v="2022-10-04T00:00:00"/>
    <n v="4"/>
    <x v="9"/>
    <x v="1"/>
    <n v="19"/>
    <s v="Company S"/>
    <x v="0"/>
    <n v="3"/>
    <x v="0"/>
    <x v="3"/>
    <n v="159"/>
    <n v="3"/>
    <x v="28"/>
    <s v="Jeff"/>
  </r>
  <r>
    <s v="1975"/>
    <d v="2022-10-07T00:00:00"/>
    <n v="7"/>
    <x v="9"/>
    <x v="1"/>
    <n v="6"/>
    <s v="Company F"/>
    <x v="7"/>
    <n v="8"/>
    <x v="1"/>
    <x v="3"/>
    <n v="159"/>
    <n v="4"/>
    <x v="30"/>
    <s v="Philip"/>
  </r>
  <r>
    <s v="1976"/>
    <d v="2022-10-07T00:00:00"/>
    <n v="7"/>
    <x v="9"/>
    <x v="1"/>
    <n v="15"/>
    <s v="Company O"/>
    <x v="3"/>
    <n v="5"/>
    <x v="3"/>
    <x v="3"/>
    <n v="159"/>
    <n v="1"/>
    <x v="35"/>
    <s v="Sara"/>
  </r>
  <r>
    <s v="1977"/>
    <d v="2022-10-08T00:00:00"/>
    <n v="8"/>
    <x v="9"/>
    <x v="1"/>
    <n v="10"/>
    <s v="Company J"/>
    <x v="7"/>
    <n v="8"/>
    <x v="1"/>
    <x v="3"/>
    <n v="159"/>
    <n v="6"/>
    <x v="36"/>
    <s v="Philip"/>
  </r>
  <r>
    <s v="1979"/>
    <d v="2022-10-09T00:00:00"/>
    <n v="9"/>
    <x v="9"/>
    <x v="1"/>
    <n v="11"/>
    <s v="Company K"/>
    <x v="5"/>
    <n v="6"/>
    <x v="3"/>
    <x v="3"/>
    <n v="159"/>
    <n v="0"/>
    <x v="5"/>
    <s v="Steve"/>
  </r>
  <r>
    <s v="1992"/>
    <d v="2022-10-15T00:00:00"/>
    <n v="15"/>
    <x v="9"/>
    <x v="1"/>
    <n v="5"/>
    <s v="Company E"/>
    <x v="2"/>
    <n v="2"/>
    <x v="2"/>
    <x v="3"/>
    <n v="159"/>
    <n v="7"/>
    <x v="33"/>
    <s v="Jeff"/>
  </r>
  <r>
    <s v="0005"/>
    <d v="2021-01-04T00:00:00"/>
    <n v="4"/>
    <x v="0"/>
    <x v="0"/>
    <n v="16"/>
    <s v="Company P"/>
    <x v="6"/>
    <n v="5"/>
    <x v="0"/>
    <x v="4"/>
    <n v="69"/>
    <n v="4"/>
    <x v="37"/>
    <s v="Jeff"/>
  </r>
  <r>
    <s v="0016"/>
    <d v="2021-01-06T00:00:00"/>
    <n v="6"/>
    <x v="0"/>
    <x v="0"/>
    <n v="13"/>
    <s v="Company M"/>
    <x v="3"/>
    <n v="5"/>
    <x v="3"/>
    <x v="4"/>
    <n v="69"/>
    <n v="0"/>
    <x v="5"/>
    <s v="Sara"/>
  </r>
  <r>
    <s v="0019"/>
    <d v="2021-01-07T00:00:00"/>
    <n v="7"/>
    <x v="0"/>
    <x v="0"/>
    <n v="10"/>
    <s v="Company J"/>
    <x v="1"/>
    <n v="4"/>
    <x v="1"/>
    <x v="4"/>
    <n v="69"/>
    <n v="2"/>
    <x v="38"/>
    <s v="Steve"/>
  </r>
  <r>
    <s v="0021"/>
    <d v="2021-01-07T00:00:00"/>
    <n v="7"/>
    <x v="0"/>
    <x v="0"/>
    <n v="10"/>
    <s v="Company J"/>
    <x v="1"/>
    <n v="4"/>
    <x v="1"/>
    <x v="4"/>
    <n v="69"/>
    <n v="2"/>
    <x v="38"/>
    <s v="Steve"/>
  </r>
  <r>
    <s v="0033"/>
    <d v="2021-01-10T00:00:00"/>
    <n v="10"/>
    <x v="0"/>
    <x v="0"/>
    <n v="6"/>
    <s v="Company F"/>
    <x v="1"/>
    <n v="4"/>
    <x v="1"/>
    <x v="4"/>
    <n v="69"/>
    <n v="2"/>
    <x v="38"/>
    <s v="Steve"/>
  </r>
  <r>
    <s v="0039"/>
    <d v="2021-01-12T00:00:00"/>
    <n v="12"/>
    <x v="0"/>
    <x v="0"/>
    <n v="19"/>
    <s v="Company S"/>
    <x v="0"/>
    <n v="3"/>
    <x v="0"/>
    <x v="4"/>
    <n v="69"/>
    <n v="8"/>
    <x v="39"/>
    <s v="Jeff"/>
  </r>
  <r>
    <s v="0042"/>
    <d v="2021-01-13T00:00:00"/>
    <n v="13"/>
    <x v="0"/>
    <x v="0"/>
    <n v="17"/>
    <s v="Company Q"/>
    <x v="0"/>
    <n v="3"/>
    <x v="0"/>
    <x v="4"/>
    <n v="69"/>
    <n v="5"/>
    <x v="40"/>
    <s v="Jeff"/>
  </r>
  <r>
    <s v="0048"/>
    <d v="2021-01-13T00:00:00"/>
    <n v="13"/>
    <x v="0"/>
    <x v="0"/>
    <n v="16"/>
    <s v="Company P"/>
    <x v="6"/>
    <n v="5"/>
    <x v="0"/>
    <x v="4"/>
    <n v="69"/>
    <n v="1"/>
    <x v="41"/>
    <s v="Jeff"/>
  </r>
  <r>
    <s v="0052"/>
    <d v="2021-01-13T00:00:00"/>
    <n v="13"/>
    <x v="0"/>
    <x v="0"/>
    <n v="1"/>
    <s v="Company A"/>
    <x v="4"/>
    <n v="2"/>
    <x v="2"/>
    <x v="4"/>
    <n v="69"/>
    <n v="2"/>
    <x v="38"/>
    <s v="Sara"/>
  </r>
  <r>
    <s v="0053"/>
    <d v="2021-01-14T00:00:00"/>
    <n v="14"/>
    <x v="0"/>
    <x v="0"/>
    <n v="17"/>
    <s v="Company Q"/>
    <x v="0"/>
    <n v="3"/>
    <x v="0"/>
    <x v="4"/>
    <n v="69"/>
    <n v="7"/>
    <x v="42"/>
    <s v="Jeff"/>
  </r>
  <r>
    <s v="0056"/>
    <d v="2021-01-15T00:00:00"/>
    <n v="15"/>
    <x v="0"/>
    <x v="0"/>
    <n v="20"/>
    <s v="Company T"/>
    <x v="0"/>
    <n v="3"/>
    <x v="0"/>
    <x v="4"/>
    <n v="69"/>
    <n v="9"/>
    <x v="43"/>
    <s v="Jeff"/>
  </r>
  <r>
    <s v="0058"/>
    <d v="2021-01-15T00:00:00"/>
    <n v="15"/>
    <x v="0"/>
    <x v="0"/>
    <n v="11"/>
    <s v="Company K"/>
    <x v="3"/>
    <n v="5"/>
    <x v="3"/>
    <x v="4"/>
    <n v="69"/>
    <n v="9"/>
    <x v="43"/>
    <s v="Sara"/>
  </r>
  <r>
    <s v="0067"/>
    <d v="2021-01-20T00:00:00"/>
    <n v="20"/>
    <x v="0"/>
    <x v="0"/>
    <n v="16"/>
    <s v="Company P"/>
    <x v="6"/>
    <n v="5"/>
    <x v="0"/>
    <x v="4"/>
    <n v="69"/>
    <n v="2"/>
    <x v="38"/>
    <s v="Jeff"/>
  </r>
  <r>
    <s v="0076"/>
    <d v="2021-01-24T00:00:00"/>
    <n v="24"/>
    <x v="0"/>
    <x v="0"/>
    <n v="18"/>
    <s v="Company R"/>
    <x v="6"/>
    <n v="5"/>
    <x v="0"/>
    <x v="4"/>
    <n v="69"/>
    <n v="7"/>
    <x v="42"/>
    <s v="Jeff"/>
  </r>
  <r>
    <s v="0077"/>
    <d v="2021-01-24T00:00:00"/>
    <n v="24"/>
    <x v="0"/>
    <x v="0"/>
    <n v="8"/>
    <s v="Company H"/>
    <x v="1"/>
    <n v="4"/>
    <x v="1"/>
    <x v="4"/>
    <n v="69"/>
    <n v="2"/>
    <x v="38"/>
    <s v="Steve"/>
  </r>
  <r>
    <s v="0082"/>
    <d v="2021-01-24T00:00:00"/>
    <n v="24"/>
    <x v="0"/>
    <x v="0"/>
    <n v="5"/>
    <s v="Company E"/>
    <x v="2"/>
    <n v="2"/>
    <x v="2"/>
    <x v="4"/>
    <n v="69"/>
    <n v="1"/>
    <x v="41"/>
    <s v="Jeff"/>
  </r>
  <r>
    <s v="0083"/>
    <d v="2021-01-24T00:00:00"/>
    <n v="24"/>
    <x v="0"/>
    <x v="0"/>
    <n v="10"/>
    <s v="Company J"/>
    <x v="1"/>
    <n v="4"/>
    <x v="1"/>
    <x v="4"/>
    <n v="69"/>
    <n v="2"/>
    <x v="38"/>
    <s v="Steve"/>
  </r>
  <r>
    <s v="0088"/>
    <d v="2021-01-27T00:00:00"/>
    <n v="27"/>
    <x v="0"/>
    <x v="0"/>
    <n v="12"/>
    <s v="Company L"/>
    <x v="3"/>
    <n v="5"/>
    <x v="3"/>
    <x v="4"/>
    <n v="69"/>
    <n v="2"/>
    <x v="38"/>
    <s v="Sara"/>
  </r>
  <r>
    <s v="0090"/>
    <d v="2021-01-27T00:00:00"/>
    <n v="27"/>
    <x v="0"/>
    <x v="0"/>
    <n v="12"/>
    <s v="Company L"/>
    <x v="5"/>
    <n v="6"/>
    <x v="3"/>
    <x v="4"/>
    <n v="69"/>
    <n v="2"/>
    <x v="38"/>
    <s v="Steve"/>
  </r>
  <r>
    <s v="0095"/>
    <d v="2021-01-29T00:00:00"/>
    <n v="29"/>
    <x v="0"/>
    <x v="0"/>
    <n v="7"/>
    <s v="Company G"/>
    <x v="1"/>
    <n v="4"/>
    <x v="1"/>
    <x v="4"/>
    <n v="69"/>
    <n v="8"/>
    <x v="39"/>
    <s v="Steve"/>
  </r>
  <r>
    <s v="0096"/>
    <d v="2021-01-30T00:00:00"/>
    <n v="30"/>
    <x v="0"/>
    <x v="0"/>
    <n v="15"/>
    <s v="Company O"/>
    <x v="3"/>
    <n v="5"/>
    <x v="3"/>
    <x v="4"/>
    <n v="69"/>
    <n v="9"/>
    <x v="43"/>
    <s v="Sara"/>
  </r>
  <r>
    <s v="0097"/>
    <d v="2021-01-30T00:00:00"/>
    <n v="30"/>
    <x v="0"/>
    <x v="0"/>
    <n v="11"/>
    <s v="Company K"/>
    <x v="5"/>
    <n v="6"/>
    <x v="3"/>
    <x v="4"/>
    <n v="69"/>
    <n v="7"/>
    <x v="42"/>
    <s v="Steve"/>
  </r>
  <r>
    <s v="0101"/>
    <d v="2021-01-31T00:00:00"/>
    <n v="31"/>
    <x v="0"/>
    <x v="0"/>
    <n v="18"/>
    <s v="Company R"/>
    <x v="6"/>
    <n v="5"/>
    <x v="0"/>
    <x v="4"/>
    <n v="69"/>
    <n v="4"/>
    <x v="37"/>
    <s v="Jeff"/>
  </r>
  <r>
    <s v="0102"/>
    <d v="2021-02-01T00:00:00"/>
    <n v="1"/>
    <x v="1"/>
    <x v="0"/>
    <n v="10"/>
    <s v="Company J"/>
    <x v="7"/>
    <n v="8"/>
    <x v="1"/>
    <x v="4"/>
    <n v="69"/>
    <n v="4"/>
    <x v="37"/>
    <s v="Philip"/>
  </r>
  <r>
    <s v="0103"/>
    <d v="2021-02-01T00:00:00"/>
    <n v="1"/>
    <x v="1"/>
    <x v="0"/>
    <n v="20"/>
    <s v="Company T"/>
    <x v="0"/>
    <n v="3"/>
    <x v="0"/>
    <x v="4"/>
    <n v="69"/>
    <n v="6"/>
    <x v="44"/>
    <s v="Jeff"/>
  </r>
  <r>
    <s v="0115"/>
    <d v="2021-02-05T00:00:00"/>
    <n v="5"/>
    <x v="1"/>
    <x v="0"/>
    <n v="2"/>
    <s v="Company B"/>
    <x v="4"/>
    <n v="2"/>
    <x v="2"/>
    <x v="4"/>
    <n v="69"/>
    <n v="7"/>
    <x v="42"/>
    <s v="Sara"/>
  </r>
  <r>
    <s v="0116"/>
    <d v="2021-02-05T00:00:00"/>
    <n v="5"/>
    <x v="1"/>
    <x v="0"/>
    <n v="14"/>
    <s v="Company N"/>
    <x v="3"/>
    <n v="5"/>
    <x v="3"/>
    <x v="4"/>
    <n v="69"/>
    <n v="7"/>
    <x v="42"/>
    <s v="Sara"/>
  </r>
  <r>
    <s v="0122"/>
    <d v="2021-02-08T00:00:00"/>
    <n v="8"/>
    <x v="1"/>
    <x v="0"/>
    <n v="8"/>
    <s v="Company H"/>
    <x v="1"/>
    <n v="4"/>
    <x v="1"/>
    <x v="4"/>
    <n v="69"/>
    <n v="6"/>
    <x v="44"/>
    <s v="Steve"/>
  </r>
  <r>
    <s v="0135"/>
    <d v="2021-02-12T00:00:00"/>
    <n v="12"/>
    <x v="1"/>
    <x v="0"/>
    <n v="16"/>
    <s v="Company P"/>
    <x v="6"/>
    <n v="5"/>
    <x v="0"/>
    <x v="4"/>
    <n v="69"/>
    <n v="5"/>
    <x v="40"/>
    <s v="Jeff"/>
  </r>
  <r>
    <s v="0139"/>
    <d v="2021-02-13T00:00:00"/>
    <n v="13"/>
    <x v="1"/>
    <x v="0"/>
    <n v="13"/>
    <s v="Company M"/>
    <x v="3"/>
    <n v="5"/>
    <x v="3"/>
    <x v="4"/>
    <n v="69"/>
    <n v="4"/>
    <x v="37"/>
    <s v="Sara"/>
  </r>
  <r>
    <s v="0154"/>
    <d v="2021-02-14T00:00:00"/>
    <n v="14"/>
    <x v="1"/>
    <x v="0"/>
    <n v="8"/>
    <s v="Company H"/>
    <x v="7"/>
    <n v="8"/>
    <x v="1"/>
    <x v="4"/>
    <n v="69"/>
    <n v="8"/>
    <x v="39"/>
    <s v="Philip"/>
  </r>
  <r>
    <s v="0162"/>
    <d v="2021-02-16T00:00:00"/>
    <n v="16"/>
    <x v="1"/>
    <x v="0"/>
    <n v="15"/>
    <s v="Company O"/>
    <x v="5"/>
    <n v="6"/>
    <x v="3"/>
    <x v="4"/>
    <n v="69"/>
    <n v="5"/>
    <x v="40"/>
    <s v="Steve"/>
  </r>
  <r>
    <s v="0164"/>
    <d v="2021-02-17T00:00:00"/>
    <n v="17"/>
    <x v="1"/>
    <x v="0"/>
    <n v="13"/>
    <s v="Company M"/>
    <x v="5"/>
    <n v="6"/>
    <x v="3"/>
    <x v="4"/>
    <n v="69"/>
    <n v="1"/>
    <x v="41"/>
    <s v="Steve"/>
  </r>
  <r>
    <s v="0166"/>
    <d v="2021-02-18T00:00:00"/>
    <n v="18"/>
    <x v="1"/>
    <x v="0"/>
    <n v="15"/>
    <s v="Company O"/>
    <x v="3"/>
    <n v="5"/>
    <x v="3"/>
    <x v="4"/>
    <n v="69"/>
    <n v="0"/>
    <x v="5"/>
    <s v="Sara"/>
  </r>
  <r>
    <s v="0167"/>
    <d v="2021-02-18T00:00:00"/>
    <n v="18"/>
    <x v="1"/>
    <x v="0"/>
    <n v="12"/>
    <s v="Company L"/>
    <x v="5"/>
    <n v="6"/>
    <x v="3"/>
    <x v="4"/>
    <n v="69"/>
    <n v="1"/>
    <x v="41"/>
    <s v="Steve"/>
  </r>
  <r>
    <s v="0169"/>
    <d v="2021-02-18T00:00:00"/>
    <n v="18"/>
    <x v="1"/>
    <x v="0"/>
    <n v="10"/>
    <s v="Company J"/>
    <x v="1"/>
    <n v="4"/>
    <x v="1"/>
    <x v="4"/>
    <n v="69"/>
    <n v="4"/>
    <x v="37"/>
    <s v="Steve"/>
  </r>
  <r>
    <s v="0170"/>
    <d v="2021-02-18T00:00:00"/>
    <n v="18"/>
    <x v="1"/>
    <x v="0"/>
    <n v="6"/>
    <s v="Company F"/>
    <x v="1"/>
    <n v="4"/>
    <x v="1"/>
    <x v="4"/>
    <n v="69"/>
    <n v="3"/>
    <x v="45"/>
    <s v="Steve"/>
  </r>
  <r>
    <s v="0172"/>
    <d v="2021-02-19T00:00:00"/>
    <n v="19"/>
    <x v="1"/>
    <x v="0"/>
    <n v="11"/>
    <s v="Company K"/>
    <x v="3"/>
    <n v="5"/>
    <x v="3"/>
    <x v="4"/>
    <n v="69"/>
    <n v="5"/>
    <x v="40"/>
    <s v="Sara"/>
  </r>
  <r>
    <s v="0180"/>
    <d v="2021-02-21T00:00:00"/>
    <n v="21"/>
    <x v="1"/>
    <x v="0"/>
    <n v="20"/>
    <s v="Company T"/>
    <x v="6"/>
    <n v="5"/>
    <x v="0"/>
    <x v="4"/>
    <n v="69"/>
    <n v="3"/>
    <x v="45"/>
    <s v="Jeff"/>
  </r>
  <r>
    <s v="0181"/>
    <d v="2021-02-21T00:00:00"/>
    <n v="21"/>
    <x v="1"/>
    <x v="0"/>
    <n v="20"/>
    <s v="Company T"/>
    <x v="0"/>
    <n v="3"/>
    <x v="0"/>
    <x v="4"/>
    <n v="69"/>
    <n v="1"/>
    <x v="41"/>
    <s v="Jeff"/>
  </r>
  <r>
    <s v="0197"/>
    <d v="2021-03-01T00:00:00"/>
    <n v="1"/>
    <x v="2"/>
    <x v="0"/>
    <n v="18"/>
    <s v="Company R"/>
    <x v="0"/>
    <n v="3"/>
    <x v="0"/>
    <x v="4"/>
    <n v="69"/>
    <n v="8"/>
    <x v="39"/>
    <s v="Jeff"/>
  </r>
  <r>
    <s v="0211"/>
    <d v="2021-03-08T00:00:00"/>
    <n v="8"/>
    <x v="2"/>
    <x v="0"/>
    <n v="4"/>
    <s v="Company D"/>
    <x v="4"/>
    <n v="2"/>
    <x v="2"/>
    <x v="4"/>
    <n v="69"/>
    <n v="4"/>
    <x v="37"/>
    <s v="Sara"/>
  </r>
  <r>
    <s v="0214"/>
    <d v="2021-03-10T00:00:00"/>
    <n v="10"/>
    <x v="2"/>
    <x v="0"/>
    <n v="5"/>
    <s v="Company E"/>
    <x v="4"/>
    <n v="2"/>
    <x v="2"/>
    <x v="4"/>
    <n v="69"/>
    <n v="6"/>
    <x v="44"/>
    <s v="Sara"/>
  </r>
  <r>
    <s v="0216"/>
    <d v="2021-03-11T00:00:00"/>
    <n v="11"/>
    <x v="2"/>
    <x v="0"/>
    <n v="18"/>
    <s v="Company R"/>
    <x v="6"/>
    <n v="5"/>
    <x v="0"/>
    <x v="4"/>
    <n v="69"/>
    <n v="9"/>
    <x v="43"/>
    <s v="Jeff"/>
  </r>
  <r>
    <s v="0233"/>
    <d v="2021-03-15T00:00:00"/>
    <n v="15"/>
    <x v="2"/>
    <x v="0"/>
    <n v="9"/>
    <s v="Company I"/>
    <x v="1"/>
    <n v="4"/>
    <x v="1"/>
    <x v="4"/>
    <n v="69"/>
    <n v="8"/>
    <x v="39"/>
    <s v="Steve"/>
  </r>
  <r>
    <s v="0236"/>
    <d v="2021-03-16T00:00:00"/>
    <n v="16"/>
    <x v="2"/>
    <x v="0"/>
    <n v="20"/>
    <s v="Company T"/>
    <x v="0"/>
    <n v="3"/>
    <x v="0"/>
    <x v="4"/>
    <n v="69"/>
    <n v="8"/>
    <x v="39"/>
    <s v="Jeff"/>
  </r>
  <r>
    <s v="0237"/>
    <d v="2021-03-16T00:00:00"/>
    <n v="16"/>
    <x v="2"/>
    <x v="0"/>
    <n v="4"/>
    <s v="Company D"/>
    <x v="2"/>
    <n v="2"/>
    <x v="2"/>
    <x v="4"/>
    <n v="69"/>
    <n v="7"/>
    <x v="42"/>
    <s v="Jeff"/>
  </r>
  <r>
    <s v="0241"/>
    <d v="2021-03-16T00:00:00"/>
    <n v="16"/>
    <x v="2"/>
    <x v="0"/>
    <n v="4"/>
    <s v="Company D"/>
    <x v="2"/>
    <n v="2"/>
    <x v="2"/>
    <x v="4"/>
    <n v="69"/>
    <n v="5"/>
    <x v="40"/>
    <s v="Jeff"/>
  </r>
  <r>
    <s v="0248"/>
    <d v="2021-03-18T00:00:00"/>
    <n v="18"/>
    <x v="2"/>
    <x v="0"/>
    <n v="18"/>
    <s v="Company R"/>
    <x v="0"/>
    <n v="3"/>
    <x v="0"/>
    <x v="4"/>
    <n v="69"/>
    <n v="5"/>
    <x v="40"/>
    <s v="Jeff"/>
  </r>
  <r>
    <s v="0257"/>
    <d v="2021-03-19T00:00:00"/>
    <n v="19"/>
    <x v="2"/>
    <x v="0"/>
    <n v="2"/>
    <s v="Company B"/>
    <x v="2"/>
    <n v="2"/>
    <x v="2"/>
    <x v="4"/>
    <n v="69"/>
    <n v="8"/>
    <x v="39"/>
    <s v="Jeff"/>
  </r>
  <r>
    <s v="0260"/>
    <d v="2021-03-20T00:00:00"/>
    <n v="20"/>
    <x v="2"/>
    <x v="0"/>
    <n v="14"/>
    <s v="Company N"/>
    <x v="3"/>
    <n v="5"/>
    <x v="3"/>
    <x v="4"/>
    <n v="69"/>
    <n v="9"/>
    <x v="43"/>
    <s v="Sara"/>
  </r>
  <r>
    <s v="0266"/>
    <d v="2021-03-25T00:00:00"/>
    <n v="25"/>
    <x v="2"/>
    <x v="0"/>
    <n v="12"/>
    <s v="Company L"/>
    <x v="5"/>
    <n v="6"/>
    <x v="3"/>
    <x v="4"/>
    <n v="69"/>
    <n v="4"/>
    <x v="37"/>
    <s v="Steve"/>
  </r>
  <r>
    <s v="0279"/>
    <d v="2021-03-26T00:00:00"/>
    <n v="26"/>
    <x v="2"/>
    <x v="0"/>
    <n v="9"/>
    <s v="Company I"/>
    <x v="7"/>
    <n v="8"/>
    <x v="1"/>
    <x v="4"/>
    <n v="69"/>
    <n v="9"/>
    <x v="43"/>
    <s v="Philip"/>
  </r>
  <r>
    <s v="0281"/>
    <d v="2021-03-26T00:00:00"/>
    <n v="26"/>
    <x v="2"/>
    <x v="0"/>
    <n v="20"/>
    <s v="Company T"/>
    <x v="0"/>
    <n v="3"/>
    <x v="0"/>
    <x v="4"/>
    <n v="69"/>
    <n v="3"/>
    <x v="45"/>
    <s v="Jeff"/>
  </r>
  <r>
    <s v="0286"/>
    <d v="2021-03-27T00:00:00"/>
    <n v="27"/>
    <x v="2"/>
    <x v="0"/>
    <n v="13"/>
    <s v="Company M"/>
    <x v="5"/>
    <n v="6"/>
    <x v="3"/>
    <x v="4"/>
    <n v="69"/>
    <n v="6"/>
    <x v="44"/>
    <s v="Steve"/>
  </r>
  <r>
    <s v="0291"/>
    <d v="2021-03-30T00:00:00"/>
    <n v="30"/>
    <x v="2"/>
    <x v="0"/>
    <n v="19"/>
    <s v="Company S"/>
    <x v="6"/>
    <n v="5"/>
    <x v="0"/>
    <x v="4"/>
    <n v="69"/>
    <n v="3"/>
    <x v="45"/>
    <s v="Jeff"/>
  </r>
  <r>
    <s v="0295"/>
    <d v="2021-03-31T00:00:00"/>
    <n v="31"/>
    <x v="2"/>
    <x v="0"/>
    <n v="7"/>
    <s v="Company G"/>
    <x v="1"/>
    <n v="4"/>
    <x v="1"/>
    <x v="4"/>
    <n v="69"/>
    <n v="3"/>
    <x v="45"/>
    <s v="Steve"/>
  </r>
  <r>
    <s v="0296"/>
    <d v="2021-03-31T00:00:00"/>
    <n v="31"/>
    <x v="2"/>
    <x v="0"/>
    <n v="9"/>
    <s v="Company I"/>
    <x v="7"/>
    <n v="8"/>
    <x v="1"/>
    <x v="4"/>
    <n v="69"/>
    <n v="4"/>
    <x v="37"/>
    <s v="Philip"/>
  </r>
  <r>
    <s v="0298"/>
    <d v="2021-03-31T00:00:00"/>
    <n v="31"/>
    <x v="2"/>
    <x v="0"/>
    <n v="13"/>
    <s v="Company M"/>
    <x v="5"/>
    <n v="6"/>
    <x v="3"/>
    <x v="4"/>
    <n v="69"/>
    <n v="4"/>
    <x v="37"/>
    <s v="Steve"/>
  </r>
  <r>
    <s v="0300"/>
    <d v="2021-04-01T00:00:00"/>
    <n v="1"/>
    <x v="3"/>
    <x v="0"/>
    <n v="7"/>
    <s v="Company G"/>
    <x v="7"/>
    <n v="8"/>
    <x v="1"/>
    <x v="4"/>
    <n v="69"/>
    <n v="2"/>
    <x v="38"/>
    <s v="Philip"/>
  </r>
  <r>
    <s v="0302"/>
    <d v="2021-04-03T00:00:00"/>
    <n v="3"/>
    <x v="3"/>
    <x v="0"/>
    <n v="6"/>
    <s v="Company F"/>
    <x v="1"/>
    <n v="4"/>
    <x v="1"/>
    <x v="4"/>
    <n v="69"/>
    <n v="6"/>
    <x v="44"/>
    <s v="Steve"/>
  </r>
  <r>
    <s v="0304"/>
    <d v="2021-04-04T00:00:00"/>
    <n v="4"/>
    <x v="3"/>
    <x v="0"/>
    <n v="2"/>
    <s v="Company B"/>
    <x v="4"/>
    <n v="2"/>
    <x v="2"/>
    <x v="4"/>
    <n v="69"/>
    <n v="1"/>
    <x v="41"/>
    <s v="Sara"/>
  </r>
  <r>
    <s v="0310"/>
    <d v="2021-04-06T00:00:00"/>
    <n v="6"/>
    <x v="3"/>
    <x v="0"/>
    <n v="6"/>
    <s v="Company F"/>
    <x v="1"/>
    <n v="4"/>
    <x v="1"/>
    <x v="4"/>
    <n v="69"/>
    <n v="0"/>
    <x v="5"/>
    <s v="Steve"/>
  </r>
  <r>
    <s v="0319"/>
    <d v="2021-04-10T00:00:00"/>
    <n v="10"/>
    <x v="3"/>
    <x v="0"/>
    <n v="14"/>
    <s v="Company N"/>
    <x v="3"/>
    <n v="5"/>
    <x v="3"/>
    <x v="4"/>
    <n v="69"/>
    <n v="3"/>
    <x v="45"/>
    <s v="Sara"/>
  </r>
  <r>
    <s v="0320"/>
    <d v="2021-04-11T00:00:00"/>
    <n v="11"/>
    <x v="3"/>
    <x v="0"/>
    <n v="12"/>
    <s v="Company L"/>
    <x v="5"/>
    <n v="6"/>
    <x v="3"/>
    <x v="4"/>
    <n v="69"/>
    <n v="0"/>
    <x v="5"/>
    <s v="Steve"/>
  </r>
  <r>
    <s v="0326"/>
    <d v="2021-04-14T00:00:00"/>
    <n v="14"/>
    <x v="3"/>
    <x v="0"/>
    <n v="7"/>
    <s v="Company G"/>
    <x v="7"/>
    <n v="8"/>
    <x v="1"/>
    <x v="4"/>
    <n v="69"/>
    <n v="2"/>
    <x v="38"/>
    <s v="Philip"/>
  </r>
  <r>
    <s v="0335"/>
    <d v="2021-04-15T00:00:00"/>
    <n v="15"/>
    <x v="3"/>
    <x v="0"/>
    <n v="2"/>
    <s v="Company B"/>
    <x v="4"/>
    <n v="2"/>
    <x v="2"/>
    <x v="4"/>
    <n v="69"/>
    <n v="9"/>
    <x v="43"/>
    <s v="Sara"/>
  </r>
  <r>
    <s v="0337"/>
    <d v="2021-04-17T00:00:00"/>
    <n v="17"/>
    <x v="3"/>
    <x v="0"/>
    <n v="11"/>
    <s v="Company K"/>
    <x v="5"/>
    <n v="6"/>
    <x v="3"/>
    <x v="4"/>
    <n v="69"/>
    <n v="8"/>
    <x v="39"/>
    <s v="Steve"/>
  </r>
  <r>
    <s v="0339"/>
    <d v="2021-04-18T00:00:00"/>
    <n v="18"/>
    <x v="3"/>
    <x v="0"/>
    <n v="8"/>
    <s v="Company H"/>
    <x v="7"/>
    <n v="8"/>
    <x v="1"/>
    <x v="4"/>
    <n v="69"/>
    <n v="6"/>
    <x v="44"/>
    <s v="Philip"/>
  </r>
  <r>
    <s v="0342"/>
    <d v="2021-04-19T00:00:00"/>
    <n v="19"/>
    <x v="3"/>
    <x v="0"/>
    <n v="19"/>
    <s v="Company S"/>
    <x v="0"/>
    <n v="3"/>
    <x v="0"/>
    <x v="4"/>
    <n v="69"/>
    <n v="1"/>
    <x v="41"/>
    <s v="Jeff"/>
  </r>
  <r>
    <s v="0346"/>
    <d v="2021-04-19T00:00:00"/>
    <n v="19"/>
    <x v="3"/>
    <x v="0"/>
    <n v="17"/>
    <s v="Company Q"/>
    <x v="6"/>
    <n v="5"/>
    <x v="0"/>
    <x v="4"/>
    <n v="69"/>
    <n v="2"/>
    <x v="38"/>
    <s v="Jeff"/>
  </r>
  <r>
    <s v="0351"/>
    <d v="2021-04-19T00:00:00"/>
    <n v="19"/>
    <x v="3"/>
    <x v="0"/>
    <n v="4"/>
    <s v="Company D"/>
    <x v="4"/>
    <n v="2"/>
    <x v="2"/>
    <x v="4"/>
    <n v="69"/>
    <n v="6"/>
    <x v="44"/>
    <s v="Sara"/>
  </r>
  <r>
    <s v="0354"/>
    <d v="2021-04-20T00:00:00"/>
    <n v="20"/>
    <x v="3"/>
    <x v="0"/>
    <n v="5"/>
    <s v="Company E"/>
    <x v="2"/>
    <n v="2"/>
    <x v="2"/>
    <x v="4"/>
    <n v="69"/>
    <n v="1"/>
    <x v="41"/>
    <s v="Jeff"/>
  </r>
  <r>
    <s v="0358"/>
    <d v="2021-04-22T00:00:00"/>
    <n v="22"/>
    <x v="3"/>
    <x v="0"/>
    <n v="2"/>
    <s v="Company B"/>
    <x v="2"/>
    <n v="2"/>
    <x v="2"/>
    <x v="4"/>
    <n v="69"/>
    <n v="2"/>
    <x v="38"/>
    <s v="Jeff"/>
  </r>
  <r>
    <s v="0361"/>
    <d v="2021-04-22T00:00:00"/>
    <n v="22"/>
    <x v="3"/>
    <x v="0"/>
    <n v="10"/>
    <s v="Company J"/>
    <x v="7"/>
    <n v="8"/>
    <x v="1"/>
    <x v="4"/>
    <n v="69"/>
    <n v="7"/>
    <x v="42"/>
    <s v="Philip"/>
  </r>
  <r>
    <s v="0366"/>
    <d v="2021-04-23T00:00:00"/>
    <n v="23"/>
    <x v="3"/>
    <x v="0"/>
    <n v="7"/>
    <s v="Company G"/>
    <x v="1"/>
    <n v="4"/>
    <x v="1"/>
    <x v="4"/>
    <n v="69"/>
    <n v="0"/>
    <x v="5"/>
    <s v="Steve"/>
  </r>
  <r>
    <s v="0376"/>
    <d v="2021-04-25T00:00:00"/>
    <n v="25"/>
    <x v="3"/>
    <x v="0"/>
    <n v="16"/>
    <s v="Company P"/>
    <x v="0"/>
    <n v="3"/>
    <x v="0"/>
    <x v="4"/>
    <n v="69"/>
    <n v="3"/>
    <x v="45"/>
    <s v="Jeff"/>
  </r>
  <r>
    <s v="0381"/>
    <d v="2021-04-27T00:00:00"/>
    <n v="27"/>
    <x v="3"/>
    <x v="0"/>
    <n v="5"/>
    <s v="Company E"/>
    <x v="2"/>
    <n v="2"/>
    <x v="2"/>
    <x v="4"/>
    <n v="69"/>
    <n v="5"/>
    <x v="40"/>
    <s v="Jeff"/>
  </r>
  <r>
    <s v="0382"/>
    <d v="2021-04-28T00:00:00"/>
    <n v="28"/>
    <x v="3"/>
    <x v="0"/>
    <n v="7"/>
    <s v="Company G"/>
    <x v="1"/>
    <n v="4"/>
    <x v="1"/>
    <x v="4"/>
    <n v="69"/>
    <n v="8"/>
    <x v="39"/>
    <s v="Steve"/>
  </r>
  <r>
    <s v="0388"/>
    <d v="2021-04-28T00:00:00"/>
    <n v="28"/>
    <x v="3"/>
    <x v="0"/>
    <n v="20"/>
    <s v="Company T"/>
    <x v="0"/>
    <n v="3"/>
    <x v="0"/>
    <x v="4"/>
    <n v="69"/>
    <n v="4"/>
    <x v="37"/>
    <s v="Jeff"/>
  </r>
  <r>
    <s v="0393"/>
    <d v="2021-04-29T00:00:00"/>
    <n v="29"/>
    <x v="3"/>
    <x v="0"/>
    <n v="14"/>
    <s v="Company N"/>
    <x v="5"/>
    <n v="6"/>
    <x v="3"/>
    <x v="4"/>
    <n v="69"/>
    <n v="7"/>
    <x v="42"/>
    <s v="Steve"/>
  </r>
  <r>
    <s v="0395"/>
    <d v="2021-05-01T00:00:00"/>
    <n v="1"/>
    <x v="4"/>
    <x v="0"/>
    <n v="18"/>
    <s v="Company R"/>
    <x v="6"/>
    <n v="5"/>
    <x v="0"/>
    <x v="4"/>
    <n v="69"/>
    <n v="3"/>
    <x v="45"/>
    <s v="Jeff"/>
  </r>
  <r>
    <s v="0401"/>
    <d v="2021-05-04T00:00:00"/>
    <n v="4"/>
    <x v="4"/>
    <x v="0"/>
    <n v="5"/>
    <s v="Company E"/>
    <x v="2"/>
    <n v="2"/>
    <x v="2"/>
    <x v="4"/>
    <n v="69"/>
    <n v="0"/>
    <x v="5"/>
    <s v="Jeff"/>
  </r>
  <r>
    <s v="0407"/>
    <d v="2021-05-06T00:00:00"/>
    <n v="6"/>
    <x v="4"/>
    <x v="0"/>
    <n v="16"/>
    <s v="Company P"/>
    <x v="0"/>
    <n v="3"/>
    <x v="0"/>
    <x v="4"/>
    <n v="69"/>
    <n v="7"/>
    <x v="42"/>
    <s v="Jeff"/>
  </r>
  <r>
    <s v="0412"/>
    <d v="2021-05-06T00:00:00"/>
    <n v="6"/>
    <x v="4"/>
    <x v="0"/>
    <n v="13"/>
    <s v="Company M"/>
    <x v="3"/>
    <n v="5"/>
    <x v="3"/>
    <x v="4"/>
    <n v="69"/>
    <n v="7"/>
    <x v="42"/>
    <s v="Sara"/>
  </r>
  <r>
    <s v="0414"/>
    <d v="2021-05-07T00:00:00"/>
    <n v="7"/>
    <x v="4"/>
    <x v="0"/>
    <n v="19"/>
    <s v="Company S"/>
    <x v="6"/>
    <n v="5"/>
    <x v="0"/>
    <x v="4"/>
    <n v="69"/>
    <n v="6"/>
    <x v="44"/>
    <s v="Jeff"/>
  </r>
  <r>
    <s v="0423"/>
    <d v="2021-05-12T00:00:00"/>
    <n v="12"/>
    <x v="4"/>
    <x v="0"/>
    <n v="5"/>
    <s v="Company E"/>
    <x v="4"/>
    <n v="2"/>
    <x v="2"/>
    <x v="4"/>
    <n v="69"/>
    <n v="4"/>
    <x v="37"/>
    <s v="Sara"/>
  </r>
  <r>
    <s v="0424"/>
    <d v="2021-05-12T00:00:00"/>
    <n v="12"/>
    <x v="4"/>
    <x v="0"/>
    <n v="1"/>
    <s v="Company A"/>
    <x v="4"/>
    <n v="2"/>
    <x v="2"/>
    <x v="4"/>
    <n v="69"/>
    <n v="8"/>
    <x v="39"/>
    <s v="Sara"/>
  </r>
  <r>
    <s v="0428"/>
    <d v="2021-05-13T00:00:00"/>
    <n v="13"/>
    <x v="4"/>
    <x v="0"/>
    <n v="13"/>
    <s v="Company M"/>
    <x v="5"/>
    <n v="6"/>
    <x v="3"/>
    <x v="4"/>
    <n v="69"/>
    <n v="3"/>
    <x v="45"/>
    <s v="Steve"/>
  </r>
  <r>
    <s v="0429"/>
    <d v="2021-05-14T00:00:00"/>
    <n v="14"/>
    <x v="4"/>
    <x v="0"/>
    <n v="18"/>
    <s v="Company R"/>
    <x v="0"/>
    <n v="3"/>
    <x v="0"/>
    <x v="4"/>
    <n v="69"/>
    <n v="9"/>
    <x v="43"/>
    <s v="Jeff"/>
  </r>
  <r>
    <s v="0437"/>
    <d v="2021-05-15T00:00:00"/>
    <n v="15"/>
    <x v="4"/>
    <x v="0"/>
    <n v="2"/>
    <s v="Company B"/>
    <x v="4"/>
    <n v="2"/>
    <x v="2"/>
    <x v="4"/>
    <n v="69"/>
    <n v="7"/>
    <x v="42"/>
    <s v="Sara"/>
  </r>
  <r>
    <s v="0438"/>
    <d v="2021-05-15T00:00:00"/>
    <n v="15"/>
    <x v="4"/>
    <x v="0"/>
    <n v="2"/>
    <s v="Company B"/>
    <x v="4"/>
    <n v="2"/>
    <x v="2"/>
    <x v="4"/>
    <n v="69"/>
    <n v="6"/>
    <x v="44"/>
    <s v="Sara"/>
  </r>
  <r>
    <s v="0440"/>
    <d v="2021-05-15T00:00:00"/>
    <n v="15"/>
    <x v="4"/>
    <x v="0"/>
    <n v="19"/>
    <s v="Company S"/>
    <x v="0"/>
    <n v="3"/>
    <x v="0"/>
    <x v="4"/>
    <n v="69"/>
    <n v="8"/>
    <x v="39"/>
    <s v="Jeff"/>
  </r>
  <r>
    <s v="0443"/>
    <d v="2021-05-15T00:00:00"/>
    <n v="15"/>
    <x v="4"/>
    <x v="0"/>
    <n v="14"/>
    <s v="Company N"/>
    <x v="3"/>
    <n v="5"/>
    <x v="3"/>
    <x v="4"/>
    <n v="69"/>
    <n v="6"/>
    <x v="44"/>
    <s v="Sara"/>
  </r>
  <r>
    <s v="0444"/>
    <d v="2021-05-16T00:00:00"/>
    <n v="16"/>
    <x v="4"/>
    <x v="0"/>
    <n v="17"/>
    <s v="Company Q"/>
    <x v="0"/>
    <n v="3"/>
    <x v="0"/>
    <x v="4"/>
    <n v="69"/>
    <n v="7"/>
    <x v="42"/>
    <s v="Jeff"/>
  </r>
  <r>
    <s v="0446"/>
    <d v="2021-05-16T00:00:00"/>
    <n v="16"/>
    <x v="4"/>
    <x v="0"/>
    <n v="18"/>
    <s v="Company R"/>
    <x v="0"/>
    <n v="3"/>
    <x v="0"/>
    <x v="4"/>
    <n v="69"/>
    <n v="7"/>
    <x v="42"/>
    <s v="Jeff"/>
  </r>
  <r>
    <s v="0451"/>
    <d v="2021-05-16T00:00:00"/>
    <n v="16"/>
    <x v="4"/>
    <x v="0"/>
    <n v="10"/>
    <s v="Company J"/>
    <x v="7"/>
    <n v="8"/>
    <x v="1"/>
    <x v="4"/>
    <n v="69"/>
    <n v="7"/>
    <x v="42"/>
    <s v="Philip"/>
  </r>
  <r>
    <s v="0452"/>
    <d v="2021-05-16T00:00:00"/>
    <n v="16"/>
    <x v="4"/>
    <x v="0"/>
    <n v="7"/>
    <s v="Company G"/>
    <x v="1"/>
    <n v="4"/>
    <x v="1"/>
    <x v="4"/>
    <n v="69"/>
    <n v="3"/>
    <x v="45"/>
    <s v="Steve"/>
  </r>
  <r>
    <s v="0455"/>
    <d v="2021-05-17T00:00:00"/>
    <n v="17"/>
    <x v="4"/>
    <x v="0"/>
    <n v="14"/>
    <s v="Company N"/>
    <x v="5"/>
    <n v="6"/>
    <x v="3"/>
    <x v="4"/>
    <n v="69"/>
    <n v="9"/>
    <x v="43"/>
    <s v="Steve"/>
  </r>
  <r>
    <s v="0480"/>
    <d v="2021-05-23T00:00:00"/>
    <n v="23"/>
    <x v="4"/>
    <x v="0"/>
    <n v="18"/>
    <s v="Company R"/>
    <x v="6"/>
    <n v="5"/>
    <x v="0"/>
    <x v="4"/>
    <n v="69"/>
    <n v="9"/>
    <x v="43"/>
    <s v="Jeff"/>
  </r>
  <r>
    <s v="0482"/>
    <d v="2021-05-24T00:00:00"/>
    <n v="24"/>
    <x v="4"/>
    <x v="0"/>
    <n v="11"/>
    <s v="Company K"/>
    <x v="3"/>
    <n v="5"/>
    <x v="3"/>
    <x v="4"/>
    <n v="69"/>
    <n v="6"/>
    <x v="44"/>
    <s v="Sara"/>
  </r>
  <r>
    <s v="0483"/>
    <d v="2021-05-24T00:00:00"/>
    <n v="24"/>
    <x v="4"/>
    <x v="0"/>
    <n v="16"/>
    <s v="Company P"/>
    <x v="6"/>
    <n v="5"/>
    <x v="0"/>
    <x v="4"/>
    <n v="69"/>
    <n v="6"/>
    <x v="44"/>
    <s v="Jeff"/>
  </r>
  <r>
    <s v="0491"/>
    <d v="2021-05-25T00:00:00"/>
    <n v="25"/>
    <x v="4"/>
    <x v="0"/>
    <n v="17"/>
    <s v="Company Q"/>
    <x v="0"/>
    <n v="3"/>
    <x v="0"/>
    <x v="4"/>
    <n v="69"/>
    <n v="3"/>
    <x v="45"/>
    <s v="Jeff"/>
  </r>
  <r>
    <s v="0498"/>
    <d v="2021-05-26T00:00:00"/>
    <n v="26"/>
    <x v="4"/>
    <x v="0"/>
    <n v="8"/>
    <s v="Company H"/>
    <x v="1"/>
    <n v="4"/>
    <x v="1"/>
    <x v="4"/>
    <n v="69"/>
    <n v="8"/>
    <x v="39"/>
    <s v="Steve"/>
  </r>
  <r>
    <s v="0506"/>
    <d v="2021-05-29T00:00:00"/>
    <n v="29"/>
    <x v="4"/>
    <x v="0"/>
    <n v="17"/>
    <s v="Company Q"/>
    <x v="6"/>
    <n v="5"/>
    <x v="0"/>
    <x v="4"/>
    <n v="69"/>
    <n v="4"/>
    <x v="37"/>
    <s v="Jeff"/>
  </r>
  <r>
    <s v="0510"/>
    <d v="2021-05-30T00:00:00"/>
    <n v="30"/>
    <x v="4"/>
    <x v="0"/>
    <n v="2"/>
    <s v="Company B"/>
    <x v="2"/>
    <n v="2"/>
    <x v="2"/>
    <x v="4"/>
    <n v="69"/>
    <n v="5"/>
    <x v="40"/>
    <s v="Jeff"/>
  </r>
  <r>
    <s v="0512"/>
    <d v="2021-05-30T00:00:00"/>
    <n v="30"/>
    <x v="4"/>
    <x v="0"/>
    <n v="2"/>
    <s v="Company B"/>
    <x v="4"/>
    <n v="2"/>
    <x v="2"/>
    <x v="4"/>
    <n v="69"/>
    <n v="9"/>
    <x v="43"/>
    <s v="Sara"/>
  </r>
  <r>
    <s v="0513"/>
    <d v="2021-05-31T00:00:00"/>
    <n v="31"/>
    <x v="4"/>
    <x v="0"/>
    <n v="14"/>
    <s v="Company N"/>
    <x v="5"/>
    <n v="6"/>
    <x v="3"/>
    <x v="4"/>
    <n v="69"/>
    <n v="3"/>
    <x v="45"/>
    <s v="Steve"/>
  </r>
  <r>
    <s v="0514"/>
    <d v="2021-06-01T00:00:00"/>
    <n v="1"/>
    <x v="5"/>
    <x v="0"/>
    <n v="14"/>
    <s v="Company N"/>
    <x v="3"/>
    <n v="5"/>
    <x v="3"/>
    <x v="4"/>
    <n v="69"/>
    <n v="0"/>
    <x v="5"/>
    <s v="Sara"/>
  </r>
  <r>
    <s v="0524"/>
    <d v="2021-06-03T00:00:00"/>
    <n v="3"/>
    <x v="5"/>
    <x v="0"/>
    <n v="4"/>
    <s v="Company D"/>
    <x v="2"/>
    <n v="2"/>
    <x v="2"/>
    <x v="4"/>
    <n v="69"/>
    <n v="9"/>
    <x v="43"/>
    <s v="Jeff"/>
  </r>
  <r>
    <s v="0536"/>
    <d v="2021-06-05T00:00:00"/>
    <n v="5"/>
    <x v="5"/>
    <x v="0"/>
    <n v="17"/>
    <s v="Company Q"/>
    <x v="0"/>
    <n v="3"/>
    <x v="0"/>
    <x v="4"/>
    <n v="69"/>
    <n v="0"/>
    <x v="5"/>
    <s v="Jeff"/>
  </r>
  <r>
    <s v="0547"/>
    <d v="2021-06-11T00:00:00"/>
    <n v="11"/>
    <x v="5"/>
    <x v="0"/>
    <n v="6"/>
    <s v="Company F"/>
    <x v="7"/>
    <n v="8"/>
    <x v="1"/>
    <x v="4"/>
    <n v="69"/>
    <n v="7"/>
    <x v="42"/>
    <s v="Philip"/>
  </r>
  <r>
    <s v="0551"/>
    <d v="2021-06-11T00:00:00"/>
    <n v="11"/>
    <x v="5"/>
    <x v="0"/>
    <n v="5"/>
    <s v="Company E"/>
    <x v="2"/>
    <n v="2"/>
    <x v="2"/>
    <x v="4"/>
    <n v="69"/>
    <n v="5"/>
    <x v="40"/>
    <s v="Jeff"/>
  </r>
  <r>
    <s v="0575"/>
    <d v="2021-06-20T00:00:00"/>
    <n v="20"/>
    <x v="5"/>
    <x v="0"/>
    <n v="18"/>
    <s v="Company R"/>
    <x v="0"/>
    <n v="3"/>
    <x v="0"/>
    <x v="4"/>
    <n v="69"/>
    <n v="1"/>
    <x v="41"/>
    <s v="Jeff"/>
  </r>
  <r>
    <s v="0576"/>
    <d v="2021-06-20T00:00:00"/>
    <n v="20"/>
    <x v="5"/>
    <x v="0"/>
    <n v="4"/>
    <s v="Company D"/>
    <x v="4"/>
    <n v="2"/>
    <x v="2"/>
    <x v="4"/>
    <n v="69"/>
    <n v="3"/>
    <x v="45"/>
    <s v="Sara"/>
  </r>
  <r>
    <s v="0584"/>
    <d v="2021-06-22T00:00:00"/>
    <n v="22"/>
    <x v="5"/>
    <x v="0"/>
    <n v="18"/>
    <s v="Company R"/>
    <x v="0"/>
    <n v="3"/>
    <x v="0"/>
    <x v="4"/>
    <n v="69"/>
    <n v="0"/>
    <x v="5"/>
    <s v="Jeff"/>
  </r>
  <r>
    <s v="0587"/>
    <d v="2021-06-22T00:00:00"/>
    <n v="22"/>
    <x v="5"/>
    <x v="0"/>
    <n v="20"/>
    <s v="Company T"/>
    <x v="0"/>
    <n v="3"/>
    <x v="0"/>
    <x v="4"/>
    <n v="69"/>
    <n v="3"/>
    <x v="45"/>
    <s v="Jeff"/>
  </r>
  <r>
    <s v="0588"/>
    <d v="2021-06-23T00:00:00"/>
    <n v="23"/>
    <x v="5"/>
    <x v="0"/>
    <n v="17"/>
    <s v="Company Q"/>
    <x v="6"/>
    <n v="5"/>
    <x v="0"/>
    <x v="4"/>
    <n v="69"/>
    <n v="1"/>
    <x v="41"/>
    <s v="Jeff"/>
  </r>
  <r>
    <s v="0593"/>
    <d v="2021-06-26T00:00:00"/>
    <n v="26"/>
    <x v="5"/>
    <x v="0"/>
    <n v="17"/>
    <s v="Company Q"/>
    <x v="6"/>
    <n v="5"/>
    <x v="0"/>
    <x v="4"/>
    <n v="69"/>
    <n v="9"/>
    <x v="43"/>
    <s v="Jeff"/>
  </r>
  <r>
    <s v="0597"/>
    <d v="2021-06-27T00:00:00"/>
    <n v="27"/>
    <x v="5"/>
    <x v="0"/>
    <n v="4"/>
    <s v="Company D"/>
    <x v="2"/>
    <n v="2"/>
    <x v="2"/>
    <x v="4"/>
    <n v="69"/>
    <n v="8"/>
    <x v="39"/>
    <s v="Jeff"/>
  </r>
  <r>
    <s v="0601"/>
    <d v="2021-06-28T00:00:00"/>
    <n v="28"/>
    <x v="5"/>
    <x v="0"/>
    <n v="10"/>
    <s v="Company J"/>
    <x v="1"/>
    <n v="4"/>
    <x v="1"/>
    <x v="4"/>
    <n v="69"/>
    <n v="3"/>
    <x v="45"/>
    <s v="Steve"/>
  </r>
  <r>
    <s v="0608"/>
    <d v="2021-06-30T00:00:00"/>
    <n v="30"/>
    <x v="5"/>
    <x v="0"/>
    <n v="12"/>
    <s v="Company L"/>
    <x v="3"/>
    <n v="5"/>
    <x v="3"/>
    <x v="4"/>
    <n v="69"/>
    <n v="4"/>
    <x v="37"/>
    <s v="Sara"/>
  </r>
  <r>
    <s v="0609"/>
    <d v="2021-06-30T00:00:00"/>
    <n v="30"/>
    <x v="5"/>
    <x v="0"/>
    <n v="19"/>
    <s v="Company S"/>
    <x v="6"/>
    <n v="5"/>
    <x v="0"/>
    <x v="4"/>
    <n v="69"/>
    <n v="4"/>
    <x v="37"/>
    <s v="Jeff"/>
  </r>
  <r>
    <s v="0610"/>
    <d v="2021-07-01T00:00:00"/>
    <n v="1"/>
    <x v="6"/>
    <x v="0"/>
    <n v="12"/>
    <s v="Company L"/>
    <x v="5"/>
    <n v="6"/>
    <x v="3"/>
    <x v="4"/>
    <n v="69"/>
    <n v="8"/>
    <x v="39"/>
    <s v="Steve"/>
  </r>
  <r>
    <s v="0613"/>
    <d v="2021-07-02T00:00:00"/>
    <n v="2"/>
    <x v="6"/>
    <x v="0"/>
    <n v="15"/>
    <s v="Company O"/>
    <x v="5"/>
    <n v="6"/>
    <x v="3"/>
    <x v="4"/>
    <n v="69"/>
    <n v="2"/>
    <x v="38"/>
    <s v="Steve"/>
  </r>
  <r>
    <s v="0616"/>
    <d v="2021-07-05T00:00:00"/>
    <n v="5"/>
    <x v="6"/>
    <x v="0"/>
    <n v="11"/>
    <s v="Company K"/>
    <x v="5"/>
    <n v="6"/>
    <x v="3"/>
    <x v="4"/>
    <n v="69"/>
    <n v="7"/>
    <x v="42"/>
    <s v="Steve"/>
  </r>
  <r>
    <s v="0627"/>
    <d v="2021-07-08T00:00:00"/>
    <n v="8"/>
    <x v="6"/>
    <x v="0"/>
    <n v="18"/>
    <s v="Company R"/>
    <x v="6"/>
    <n v="5"/>
    <x v="0"/>
    <x v="4"/>
    <n v="69"/>
    <n v="4"/>
    <x v="37"/>
    <s v="Jeff"/>
  </r>
  <r>
    <s v="0629"/>
    <d v="2021-07-08T00:00:00"/>
    <n v="8"/>
    <x v="6"/>
    <x v="0"/>
    <n v="2"/>
    <s v="Company B"/>
    <x v="4"/>
    <n v="2"/>
    <x v="2"/>
    <x v="4"/>
    <n v="69"/>
    <n v="6"/>
    <x v="44"/>
    <s v="Sara"/>
  </r>
  <r>
    <s v="0632"/>
    <d v="2021-07-10T00:00:00"/>
    <n v="10"/>
    <x v="6"/>
    <x v="0"/>
    <n v="17"/>
    <s v="Company Q"/>
    <x v="6"/>
    <n v="5"/>
    <x v="0"/>
    <x v="4"/>
    <n v="69"/>
    <n v="3"/>
    <x v="45"/>
    <s v="Jeff"/>
  </r>
  <r>
    <s v="0636"/>
    <d v="2021-07-12T00:00:00"/>
    <n v="12"/>
    <x v="6"/>
    <x v="0"/>
    <n v="16"/>
    <s v="Company P"/>
    <x v="6"/>
    <n v="5"/>
    <x v="0"/>
    <x v="4"/>
    <n v="69"/>
    <n v="5"/>
    <x v="40"/>
    <s v="Jeff"/>
  </r>
  <r>
    <s v="0645"/>
    <d v="2021-07-16T00:00:00"/>
    <n v="16"/>
    <x v="6"/>
    <x v="0"/>
    <n v="1"/>
    <s v="Company A"/>
    <x v="2"/>
    <n v="2"/>
    <x v="2"/>
    <x v="4"/>
    <n v="69"/>
    <n v="9"/>
    <x v="43"/>
    <s v="Jeff"/>
  </r>
  <r>
    <s v="0654"/>
    <d v="2021-07-18T00:00:00"/>
    <n v="18"/>
    <x v="6"/>
    <x v="0"/>
    <n v="1"/>
    <s v="Company A"/>
    <x v="2"/>
    <n v="2"/>
    <x v="2"/>
    <x v="4"/>
    <n v="69"/>
    <n v="0"/>
    <x v="5"/>
    <s v="Jeff"/>
  </r>
  <r>
    <s v="0657"/>
    <d v="2021-07-18T00:00:00"/>
    <n v="18"/>
    <x v="6"/>
    <x v="0"/>
    <n v="6"/>
    <s v="Company F"/>
    <x v="1"/>
    <n v="4"/>
    <x v="1"/>
    <x v="4"/>
    <n v="69"/>
    <n v="3"/>
    <x v="45"/>
    <s v="Steve"/>
  </r>
  <r>
    <s v="0662"/>
    <d v="2021-07-20T00:00:00"/>
    <n v="20"/>
    <x v="6"/>
    <x v="0"/>
    <n v="9"/>
    <s v="Company I"/>
    <x v="1"/>
    <n v="4"/>
    <x v="1"/>
    <x v="4"/>
    <n v="69"/>
    <n v="2"/>
    <x v="38"/>
    <s v="Steve"/>
  </r>
  <r>
    <s v="0666"/>
    <d v="2021-07-22T00:00:00"/>
    <n v="22"/>
    <x v="6"/>
    <x v="0"/>
    <n v="13"/>
    <s v="Company M"/>
    <x v="5"/>
    <n v="6"/>
    <x v="3"/>
    <x v="4"/>
    <n v="69"/>
    <n v="0"/>
    <x v="5"/>
    <s v="Steve"/>
  </r>
  <r>
    <s v="0667"/>
    <d v="2021-07-23T00:00:00"/>
    <n v="23"/>
    <x v="6"/>
    <x v="0"/>
    <n v="14"/>
    <s v="Company N"/>
    <x v="5"/>
    <n v="6"/>
    <x v="3"/>
    <x v="4"/>
    <n v="69"/>
    <n v="8"/>
    <x v="39"/>
    <s v="Steve"/>
  </r>
  <r>
    <s v="0668"/>
    <d v="2021-07-24T00:00:00"/>
    <n v="24"/>
    <x v="6"/>
    <x v="0"/>
    <n v="10"/>
    <s v="Company J"/>
    <x v="7"/>
    <n v="8"/>
    <x v="1"/>
    <x v="4"/>
    <n v="69"/>
    <n v="2"/>
    <x v="38"/>
    <s v="Philip"/>
  </r>
  <r>
    <s v="0676"/>
    <d v="2021-07-26T00:00:00"/>
    <n v="26"/>
    <x v="6"/>
    <x v="0"/>
    <n v="15"/>
    <s v="Company O"/>
    <x v="3"/>
    <n v="5"/>
    <x v="3"/>
    <x v="4"/>
    <n v="69"/>
    <n v="4"/>
    <x v="37"/>
    <s v="Sara"/>
  </r>
  <r>
    <s v="0678"/>
    <d v="2021-07-26T00:00:00"/>
    <n v="26"/>
    <x v="6"/>
    <x v="0"/>
    <n v="18"/>
    <s v="Company R"/>
    <x v="0"/>
    <n v="3"/>
    <x v="0"/>
    <x v="4"/>
    <n v="69"/>
    <n v="6"/>
    <x v="44"/>
    <s v="Jeff"/>
  </r>
  <r>
    <s v="0680"/>
    <d v="2021-07-26T00:00:00"/>
    <n v="26"/>
    <x v="6"/>
    <x v="0"/>
    <n v="13"/>
    <s v="Company M"/>
    <x v="3"/>
    <n v="5"/>
    <x v="3"/>
    <x v="4"/>
    <n v="69"/>
    <n v="3"/>
    <x v="45"/>
    <s v="Sara"/>
  </r>
  <r>
    <s v="0681"/>
    <d v="2021-07-26T00:00:00"/>
    <n v="26"/>
    <x v="6"/>
    <x v="0"/>
    <n v="3"/>
    <s v="Company C"/>
    <x v="4"/>
    <n v="2"/>
    <x v="2"/>
    <x v="4"/>
    <n v="69"/>
    <n v="4"/>
    <x v="37"/>
    <s v="Sara"/>
  </r>
  <r>
    <s v="0686"/>
    <d v="2021-07-27T00:00:00"/>
    <n v="27"/>
    <x v="6"/>
    <x v="0"/>
    <n v="1"/>
    <s v="Company A"/>
    <x v="4"/>
    <n v="2"/>
    <x v="2"/>
    <x v="4"/>
    <n v="69"/>
    <n v="1"/>
    <x v="41"/>
    <s v="Sara"/>
  </r>
  <r>
    <s v="0687"/>
    <d v="2021-07-27T00:00:00"/>
    <n v="27"/>
    <x v="6"/>
    <x v="0"/>
    <n v="15"/>
    <s v="Company O"/>
    <x v="5"/>
    <n v="6"/>
    <x v="3"/>
    <x v="4"/>
    <n v="69"/>
    <n v="0"/>
    <x v="5"/>
    <s v="Steve"/>
  </r>
  <r>
    <s v="0716"/>
    <d v="2021-08-05T00:00:00"/>
    <n v="5"/>
    <x v="7"/>
    <x v="0"/>
    <n v="4"/>
    <s v="Company D"/>
    <x v="2"/>
    <n v="2"/>
    <x v="2"/>
    <x v="4"/>
    <n v="69"/>
    <n v="8"/>
    <x v="39"/>
    <s v="Jeff"/>
  </r>
  <r>
    <s v="0727"/>
    <d v="2021-08-08T00:00:00"/>
    <n v="8"/>
    <x v="7"/>
    <x v="0"/>
    <n v="17"/>
    <s v="Company Q"/>
    <x v="0"/>
    <n v="3"/>
    <x v="0"/>
    <x v="4"/>
    <n v="69"/>
    <n v="3"/>
    <x v="45"/>
    <s v="Jeff"/>
  </r>
  <r>
    <s v="0739"/>
    <d v="2021-08-13T00:00:00"/>
    <n v="13"/>
    <x v="7"/>
    <x v="0"/>
    <n v="1"/>
    <s v="Company A"/>
    <x v="4"/>
    <n v="2"/>
    <x v="2"/>
    <x v="4"/>
    <n v="69"/>
    <n v="6"/>
    <x v="44"/>
    <s v="Sara"/>
  </r>
  <r>
    <s v="0743"/>
    <d v="2021-08-15T00:00:00"/>
    <n v="15"/>
    <x v="7"/>
    <x v="0"/>
    <n v="19"/>
    <s v="Company S"/>
    <x v="6"/>
    <n v="5"/>
    <x v="0"/>
    <x v="4"/>
    <n v="69"/>
    <n v="9"/>
    <x v="43"/>
    <s v="Jeff"/>
  </r>
  <r>
    <s v="0744"/>
    <d v="2021-08-16T00:00:00"/>
    <n v="16"/>
    <x v="7"/>
    <x v="0"/>
    <n v="12"/>
    <s v="Company L"/>
    <x v="5"/>
    <n v="6"/>
    <x v="3"/>
    <x v="4"/>
    <n v="69"/>
    <n v="5"/>
    <x v="40"/>
    <s v="Steve"/>
  </r>
  <r>
    <s v="0763"/>
    <d v="2021-08-21T00:00:00"/>
    <n v="21"/>
    <x v="7"/>
    <x v="0"/>
    <n v="17"/>
    <s v="Company Q"/>
    <x v="6"/>
    <n v="5"/>
    <x v="0"/>
    <x v="4"/>
    <n v="69"/>
    <n v="8"/>
    <x v="39"/>
    <s v="Jeff"/>
  </r>
  <r>
    <s v="0773"/>
    <d v="2021-08-26T00:00:00"/>
    <n v="26"/>
    <x v="7"/>
    <x v="0"/>
    <n v="20"/>
    <s v="Company T"/>
    <x v="0"/>
    <n v="3"/>
    <x v="0"/>
    <x v="4"/>
    <n v="69"/>
    <n v="0"/>
    <x v="5"/>
    <s v="Jeff"/>
  </r>
  <r>
    <s v="0774"/>
    <d v="2021-08-26T00:00:00"/>
    <n v="26"/>
    <x v="7"/>
    <x v="0"/>
    <n v="15"/>
    <s v="Company O"/>
    <x v="3"/>
    <n v="5"/>
    <x v="3"/>
    <x v="4"/>
    <n v="69"/>
    <n v="2"/>
    <x v="38"/>
    <s v="Sara"/>
  </r>
  <r>
    <s v="0781"/>
    <d v="2021-08-28T00:00:00"/>
    <n v="28"/>
    <x v="7"/>
    <x v="0"/>
    <n v="11"/>
    <s v="Company K"/>
    <x v="5"/>
    <n v="6"/>
    <x v="3"/>
    <x v="4"/>
    <n v="69"/>
    <n v="6"/>
    <x v="44"/>
    <s v="Steve"/>
  </r>
  <r>
    <s v="0787"/>
    <d v="2021-08-30T00:00:00"/>
    <n v="30"/>
    <x v="7"/>
    <x v="0"/>
    <n v="14"/>
    <s v="Company N"/>
    <x v="3"/>
    <n v="5"/>
    <x v="3"/>
    <x v="4"/>
    <n v="69"/>
    <n v="1"/>
    <x v="41"/>
    <s v="Sara"/>
  </r>
  <r>
    <s v="0797"/>
    <d v="2021-09-02T00:00:00"/>
    <n v="2"/>
    <x v="8"/>
    <x v="0"/>
    <n v="4"/>
    <s v="Company D"/>
    <x v="4"/>
    <n v="2"/>
    <x v="2"/>
    <x v="4"/>
    <n v="69"/>
    <n v="2"/>
    <x v="38"/>
    <s v="Sara"/>
  </r>
  <r>
    <s v="0798"/>
    <d v="2021-09-02T00:00:00"/>
    <n v="2"/>
    <x v="8"/>
    <x v="0"/>
    <n v="20"/>
    <s v="Company T"/>
    <x v="0"/>
    <n v="3"/>
    <x v="0"/>
    <x v="4"/>
    <n v="69"/>
    <n v="6"/>
    <x v="44"/>
    <s v="Jeff"/>
  </r>
  <r>
    <s v="0804"/>
    <d v="2021-09-04T00:00:00"/>
    <n v="4"/>
    <x v="8"/>
    <x v="0"/>
    <n v="16"/>
    <s v="Company P"/>
    <x v="6"/>
    <n v="5"/>
    <x v="0"/>
    <x v="4"/>
    <n v="69"/>
    <n v="1"/>
    <x v="41"/>
    <s v="Jeff"/>
  </r>
  <r>
    <s v="0808"/>
    <d v="2021-09-06T00:00:00"/>
    <n v="6"/>
    <x v="8"/>
    <x v="0"/>
    <n v="13"/>
    <s v="Company M"/>
    <x v="5"/>
    <n v="6"/>
    <x v="3"/>
    <x v="4"/>
    <n v="69"/>
    <n v="5"/>
    <x v="40"/>
    <s v="Steve"/>
  </r>
  <r>
    <s v="0810"/>
    <d v="2021-09-06T00:00:00"/>
    <n v="6"/>
    <x v="8"/>
    <x v="0"/>
    <n v="15"/>
    <s v="Company O"/>
    <x v="3"/>
    <n v="5"/>
    <x v="3"/>
    <x v="4"/>
    <n v="69"/>
    <n v="5"/>
    <x v="40"/>
    <s v="Sara"/>
  </r>
  <r>
    <s v="0811"/>
    <d v="2021-09-06T00:00:00"/>
    <n v="6"/>
    <x v="8"/>
    <x v="0"/>
    <n v="14"/>
    <s v="Company N"/>
    <x v="3"/>
    <n v="5"/>
    <x v="3"/>
    <x v="4"/>
    <n v="69"/>
    <n v="9"/>
    <x v="43"/>
    <s v="Sara"/>
  </r>
  <r>
    <s v="0817"/>
    <d v="2021-09-08T00:00:00"/>
    <n v="8"/>
    <x v="8"/>
    <x v="0"/>
    <n v="20"/>
    <s v="Company T"/>
    <x v="6"/>
    <n v="5"/>
    <x v="0"/>
    <x v="4"/>
    <n v="69"/>
    <n v="5"/>
    <x v="40"/>
    <s v="Jeff"/>
  </r>
  <r>
    <s v="0823"/>
    <d v="2021-09-10T00:00:00"/>
    <n v="10"/>
    <x v="8"/>
    <x v="0"/>
    <n v="11"/>
    <s v="Company K"/>
    <x v="5"/>
    <n v="6"/>
    <x v="3"/>
    <x v="4"/>
    <n v="69"/>
    <n v="8"/>
    <x v="39"/>
    <s v="Steve"/>
  </r>
  <r>
    <s v="0829"/>
    <d v="2021-09-12T00:00:00"/>
    <n v="12"/>
    <x v="8"/>
    <x v="0"/>
    <n v="14"/>
    <s v="Company N"/>
    <x v="3"/>
    <n v="5"/>
    <x v="3"/>
    <x v="4"/>
    <n v="69"/>
    <n v="4"/>
    <x v="37"/>
    <s v="Sara"/>
  </r>
  <r>
    <s v="0834"/>
    <d v="2021-09-15T00:00:00"/>
    <n v="15"/>
    <x v="8"/>
    <x v="0"/>
    <n v="6"/>
    <s v="Company F"/>
    <x v="1"/>
    <n v="4"/>
    <x v="1"/>
    <x v="4"/>
    <n v="69"/>
    <n v="6"/>
    <x v="44"/>
    <s v="Steve"/>
  </r>
  <r>
    <s v="0836"/>
    <d v="2021-09-16T00:00:00"/>
    <n v="16"/>
    <x v="8"/>
    <x v="0"/>
    <n v="5"/>
    <s v="Company E"/>
    <x v="2"/>
    <n v="2"/>
    <x v="2"/>
    <x v="4"/>
    <n v="69"/>
    <n v="6"/>
    <x v="44"/>
    <s v="Jeff"/>
  </r>
  <r>
    <s v="0858"/>
    <d v="2021-09-24T00:00:00"/>
    <n v="24"/>
    <x v="8"/>
    <x v="0"/>
    <n v="17"/>
    <s v="Company Q"/>
    <x v="6"/>
    <n v="5"/>
    <x v="0"/>
    <x v="4"/>
    <n v="69"/>
    <n v="5"/>
    <x v="40"/>
    <s v="Jeff"/>
  </r>
  <r>
    <s v="0862"/>
    <d v="2021-09-25T00:00:00"/>
    <n v="25"/>
    <x v="8"/>
    <x v="0"/>
    <n v="17"/>
    <s v="Company Q"/>
    <x v="6"/>
    <n v="5"/>
    <x v="0"/>
    <x v="4"/>
    <n v="69"/>
    <n v="8"/>
    <x v="39"/>
    <s v="Jeff"/>
  </r>
  <r>
    <s v="0865"/>
    <d v="2021-09-26T00:00:00"/>
    <n v="26"/>
    <x v="8"/>
    <x v="0"/>
    <n v="16"/>
    <s v="Company P"/>
    <x v="6"/>
    <n v="5"/>
    <x v="0"/>
    <x v="4"/>
    <n v="69"/>
    <n v="6"/>
    <x v="44"/>
    <s v="Jeff"/>
  </r>
  <r>
    <s v="0866"/>
    <d v="2021-09-26T00:00:00"/>
    <n v="26"/>
    <x v="8"/>
    <x v="0"/>
    <n v="19"/>
    <s v="Company S"/>
    <x v="0"/>
    <n v="3"/>
    <x v="0"/>
    <x v="4"/>
    <n v="69"/>
    <n v="2"/>
    <x v="38"/>
    <s v="Jeff"/>
  </r>
  <r>
    <s v="0868"/>
    <d v="2021-09-27T00:00:00"/>
    <n v="27"/>
    <x v="8"/>
    <x v="0"/>
    <n v="9"/>
    <s v="Company I"/>
    <x v="1"/>
    <n v="4"/>
    <x v="1"/>
    <x v="4"/>
    <n v="69"/>
    <n v="7"/>
    <x v="42"/>
    <s v="Steve"/>
  </r>
  <r>
    <s v="0871"/>
    <d v="2021-09-28T00:00:00"/>
    <n v="28"/>
    <x v="8"/>
    <x v="0"/>
    <n v="9"/>
    <s v="Company I"/>
    <x v="1"/>
    <n v="4"/>
    <x v="1"/>
    <x v="4"/>
    <n v="69"/>
    <n v="6"/>
    <x v="44"/>
    <s v="Steve"/>
  </r>
  <r>
    <s v="0875"/>
    <d v="2021-09-29T00:00:00"/>
    <n v="29"/>
    <x v="8"/>
    <x v="0"/>
    <n v="4"/>
    <s v="Company D"/>
    <x v="4"/>
    <n v="2"/>
    <x v="2"/>
    <x v="4"/>
    <n v="69"/>
    <n v="6"/>
    <x v="44"/>
    <s v="Sara"/>
  </r>
  <r>
    <s v="0893"/>
    <d v="2021-10-05T00:00:00"/>
    <n v="5"/>
    <x v="9"/>
    <x v="0"/>
    <n v="5"/>
    <s v="Company E"/>
    <x v="4"/>
    <n v="2"/>
    <x v="2"/>
    <x v="4"/>
    <n v="69"/>
    <n v="3"/>
    <x v="45"/>
    <s v="Sara"/>
  </r>
  <r>
    <s v="0911"/>
    <d v="2021-10-13T00:00:00"/>
    <n v="13"/>
    <x v="9"/>
    <x v="0"/>
    <n v="18"/>
    <s v="Company R"/>
    <x v="6"/>
    <n v="5"/>
    <x v="0"/>
    <x v="4"/>
    <n v="69"/>
    <n v="9"/>
    <x v="43"/>
    <s v="Jeff"/>
  </r>
  <r>
    <s v="0915"/>
    <d v="2021-10-14T00:00:00"/>
    <n v="14"/>
    <x v="9"/>
    <x v="0"/>
    <n v="3"/>
    <s v="Company C"/>
    <x v="2"/>
    <n v="2"/>
    <x v="2"/>
    <x v="4"/>
    <n v="69"/>
    <n v="2"/>
    <x v="38"/>
    <s v="Jeff"/>
  </r>
  <r>
    <s v="0917"/>
    <d v="2021-10-15T00:00:00"/>
    <n v="15"/>
    <x v="9"/>
    <x v="0"/>
    <n v="18"/>
    <s v="Company R"/>
    <x v="0"/>
    <n v="3"/>
    <x v="0"/>
    <x v="4"/>
    <n v="69"/>
    <n v="2"/>
    <x v="38"/>
    <s v="Jeff"/>
  </r>
  <r>
    <s v="0936"/>
    <d v="2021-10-20T00:00:00"/>
    <n v="20"/>
    <x v="9"/>
    <x v="0"/>
    <n v="2"/>
    <s v="Company B"/>
    <x v="2"/>
    <n v="2"/>
    <x v="2"/>
    <x v="4"/>
    <n v="69"/>
    <n v="8"/>
    <x v="39"/>
    <s v="Jeff"/>
  </r>
  <r>
    <s v="0937"/>
    <d v="2021-10-21T00:00:00"/>
    <n v="21"/>
    <x v="9"/>
    <x v="0"/>
    <n v="17"/>
    <s v="Company Q"/>
    <x v="6"/>
    <n v="5"/>
    <x v="0"/>
    <x v="4"/>
    <n v="69"/>
    <n v="5"/>
    <x v="40"/>
    <s v="Jeff"/>
  </r>
  <r>
    <s v="0947"/>
    <d v="2021-10-25T00:00:00"/>
    <n v="25"/>
    <x v="9"/>
    <x v="0"/>
    <n v="15"/>
    <s v="Company O"/>
    <x v="3"/>
    <n v="5"/>
    <x v="3"/>
    <x v="4"/>
    <n v="69"/>
    <n v="4"/>
    <x v="37"/>
    <s v="Sara"/>
  </r>
  <r>
    <s v="0950"/>
    <d v="2021-10-26T00:00:00"/>
    <n v="26"/>
    <x v="9"/>
    <x v="0"/>
    <n v="20"/>
    <s v="Company T"/>
    <x v="6"/>
    <n v="5"/>
    <x v="0"/>
    <x v="4"/>
    <n v="69"/>
    <n v="8"/>
    <x v="39"/>
    <s v="Jeff"/>
  </r>
  <r>
    <s v="0959"/>
    <d v="2021-10-29T00:00:00"/>
    <n v="29"/>
    <x v="9"/>
    <x v="0"/>
    <n v="2"/>
    <s v="Company B"/>
    <x v="2"/>
    <n v="2"/>
    <x v="2"/>
    <x v="4"/>
    <n v="69"/>
    <n v="6"/>
    <x v="44"/>
    <s v="Jeff"/>
  </r>
  <r>
    <s v="0960"/>
    <d v="2021-10-29T00:00:00"/>
    <n v="29"/>
    <x v="9"/>
    <x v="0"/>
    <n v="9"/>
    <s v="Company I"/>
    <x v="7"/>
    <n v="8"/>
    <x v="1"/>
    <x v="4"/>
    <n v="69"/>
    <n v="6"/>
    <x v="44"/>
    <s v="Philip"/>
  </r>
  <r>
    <s v="0961"/>
    <d v="2021-10-29T00:00:00"/>
    <n v="29"/>
    <x v="9"/>
    <x v="0"/>
    <n v="18"/>
    <s v="Company R"/>
    <x v="0"/>
    <n v="3"/>
    <x v="0"/>
    <x v="4"/>
    <n v="69"/>
    <n v="3"/>
    <x v="45"/>
    <s v="Jeff"/>
  </r>
  <r>
    <s v="0962"/>
    <d v="2021-10-29T00:00:00"/>
    <n v="29"/>
    <x v="9"/>
    <x v="0"/>
    <n v="9"/>
    <s v="Company I"/>
    <x v="7"/>
    <n v="8"/>
    <x v="1"/>
    <x v="4"/>
    <n v="69"/>
    <n v="2"/>
    <x v="38"/>
    <s v="Philip"/>
  </r>
  <r>
    <s v="0968"/>
    <d v="2021-10-30T00:00:00"/>
    <n v="30"/>
    <x v="9"/>
    <x v="0"/>
    <n v="19"/>
    <s v="Company S"/>
    <x v="6"/>
    <n v="5"/>
    <x v="0"/>
    <x v="4"/>
    <n v="69"/>
    <n v="3"/>
    <x v="45"/>
    <s v="Jeff"/>
  </r>
  <r>
    <s v="0974"/>
    <d v="2021-11-04T00:00:00"/>
    <n v="4"/>
    <x v="10"/>
    <x v="0"/>
    <n v="1"/>
    <s v="Company A"/>
    <x v="2"/>
    <n v="2"/>
    <x v="2"/>
    <x v="4"/>
    <n v="69"/>
    <n v="7"/>
    <x v="42"/>
    <s v="Jeff"/>
  </r>
  <r>
    <s v="0976"/>
    <d v="2021-11-04T00:00:00"/>
    <n v="4"/>
    <x v="10"/>
    <x v="0"/>
    <n v="2"/>
    <s v="Company B"/>
    <x v="4"/>
    <n v="2"/>
    <x v="2"/>
    <x v="4"/>
    <n v="69"/>
    <n v="1"/>
    <x v="41"/>
    <s v="Sara"/>
  </r>
  <r>
    <s v="0979"/>
    <d v="2021-11-07T00:00:00"/>
    <n v="7"/>
    <x v="10"/>
    <x v="0"/>
    <n v="16"/>
    <s v="Company P"/>
    <x v="6"/>
    <n v="5"/>
    <x v="0"/>
    <x v="4"/>
    <n v="69"/>
    <n v="9"/>
    <x v="43"/>
    <s v="Jeff"/>
  </r>
  <r>
    <s v="0984"/>
    <d v="2021-11-08T00:00:00"/>
    <n v="8"/>
    <x v="10"/>
    <x v="0"/>
    <n v="12"/>
    <s v="Company L"/>
    <x v="3"/>
    <n v="5"/>
    <x v="3"/>
    <x v="4"/>
    <n v="69"/>
    <n v="0"/>
    <x v="5"/>
    <s v="Sara"/>
  </r>
  <r>
    <s v="0995"/>
    <d v="2021-11-11T00:00:00"/>
    <n v="11"/>
    <x v="10"/>
    <x v="0"/>
    <n v="10"/>
    <s v="Company J"/>
    <x v="7"/>
    <n v="8"/>
    <x v="1"/>
    <x v="4"/>
    <n v="69"/>
    <n v="1"/>
    <x v="41"/>
    <s v="Philip"/>
  </r>
  <r>
    <s v="1013"/>
    <d v="2021-11-17T00:00:00"/>
    <n v="17"/>
    <x v="10"/>
    <x v="0"/>
    <n v="9"/>
    <s v="Company I"/>
    <x v="1"/>
    <n v="4"/>
    <x v="1"/>
    <x v="4"/>
    <n v="69"/>
    <n v="8"/>
    <x v="39"/>
    <s v="Steve"/>
  </r>
  <r>
    <s v="1020"/>
    <d v="2021-11-21T00:00:00"/>
    <n v="21"/>
    <x v="10"/>
    <x v="0"/>
    <n v="20"/>
    <s v="Company T"/>
    <x v="0"/>
    <n v="3"/>
    <x v="0"/>
    <x v="4"/>
    <n v="69"/>
    <n v="9"/>
    <x v="43"/>
    <s v="Jeff"/>
  </r>
  <r>
    <s v="1024"/>
    <d v="2021-11-22T00:00:00"/>
    <n v="22"/>
    <x v="10"/>
    <x v="0"/>
    <n v="15"/>
    <s v="Company O"/>
    <x v="5"/>
    <n v="6"/>
    <x v="3"/>
    <x v="4"/>
    <n v="69"/>
    <n v="7"/>
    <x v="42"/>
    <s v="Steve"/>
  </r>
  <r>
    <s v="1027"/>
    <d v="2021-11-22T00:00:00"/>
    <n v="22"/>
    <x v="10"/>
    <x v="0"/>
    <n v="3"/>
    <s v="Company C"/>
    <x v="4"/>
    <n v="2"/>
    <x v="2"/>
    <x v="4"/>
    <n v="69"/>
    <n v="5"/>
    <x v="40"/>
    <s v="Sara"/>
  </r>
  <r>
    <s v="1033"/>
    <d v="2021-11-23T00:00:00"/>
    <n v="23"/>
    <x v="10"/>
    <x v="0"/>
    <n v="15"/>
    <s v="Company O"/>
    <x v="3"/>
    <n v="5"/>
    <x v="3"/>
    <x v="4"/>
    <n v="69"/>
    <n v="7"/>
    <x v="42"/>
    <s v="Sara"/>
  </r>
  <r>
    <s v="1043"/>
    <d v="2021-11-24T00:00:00"/>
    <n v="24"/>
    <x v="10"/>
    <x v="0"/>
    <n v="3"/>
    <s v="Company C"/>
    <x v="4"/>
    <n v="2"/>
    <x v="2"/>
    <x v="4"/>
    <n v="69"/>
    <n v="4"/>
    <x v="37"/>
    <s v="Sara"/>
  </r>
  <r>
    <s v="1051"/>
    <d v="2021-11-27T00:00:00"/>
    <n v="27"/>
    <x v="10"/>
    <x v="0"/>
    <n v="1"/>
    <s v="Company A"/>
    <x v="4"/>
    <n v="2"/>
    <x v="2"/>
    <x v="4"/>
    <n v="69"/>
    <n v="9"/>
    <x v="43"/>
    <s v="Sara"/>
  </r>
  <r>
    <s v="1052"/>
    <d v="2021-11-28T00:00:00"/>
    <n v="28"/>
    <x v="10"/>
    <x v="0"/>
    <n v="10"/>
    <s v="Company J"/>
    <x v="7"/>
    <n v="8"/>
    <x v="1"/>
    <x v="4"/>
    <n v="69"/>
    <n v="7"/>
    <x v="42"/>
    <s v="Philip"/>
  </r>
  <r>
    <s v="1053"/>
    <d v="2021-11-28T00:00:00"/>
    <n v="28"/>
    <x v="10"/>
    <x v="0"/>
    <n v="15"/>
    <s v="Company O"/>
    <x v="5"/>
    <n v="6"/>
    <x v="3"/>
    <x v="4"/>
    <n v="69"/>
    <n v="1"/>
    <x v="41"/>
    <s v="Steve"/>
  </r>
  <r>
    <s v="1066"/>
    <d v="2021-12-04T00:00:00"/>
    <n v="4"/>
    <x v="11"/>
    <x v="0"/>
    <n v="2"/>
    <s v="Company B"/>
    <x v="2"/>
    <n v="2"/>
    <x v="2"/>
    <x v="4"/>
    <n v="69"/>
    <n v="7"/>
    <x v="42"/>
    <s v="Jeff"/>
  </r>
  <r>
    <s v="1072"/>
    <d v="2021-12-07T00:00:00"/>
    <n v="7"/>
    <x v="11"/>
    <x v="0"/>
    <n v="4"/>
    <s v="Company D"/>
    <x v="2"/>
    <n v="2"/>
    <x v="2"/>
    <x v="4"/>
    <n v="69"/>
    <n v="7"/>
    <x v="42"/>
    <s v="Jeff"/>
  </r>
  <r>
    <s v="1074"/>
    <d v="2021-12-08T00:00:00"/>
    <n v="8"/>
    <x v="11"/>
    <x v="0"/>
    <n v="10"/>
    <s v="Company J"/>
    <x v="7"/>
    <n v="8"/>
    <x v="1"/>
    <x v="4"/>
    <n v="69"/>
    <n v="7"/>
    <x v="42"/>
    <s v="Philip"/>
  </r>
  <r>
    <s v="1075"/>
    <d v="2021-12-08T00:00:00"/>
    <n v="8"/>
    <x v="11"/>
    <x v="0"/>
    <n v="4"/>
    <s v="Company D"/>
    <x v="2"/>
    <n v="2"/>
    <x v="2"/>
    <x v="4"/>
    <n v="69"/>
    <n v="5"/>
    <x v="40"/>
    <s v="Jeff"/>
  </r>
  <r>
    <s v="1079"/>
    <d v="2021-12-11T00:00:00"/>
    <n v="11"/>
    <x v="11"/>
    <x v="0"/>
    <n v="10"/>
    <s v="Company J"/>
    <x v="7"/>
    <n v="8"/>
    <x v="1"/>
    <x v="4"/>
    <n v="69"/>
    <n v="6"/>
    <x v="44"/>
    <s v="Philip"/>
  </r>
  <r>
    <s v="1086"/>
    <d v="2021-12-13T00:00:00"/>
    <n v="13"/>
    <x v="11"/>
    <x v="0"/>
    <n v="11"/>
    <s v="Company K"/>
    <x v="5"/>
    <n v="6"/>
    <x v="3"/>
    <x v="4"/>
    <n v="69"/>
    <n v="1"/>
    <x v="41"/>
    <s v="Steve"/>
  </r>
  <r>
    <s v="1087"/>
    <d v="2021-12-13T00:00:00"/>
    <n v="13"/>
    <x v="11"/>
    <x v="0"/>
    <n v="3"/>
    <s v="Company C"/>
    <x v="2"/>
    <n v="2"/>
    <x v="2"/>
    <x v="4"/>
    <n v="69"/>
    <n v="5"/>
    <x v="40"/>
    <s v="Jeff"/>
  </r>
  <r>
    <s v="1094"/>
    <d v="2021-12-16T00:00:00"/>
    <n v="16"/>
    <x v="11"/>
    <x v="0"/>
    <n v="5"/>
    <s v="Company E"/>
    <x v="4"/>
    <n v="2"/>
    <x v="2"/>
    <x v="4"/>
    <n v="69"/>
    <n v="1"/>
    <x v="41"/>
    <s v="Sara"/>
  </r>
  <r>
    <s v="1097"/>
    <d v="2021-12-17T00:00:00"/>
    <n v="17"/>
    <x v="11"/>
    <x v="0"/>
    <n v="1"/>
    <s v="Company A"/>
    <x v="2"/>
    <n v="2"/>
    <x v="2"/>
    <x v="4"/>
    <n v="69"/>
    <n v="6"/>
    <x v="44"/>
    <s v="Jeff"/>
  </r>
  <r>
    <s v="1099"/>
    <d v="2021-12-18T00:00:00"/>
    <n v="18"/>
    <x v="11"/>
    <x v="0"/>
    <n v="3"/>
    <s v="Company C"/>
    <x v="2"/>
    <n v="2"/>
    <x v="2"/>
    <x v="4"/>
    <n v="69"/>
    <n v="2"/>
    <x v="38"/>
    <s v="Jeff"/>
  </r>
  <r>
    <s v="1101"/>
    <d v="2021-12-18T00:00:00"/>
    <n v="18"/>
    <x v="11"/>
    <x v="0"/>
    <n v="8"/>
    <s v="Company H"/>
    <x v="7"/>
    <n v="8"/>
    <x v="1"/>
    <x v="4"/>
    <n v="69"/>
    <n v="9"/>
    <x v="43"/>
    <s v="Philip"/>
  </r>
  <r>
    <s v="1112"/>
    <d v="2021-12-20T00:00:00"/>
    <n v="20"/>
    <x v="11"/>
    <x v="0"/>
    <n v="10"/>
    <s v="Company J"/>
    <x v="7"/>
    <n v="8"/>
    <x v="1"/>
    <x v="4"/>
    <n v="69"/>
    <n v="6"/>
    <x v="44"/>
    <s v="Philip"/>
  </r>
  <r>
    <s v="1113"/>
    <d v="2021-12-20T00:00:00"/>
    <n v="20"/>
    <x v="11"/>
    <x v="0"/>
    <n v="19"/>
    <s v="Company S"/>
    <x v="6"/>
    <n v="5"/>
    <x v="0"/>
    <x v="4"/>
    <n v="69"/>
    <n v="7"/>
    <x v="42"/>
    <s v="Jeff"/>
  </r>
  <r>
    <s v="1114"/>
    <d v="2021-12-20T00:00:00"/>
    <n v="20"/>
    <x v="11"/>
    <x v="0"/>
    <n v="13"/>
    <s v="Company M"/>
    <x v="3"/>
    <n v="5"/>
    <x v="3"/>
    <x v="4"/>
    <n v="69"/>
    <n v="8"/>
    <x v="39"/>
    <s v="Sara"/>
  </r>
  <r>
    <s v="1125"/>
    <d v="2021-12-23T00:00:00"/>
    <n v="23"/>
    <x v="11"/>
    <x v="0"/>
    <n v="19"/>
    <s v="Company S"/>
    <x v="6"/>
    <n v="5"/>
    <x v="0"/>
    <x v="4"/>
    <n v="69"/>
    <n v="5"/>
    <x v="40"/>
    <s v="Jeff"/>
  </r>
  <r>
    <s v="1131"/>
    <d v="2021-12-25T00:00:00"/>
    <n v="25"/>
    <x v="11"/>
    <x v="0"/>
    <n v="4"/>
    <s v="Company D"/>
    <x v="4"/>
    <n v="2"/>
    <x v="2"/>
    <x v="4"/>
    <n v="69"/>
    <n v="7"/>
    <x v="42"/>
    <s v="Sara"/>
  </r>
  <r>
    <s v="1133"/>
    <d v="2021-12-25T00:00:00"/>
    <n v="25"/>
    <x v="11"/>
    <x v="0"/>
    <n v="8"/>
    <s v="Company H"/>
    <x v="1"/>
    <n v="4"/>
    <x v="1"/>
    <x v="4"/>
    <n v="69"/>
    <n v="2"/>
    <x v="38"/>
    <s v="Steve"/>
  </r>
  <r>
    <s v="1143"/>
    <d v="2021-12-28T00:00:00"/>
    <n v="28"/>
    <x v="11"/>
    <x v="0"/>
    <n v="17"/>
    <s v="Company Q"/>
    <x v="6"/>
    <n v="5"/>
    <x v="0"/>
    <x v="4"/>
    <n v="69"/>
    <n v="6"/>
    <x v="44"/>
    <s v="Jeff"/>
  </r>
  <r>
    <s v="1152"/>
    <d v="2022-01-03T00:00:00"/>
    <n v="3"/>
    <x v="0"/>
    <x v="1"/>
    <n v="1"/>
    <s v="Company A"/>
    <x v="4"/>
    <n v="2"/>
    <x v="2"/>
    <x v="4"/>
    <n v="69"/>
    <n v="7"/>
    <x v="42"/>
    <s v="Sara"/>
  </r>
  <r>
    <s v="1154"/>
    <d v="2022-01-05T00:00:00"/>
    <n v="5"/>
    <x v="0"/>
    <x v="1"/>
    <n v="4"/>
    <s v="Company D"/>
    <x v="4"/>
    <n v="2"/>
    <x v="2"/>
    <x v="4"/>
    <n v="69"/>
    <n v="1"/>
    <x v="41"/>
    <s v="Sara"/>
  </r>
  <r>
    <s v="1155"/>
    <d v="2022-01-05T00:00:00"/>
    <n v="5"/>
    <x v="0"/>
    <x v="1"/>
    <n v="12"/>
    <s v="Company L"/>
    <x v="3"/>
    <n v="5"/>
    <x v="3"/>
    <x v="4"/>
    <n v="69"/>
    <n v="5"/>
    <x v="40"/>
    <s v="Sara"/>
  </r>
  <r>
    <s v="1157"/>
    <d v="2022-01-05T00:00:00"/>
    <n v="5"/>
    <x v="0"/>
    <x v="1"/>
    <n v="17"/>
    <s v="Company Q"/>
    <x v="6"/>
    <n v="5"/>
    <x v="0"/>
    <x v="4"/>
    <n v="69"/>
    <n v="6"/>
    <x v="44"/>
    <s v="Jeff"/>
  </r>
  <r>
    <s v="1164"/>
    <d v="2022-01-07T00:00:00"/>
    <n v="7"/>
    <x v="0"/>
    <x v="1"/>
    <n v="7"/>
    <s v="Company G"/>
    <x v="7"/>
    <n v="8"/>
    <x v="1"/>
    <x v="4"/>
    <n v="69"/>
    <n v="6"/>
    <x v="44"/>
    <s v="Philip"/>
  </r>
  <r>
    <s v="1167"/>
    <d v="2022-01-08T00:00:00"/>
    <n v="8"/>
    <x v="0"/>
    <x v="1"/>
    <n v="13"/>
    <s v="Company M"/>
    <x v="5"/>
    <n v="6"/>
    <x v="3"/>
    <x v="4"/>
    <n v="69"/>
    <n v="9"/>
    <x v="43"/>
    <s v="Steve"/>
  </r>
  <r>
    <s v="1169"/>
    <d v="2022-01-08T00:00:00"/>
    <n v="8"/>
    <x v="0"/>
    <x v="1"/>
    <n v="13"/>
    <s v="Company M"/>
    <x v="5"/>
    <n v="6"/>
    <x v="3"/>
    <x v="4"/>
    <n v="69"/>
    <n v="6"/>
    <x v="44"/>
    <s v="Steve"/>
  </r>
  <r>
    <s v="1175"/>
    <d v="2022-01-12T00:00:00"/>
    <n v="12"/>
    <x v="0"/>
    <x v="1"/>
    <n v="16"/>
    <s v="Company P"/>
    <x v="0"/>
    <n v="3"/>
    <x v="0"/>
    <x v="4"/>
    <n v="69"/>
    <n v="1"/>
    <x v="41"/>
    <s v="Jeff"/>
  </r>
  <r>
    <s v="1176"/>
    <d v="2022-01-12T00:00:00"/>
    <n v="12"/>
    <x v="0"/>
    <x v="1"/>
    <n v="8"/>
    <s v="Company H"/>
    <x v="7"/>
    <n v="8"/>
    <x v="1"/>
    <x v="4"/>
    <n v="69"/>
    <n v="1"/>
    <x v="41"/>
    <s v="Philip"/>
  </r>
  <r>
    <s v="1180"/>
    <d v="2022-01-12T00:00:00"/>
    <n v="12"/>
    <x v="0"/>
    <x v="1"/>
    <n v="14"/>
    <s v="Company N"/>
    <x v="3"/>
    <n v="5"/>
    <x v="3"/>
    <x v="4"/>
    <n v="69"/>
    <n v="8"/>
    <x v="39"/>
    <s v="Sara"/>
  </r>
  <r>
    <s v="1189"/>
    <d v="2022-01-13T00:00:00"/>
    <n v="13"/>
    <x v="0"/>
    <x v="1"/>
    <n v="12"/>
    <s v="Company L"/>
    <x v="3"/>
    <n v="5"/>
    <x v="3"/>
    <x v="4"/>
    <n v="69"/>
    <n v="4"/>
    <x v="37"/>
    <s v="Sara"/>
  </r>
  <r>
    <s v="1193"/>
    <d v="2022-01-14T00:00:00"/>
    <n v="14"/>
    <x v="0"/>
    <x v="1"/>
    <n v="3"/>
    <s v="Company C"/>
    <x v="4"/>
    <n v="2"/>
    <x v="2"/>
    <x v="4"/>
    <n v="69"/>
    <n v="0"/>
    <x v="5"/>
    <s v="Sara"/>
  </r>
  <r>
    <s v="1198"/>
    <d v="2022-01-16T00:00:00"/>
    <n v="16"/>
    <x v="0"/>
    <x v="1"/>
    <n v="16"/>
    <s v="Company P"/>
    <x v="0"/>
    <n v="3"/>
    <x v="0"/>
    <x v="4"/>
    <n v="69"/>
    <n v="9"/>
    <x v="43"/>
    <s v="Jeff"/>
  </r>
  <r>
    <s v="1199"/>
    <d v="2022-01-16T00:00:00"/>
    <n v="16"/>
    <x v="0"/>
    <x v="1"/>
    <n v="16"/>
    <s v="Company P"/>
    <x v="0"/>
    <n v="3"/>
    <x v="0"/>
    <x v="4"/>
    <n v="69"/>
    <n v="5"/>
    <x v="40"/>
    <s v="Jeff"/>
  </r>
  <r>
    <s v="1200"/>
    <d v="2022-01-16T00:00:00"/>
    <n v="16"/>
    <x v="0"/>
    <x v="1"/>
    <n v="16"/>
    <s v="Company P"/>
    <x v="6"/>
    <n v="5"/>
    <x v="0"/>
    <x v="4"/>
    <n v="69"/>
    <n v="2"/>
    <x v="38"/>
    <s v="Jeff"/>
  </r>
  <r>
    <s v="1201"/>
    <d v="2022-01-17T00:00:00"/>
    <n v="17"/>
    <x v="0"/>
    <x v="1"/>
    <n v="16"/>
    <s v="Company P"/>
    <x v="6"/>
    <n v="5"/>
    <x v="0"/>
    <x v="4"/>
    <n v="69"/>
    <n v="1"/>
    <x v="41"/>
    <s v="Jeff"/>
  </r>
  <r>
    <s v="1204"/>
    <d v="2022-01-17T00:00:00"/>
    <n v="17"/>
    <x v="0"/>
    <x v="1"/>
    <n v="5"/>
    <s v="Company E"/>
    <x v="2"/>
    <n v="2"/>
    <x v="2"/>
    <x v="4"/>
    <n v="69"/>
    <n v="3"/>
    <x v="45"/>
    <s v="Jeff"/>
  </r>
  <r>
    <s v="1206"/>
    <d v="2022-01-17T00:00:00"/>
    <n v="17"/>
    <x v="0"/>
    <x v="1"/>
    <n v="17"/>
    <s v="Company Q"/>
    <x v="6"/>
    <n v="5"/>
    <x v="0"/>
    <x v="4"/>
    <n v="69"/>
    <n v="6"/>
    <x v="44"/>
    <s v="Jeff"/>
  </r>
  <r>
    <s v="1213"/>
    <d v="2022-01-20T00:00:00"/>
    <n v="20"/>
    <x v="0"/>
    <x v="1"/>
    <n v="16"/>
    <s v="Company P"/>
    <x v="6"/>
    <n v="5"/>
    <x v="0"/>
    <x v="4"/>
    <n v="69"/>
    <n v="2"/>
    <x v="38"/>
    <s v="Jeff"/>
  </r>
  <r>
    <s v="1215"/>
    <d v="2022-01-21T00:00:00"/>
    <n v="21"/>
    <x v="0"/>
    <x v="1"/>
    <n v="4"/>
    <s v="Company D"/>
    <x v="2"/>
    <n v="2"/>
    <x v="2"/>
    <x v="4"/>
    <n v="69"/>
    <n v="6"/>
    <x v="44"/>
    <s v="Jeff"/>
  </r>
  <r>
    <s v="1218"/>
    <d v="2022-01-22T00:00:00"/>
    <n v="22"/>
    <x v="0"/>
    <x v="1"/>
    <n v="12"/>
    <s v="Company L"/>
    <x v="3"/>
    <n v="5"/>
    <x v="3"/>
    <x v="4"/>
    <n v="69"/>
    <n v="7"/>
    <x v="42"/>
    <s v="Sara"/>
  </r>
  <r>
    <s v="1231"/>
    <d v="2022-01-28T00:00:00"/>
    <n v="28"/>
    <x v="0"/>
    <x v="1"/>
    <n v="2"/>
    <s v="Company B"/>
    <x v="4"/>
    <n v="2"/>
    <x v="2"/>
    <x v="4"/>
    <n v="69"/>
    <n v="3"/>
    <x v="45"/>
    <s v="Sara"/>
  </r>
  <r>
    <s v="1233"/>
    <d v="2022-01-28T00:00:00"/>
    <n v="28"/>
    <x v="0"/>
    <x v="1"/>
    <n v="5"/>
    <s v="Company E"/>
    <x v="2"/>
    <n v="2"/>
    <x v="2"/>
    <x v="4"/>
    <n v="69"/>
    <n v="2"/>
    <x v="38"/>
    <s v="Jeff"/>
  </r>
  <r>
    <s v="1241"/>
    <d v="2022-02-03T00:00:00"/>
    <n v="3"/>
    <x v="1"/>
    <x v="1"/>
    <n v="6"/>
    <s v="Company F"/>
    <x v="1"/>
    <n v="4"/>
    <x v="1"/>
    <x v="4"/>
    <n v="69"/>
    <n v="5"/>
    <x v="40"/>
    <s v="Steve"/>
  </r>
  <r>
    <s v="1248"/>
    <d v="2022-02-05T00:00:00"/>
    <n v="5"/>
    <x v="1"/>
    <x v="1"/>
    <n v="11"/>
    <s v="Company K"/>
    <x v="3"/>
    <n v="5"/>
    <x v="3"/>
    <x v="4"/>
    <n v="69"/>
    <n v="4"/>
    <x v="37"/>
    <s v="Sara"/>
  </r>
  <r>
    <s v="1250"/>
    <d v="2022-02-05T00:00:00"/>
    <n v="5"/>
    <x v="1"/>
    <x v="1"/>
    <n v="3"/>
    <s v="Company C"/>
    <x v="2"/>
    <n v="2"/>
    <x v="2"/>
    <x v="4"/>
    <n v="69"/>
    <n v="6"/>
    <x v="44"/>
    <s v="Jeff"/>
  </r>
  <r>
    <s v="1258"/>
    <d v="2022-02-08T00:00:00"/>
    <n v="8"/>
    <x v="1"/>
    <x v="1"/>
    <n v="11"/>
    <s v="Company K"/>
    <x v="3"/>
    <n v="5"/>
    <x v="3"/>
    <x v="4"/>
    <n v="69"/>
    <n v="6"/>
    <x v="44"/>
    <s v="Sara"/>
  </r>
  <r>
    <s v="1268"/>
    <d v="2022-02-14T00:00:00"/>
    <n v="14"/>
    <x v="1"/>
    <x v="1"/>
    <n v="2"/>
    <s v="Company B"/>
    <x v="2"/>
    <n v="2"/>
    <x v="2"/>
    <x v="4"/>
    <n v="69"/>
    <n v="9"/>
    <x v="43"/>
    <s v="Jeff"/>
  </r>
  <r>
    <s v="1279"/>
    <d v="2022-02-19T00:00:00"/>
    <n v="19"/>
    <x v="1"/>
    <x v="1"/>
    <n v="17"/>
    <s v="Company Q"/>
    <x v="6"/>
    <n v="5"/>
    <x v="0"/>
    <x v="4"/>
    <n v="69"/>
    <n v="4"/>
    <x v="37"/>
    <s v="Jeff"/>
  </r>
  <r>
    <s v="1282"/>
    <d v="2022-02-19T00:00:00"/>
    <n v="19"/>
    <x v="1"/>
    <x v="1"/>
    <n v="6"/>
    <s v="Company F"/>
    <x v="7"/>
    <n v="8"/>
    <x v="1"/>
    <x v="4"/>
    <n v="69"/>
    <n v="8"/>
    <x v="39"/>
    <s v="Philip"/>
  </r>
  <r>
    <s v="1285"/>
    <d v="2022-02-19T00:00:00"/>
    <n v="19"/>
    <x v="1"/>
    <x v="1"/>
    <n v="2"/>
    <s v="Company B"/>
    <x v="4"/>
    <n v="2"/>
    <x v="2"/>
    <x v="4"/>
    <n v="69"/>
    <n v="8"/>
    <x v="39"/>
    <s v="Sara"/>
  </r>
  <r>
    <s v="1306"/>
    <d v="2022-02-23T00:00:00"/>
    <n v="23"/>
    <x v="1"/>
    <x v="1"/>
    <n v="7"/>
    <s v="Company G"/>
    <x v="7"/>
    <n v="8"/>
    <x v="1"/>
    <x v="4"/>
    <n v="69"/>
    <n v="5"/>
    <x v="40"/>
    <s v="Philip"/>
  </r>
  <r>
    <s v="1311"/>
    <d v="2022-02-25T00:00:00"/>
    <n v="25"/>
    <x v="1"/>
    <x v="1"/>
    <n v="4"/>
    <s v="Company D"/>
    <x v="4"/>
    <n v="2"/>
    <x v="2"/>
    <x v="4"/>
    <n v="69"/>
    <n v="4"/>
    <x v="37"/>
    <s v="Sara"/>
  </r>
  <r>
    <s v="1315"/>
    <d v="2022-02-26T00:00:00"/>
    <n v="26"/>
    <x v="1"/>
    <x v="1"/>
    <n v="12"/>
    <s v="Company L"/>
    <x v="5"/>
    <n v="6"/>
    <x v="3"/>
    <x v="4"/>
    <n v="69"/>
    <n v="8"/>
    <x v="39"/>
    <s v="Steve"/>
  </r>
  <r>
    <s v="1316"/>
    <d v="2022-02-26T00:00:00"/>
    <n v="26"/>
    <x v="1"/>
    <x v="1"/>
    <n v="1"/>
    <s v="Company A"/>
    <x v="2"/>
    <n v="2"/>
    <x v="2"/>
    <x v="4"/>
    <n v="69"/>
    <n v="9"/>
    <x v="43"/>
    <s v="Jeff"/>
  </r>
  <r>
    <s v="1320"/>
    <d v="2022-02-27T00:00:00"/>
    <n v="27"/>
    <x v="1"/>
    <x v="1"/>
    <n v="8"/>
    <s v="Company H"/>
    <x v="7"/>
    <n v="8"/>
    <x v="1"/>
    <x v="4"/>
    <n v="69"/>
    <n v="4"/>
    <x v="37"/>
    <s v="Philip"/>
  </r>
  <r>
    <s v="1321"/>
    <d v="2022-02-28T00:00:00"/>
    <n v="28"/>
    <x v="1"/>
    <x v="1"/>
    <n v="10"/>
    <s v="Company J"/>
    <x v="7"/>
    <n v="8"/>
    <x v="1"/>
    <x v="4"/>
    <n v="69"/>
    <n v="9"/>
    <x v="43"/>
    <s v="Philip"/>
  </r>
  <r>
    <s v="1335"/>
    <d v="2022-03-06T00:00:00"/>
    <n v="6"/>
    <x v="2"/>
    <x v="1"/>
    <n v="18"/>
    <s v="Company R"/>
    <x v="6"/>
    <n v="5"/>
    <x v="0"/>
    <x v="4"/>
    <n v="69"/>
    <n v="2"/>
    <x v="38"/>
    <s v="Jeff"/>
  </r>
  <r>
    <s v="1339"/>
    <d v="2022-03-07T00:00:00"/>
    <n v="7"/>
    <x v="2"/>
    <x v="1"/>
    <n v="19"/>
    <s v="Company S"/>
    <x v="6"/>
    <n v="5"/>
    <x v="0"/>
    <x v="4"/>
    <n v="69"/>
    <n v="7"/>
    <x v="42"/>
    <s v="Jeff"/>
  </r>
  <r>
    <s v="1342"/>
    <d v="2022-03-07T00:00:00"/>
    <n v="7"/>
    <x v="2"/>
    <x v="1"/>
    <n v="17"/>
    <s v="Company Q"/>
    <x v="0"/>
    <n v="3"/>
    <x v="0"/>
    <x v="4"/>
    <n v="69"/>
    <n v="0"/>
    <x v="5"/>
    <s v="Jeff"/>
  </r>
  <r>
    <s v="1346"/>
    <d v="2022-03-08T00:00:00"/>
    <n v="8"/>
    <x v="2"/>
    <x v="1"/>
    <n v="11"/>
    <s v="Company K"/>
    <x v="3"/>
    <n v="5"/>
    <x v="3"/>
    <x v="4"/>
    <n v="69"/>
    <n v="7"/>
    <x v="42"/>
    <s v="Sara"/>
  </r>
  <r>
    <s v="1353"/>
    <d v="2022-03-10T00:00:00"/>
    <n v="10"/>
    <x v="2"/>
    <x v="1"/>
    <n v="6"/>
    <s v="Company F"/>
    <x v="1"/>
    <n v="4"/>
    <x v="1"/>
    <x v="4"/>
    <n v="69"/>
    <n v="5"/>
    <x v="40"/>
    <s v="Steve"/>
  </r>
  <r>
    <s v="1356"/>
    <d v="2022-03-11T00:00:00"/>
    <n v="11"/>
    <x v="2"/>
    <x v="1"/>
    <n v="7"/>
    <s v="Company G"/>
    <x v="7"/>
    <n v="8"/>
    <x v="1"/>
    <x v="4"/>
    <n v="69"/>
    <n v="1"/>
    <x v="41"/>
    <s v="Philip"/>
  </r>
  <r>
    <s v="1358"/>
    <d v="2022-03-11T00:00:00"/>
    <n v="11"/>
    <x v="2"/>
    <x v="1"/>
    <n v="13"/>
    <s v="Company M"/>
    <x v="5"/>
    <n v="6"/>
    <x v="3"/>
    <x v="4"/>
    <n v="69"/>
    <n v="2"/>
    <x v="38"/>
    <s v="Steve"/>
  </r>
  <r>
    <s v="1363"/>
    <d v="2022-03-11T00:00:00"/>
    <n v="11"/>
    <x v="2"/>
    <x v="1"/>
    <n v="2"/>
    <s v="Company B"/>
    <x v="2"/>
    <n v="2"/>
    <x v="2"/>
    <x v="4"/>
    <n v="69"/>
    <n v="4"/>
    <x v="37"/>
    <s v="Jeff"/>
  </r>
  <r>
    <s v="1374"/>
    <d v="2022-03-16T00:00:00"/>
    <n v="16"/>
    <x v="2"/>
    <x v="1"/>
    <n v="13"/>
    <s v="Company M"/>
    <x v="5"/>
    <n v="6"/>
    <x v="3"/>
    <x v="4"/>
    <n v="69"/>
    <n v="9"/>
    <x v="43"/>
    <s v="Steve"/>
  </r>
  <r>
    <s v="1382"/>
    <d v="2022-03-19T00:00:00"/>
    <n v="19"/>
    <x v="2"/>
    <x v="1"/>
    <n v="5"/>
    <s v="Company E"/>
    <x v="4"/>
    <n v="2"/>
    <x v="2"/>
    <x v="4"/>
    <n v="69"/>
    <n v="1"/>
    <x v="41"/>
    <s v="Sara"/>
  </r>
  <r>
    <s v="1389"/>
    <d v="2022-03-19T00:00:00"/>
    <n v="19"/>
    <x v="2"/>
    <x v="1"/>
    <n v="1"/>
    <s v="Company A"/>
    <x v="2"/>
    <n v="2"/>
    <x v="2"/>
    <x v="4"/>
    <n v="69"/>
    <n v="9"/>
    <x v="43"/>
    <s v="Jeff"/>
  </r>
  <r>
    <s v="1393"/>
    <d v="2022-03-20T00:00:00"/>
    <n v="20"/>
    <x v="2"/>
    <x v="1"/>
    <n v="18"/>
    <s v="Company R"/>
    <x v="0"/>
    <n v="3"/>
    <x v="0"/>
    <x v="4"/>
    <n v="69"/>
    <n v="3"/>
    <x v="45"/>
    <s v="Jeff"/>
  </r>
  <r>
    <s v="1402"/>
    <d v="2022-03-23T00:00:00"/>
    <n v="23"/>
    <x v="2"/>
    <x v="1"/>
    <n v="8"/>
    <s v="Company H"/>
    <x v="1"/>
    <n v="4"/>
    <x v="1"/>
    <x v="4"/>
    <n v="69"/>
    <n v="8"/>
    <x v="39"/>
    <s v="Steve"/>
  </r>
  <r>
    <s v="1433"/>
    <d v="2022-04-04T00:00:00"/>
    <n v="4"/>
    <x v="3"/>
    <x v="1"/>
    <n v="5"/>
    <s v="Company E"/>
    <x v="4"/>
    <n v="2"/>
    <x v="2"/>
    <x v="4"/>
    <n v="69"/>
    <n v="5"/>
    <x v="40"/>
    <s v="Sara"/>
  </r>
  <r>
    <s v="1436"/>
    <d v="2022-04-04T00:00:00"/>
    <n v="4"/>
    <x v="3"/>
    <x v="1"/>
    <n v="20"/>
    <s v="Company T"/>
    <x v="6"/>
    <n v="5"/>
    <x v="0"/>
    <x v="4"/>
    <n v="69"/>
    <n v="9"/>
    <x v="43"/>
    <s v="Jeff"/>
  </r>
  <r>
    <s v="1438"/>
    <d v="2022-04-05T00:00:00"/>
    <n v="5"/>
    <x v="3"/>
    <x v="1"/>
    <n v="4"/>
    <s v="Company D"/>
    <x v="4"/>
    <n v="2"/>
    <x v="2"/>
    <x v="4"/>
    <n v="69"/>
    <n v="7"/>
    <x v="42"/>
    <s v="Sara"/>
  </r>
  <r>
    <s v="1442"/>
    <d v="2022-04-05T00:00:00"/>
    <n v="5"/>
    <x v="3"/>
    <x v="1"/>
    <n v="15"/>
    <s v="Company O"/>
    <x v="3"/>
    <n v="5"/>
    <x v="3"/>
    <x v="4"/>
    <n v="69"/>
    <n v="1"/>
    <x v="41"/>
    <s v="Sara"/>
  </r>
  <r>
    <s v="1447"/>
    <d v="2022-04-07T00:00:00"/>
    <n v="7"/>
    <x v="3"/>
    <x v="1"/>
    <n v="7"/>
    <s v="Company G"/>
    <x v="7"/>
    <n v="8"/>
    <x v="1"/>
    <x v="4"/>
    <n v="69"/>
    <n v="6"/>
    <x v="44"/>
    <s v="Philip"/>
  </r>
  <r>
    <s v="1453"/>
    <d v="2022-04-09T00:00:00"/>
    <n v="9"/>
    <x v="3"/>
    <x v="1"/>
    <n v="9"/>
    <s v="Company I"/>
    <x v="7"/>
    <n v="8"/>
    <x v="1"/>
    <x v="4"/>
    <n v="69"/>
    <n v="6"/>
    <x v="44"/>
    <s v="Philip"/>
  </r>
  <r>
    <s v="1457"/>
    <d v="2022-04-09T00:00:00"/>
    <n v="9"/>
    <x v="3"/>
    <x v="1"/>
    <n v="17"/>
    <s v="Company Q"/>
    <x v="0"/>
    <n v="3"/>
    <x v="0"/>
    <x v="4"/>
    <n v="69"/>
    <n v="5"/>
    <x v="40"/>
    <s v="Jeff"/>
  </r>
  <r>
    <s v="1458"/>
    <d v="2022-04-10T00:00:00"/>
    <n v="10"/>
    <x v="3"/>
    <x v="1"/>
    <n v="15"/>
    <s v="Company O"/>
    <x v="3"/>
    <n v="5"/>
    <x v="3"/>
    <x v="4"/>
    <n v="69"/>
    <n v="0"/>
    <x v="5"/>
    <s v="Sara"/>
  </r>
  <r>
    <s v="1469"/>
    <d v="2022-04-16T00:00:00"/>
    <n v="16"/>
    <x v="3"/>
    <x v="1"/>
    <n v="12"/>
    <s v="Company L"/>
    <x v="5"/>
    <n v="6"/>
    <x v="3"/>
    <x v="4"/>
    <n v="69"/>
    <n v="2"/>
    <x v="38"/>
    <s v="Steve"/>
  </r>
  <r>
    <s v="1470"/>
    <d v="2022-04-17T00:00:00"/>
    <n v="17"/>
    <x v="3"/>
    <x v="1"/>
    <n v="1"/>
    <s v="Company A"/>
    <x v="2"/>
    <n v="2"/>
    <x v="2"/>
    <x v="4"/>
    <n v="69"/>
    <n v="0"/>
    <x v="5"/>
    <s v="Jeff"/>
  </r>
  <r>
    <s v="1472"/>
    <d v="2022-04-18T00:00:00"/>
    <n v="18"/>
    <x v="3"/>
    <x v="1"/>
    <n v="19"/>
    <s v="Company S"/>
    <x v="0"/>
    <n v="3"/>
    <x v="0"/>
    <x v="4"/>
    <n v="69"/>
    <n v="0"/>
    <x v="5"/>
    <s v="Jeff"/>
  </r>
  <r>
    <s v="1482"/>
    <d v="2022-04-20T00:00:00"/>
    <n v="20"/>
    <x v="3"/>
    <x v="1"/>
    <n v="4"/>
    <s v="Company D"/>
    <x v="2"/>
    <n v="2"/>
    <x v="2"/>
    <x v="4"/>
    <n v="69"/>
    <n v="0"/>
    <x v="5"/>
    <s v="Jeff"/>
  </r>
  <r>
    <s v="1484"/>
    <d v="2022-04-21T00:00:00"/>
    <n v="21"/>
    <x v="3"/>
    <x v="1"/>
    <n v="18"/>
    <s v="Company R"/>
    <x v="0"/>
    <n v="3"/>
    <x v="0"/>
    <x v="4"/>
    <n v="69"/>
    <n v="2"/>
    <x v="38"/>
    <s v="Jeff"/>
  </r>
  <r>
    <s v="1486"/>
    <d v="2022-04-22T00:00:00"/>
    <n v="22"/>
    <x v="3"/>
    <x v="1"/>
    <n v="1"/>
    <s v="Company A"/>
    <x v="4"/>
    <n v="2"/>
    <x v="2"/>
    <x v="4"/>
    <n v="69"/>
    <n v="5"/>
    <x v="40"/>
    <s v="Sara"/>
  </r>
  <r>
    <s v="1489"/>
    <d v="2022-04-23T00:00:00"/>
    <n v="23"/>
    <x v="3"/>
    <x v="1"/>
    <n v="6"/>
    <s v="Company F"/>
    <x v="1"/>
    <n v="4"/>
    <x v="1"/>
    <x v="4"/>
    <n v="69"/>
    <n v="4"/>
    <x v="37"/>
    <s v="Steve"/>
  </r>
  <r>
    <s v="1501"/>
    <d v="2022-04-28T00:00:00"/>
    <n v="28"/>
    <x v="3"/>
    <x v="1"/>
    <n v="8"/>
    <s v="Company H"/>
    <x v="7"/>
    <n v="8"/>
    <x v="1"/>
    <x v="4"/>
    <n v="69"/>
    <n v="8"/>
    <x v="39"/>
    <s v="Philip"/>
  </r>
  <r>
    <s v="1506"/>
    <d v="2022-04-30T00:00:00"/>
    <n v="30"/>
    <x v="3"/>
    <x v="1"/>
    <n v="20"/>
    <s v="Company T"/>
    <x v="6"/>
    <n v="5"/>
    <x v="0"/>
    <x v="4"/>
    <n v="69"/>
    <n v="4"/>
    <x v="37"/>
    <s v="Jeff"/>
  </r>
  <r>
    <s v="1510"/>
    <d v="2022-05-02T00:00:00"/>
    <n v="2"/>
    <x v="4"/>
    <x v="1"/>
    <n v="1"/>
    <s v="Company A"/>
    <x v="2"/>
    <n v="2"/>
    <x v="2"/>
    <x v="4"/>
    <n v="69"/>
    <n v="9"/>
    <x v="43"/>
    <s v="Jeff"/>
  </r>
  <r>
    <s v="1517"/>
    <d v="2022-05-03T00:00:00"/>
    <n v="3"/>
    <x v="4"/>
    <x v="1"/>
    <n v="17"/>
    <s v="Company Q"/>
    <x v="0"/>
    <n v="3"/>
    <x v="0"/>
    <x v="4"/>
    <n v="69"/>
    <n v="5"/>
    <x v="40"/>
    <s v="Jeff"/>
  </r>
  <r>
    <s v="1518"/>
    <d v="2022-05-03T00:00:00"/>
    <n v="3"/>
    <x v="4"/>
    <x v="1"/>
    <n v="3"/>
    <s v="Company C"/>
    <x v="2"/>
    <n v="2"/>
    <x v="2"/>
    <x v="4"/>
    <n v="69"/>
    <n v="8"/>
    <x v="39"/>
    <s v="Jeff"/>
  </r>
  <r>
    <s v="1519"/>
    <d v="2022-05-04T00:00:00"/>
    <n v="4"/>
    <x v="4"/>
    <x v="1"/>
    <n v="14"/>
    <s v="Company N"/>
    <x v="5"/>
    <n v="6"/>
    <x v="3"/>
    <x v="4"/>
    <n v="69"/>
    <n v="9"/>
    <x v="43"/>
    <s v="Steve"/>
  </r>
  <r>
    <s v="1522"/>
    <d v="2022-05-06T00:00:00"/>
    <n v="6"/>
    <x v="4"/>
    <x v="1"/>
    <n v="15"/>
    <s v="Company O"/>
    <x v="5"/>
    <n v="6"/>
    <x v="3"/>
    <x v="4"/>
    <n v="69"/>
    <n v="9"/>
    <x v="43"/>
    <s v="Steve"/>
  </r>
  <r>
    <s v="1525"/>
    <d v="2022-05-07T00:00:00"/>
    <n v="7"/>
    <x v="4"/>
    <x v="1"/>
    <n v="3"/>
    <s v="Company C"/>
    <x v="4"/>
    <n v="2"/>
    <x v="2"/>
    <x v="4"/>
    <n v="69"/>
    <n v="6"/>
    <x v="44"/>
    <s v="Sara"/>
  </r>
  <r>
    <s v="1533"/>
    <d v="2022-05-09T00:00:00"/>
    <n v="9"/>
    <x v="4"/>
    <x v="1"/>
    <n v="18"/>
    <s v="Company R"/>
    <x v="0"/>
    <n v="3"/>
    <x v="0"/>
    <x v="4"/>
    <n v="69"/>
    <n v="4"/>
    <x v="37"/>
    <s v="Jeff"/>
  </r>
  <r>
    <s v="1534"/>
    <d v="2022-05-09T00:00:00"/>
    <n v="9"/>
    <x v="4"/>
    <x v="1"/>
    <n v="1"/>
    <s v="Company A"/>
    <x v="2"/>
    <n v="2"/>
    <x v="2"/>
    <x v="4"/>
    <n v="69"/>
    <n v="1"/>
    <x v="41"/>
    <s v="Jeff"/>
  </r>
  <r>
    <s v="1535"/>
    <d v="2022-05-09T00:00:00"/>
    <n v="9"/>
    <x v="4"/>
    <x v="1"/>
    <n v="7"/>
    <s v="Company G"/>
    <x v="7"/>
    <n v="8"/>
    <x v="1"/>
    <x v="4"/>
    <n v="69"/>
    <n v="5"/>
    <x v="40"/>
    <s v="Philip"/>
  </r>
  <r>
    <s v="1538"/>
    <d v="2022-05-10T00:00:00"/>
    <n v="10"/>
    <x v="4"/>
    <x v="1"/>
    <n v="3"/>
    <s v="Company C"/>
    <x v="4"/>
    <n v="2"/>
    <x v="2"/>
    <x v="4"/>
    <n v="69"/>
    <n v="6"/>
    <x v="44"/>
    <s v="Sara"/>
  </r>
  <r>
    <s v="1554"/>
    <d v="2022-05-17T00:00:00"/>
    <n v="17"/>
    <x v="4"/>
    <x v="1"/>
    <n v="13"/>
    <s v="Company M"/>
    <x v="5"/>
    <n v="6"/>
    <x v="3"/>
    <x v="4"/>
    <n v="69"/>
    <n v="0"/>
    <x v="5"/>
    <s v="Steve"/>
  </r>
  <r>
    <s v="1557"/>
    <d v="2022-05-17T00:00:00"/>
    <n v="17"/>
    <x v="4"/>
    <x v="1"/>
    <n v="1"/>
    <s v="Company A"/>
    <x v="4"/>
    <n v="2"/>
    <x v="2"/>
    <x v="4"/>
    <n v="69"/>
    <n v="7"/>
    <x v="42"/>
    <s v="Sara"/>
  </r>
  <r>
    <s v="1567"/>
    <d v="2022-05-21T00:00:00"/>
    <n v="21"/>
    <x v="4"/>
    <x v="1"/>
    <n v="17"/>
    <s v="Company Q"/>
    <x v="0"/>
    <n v="3"/>
    <x v="0"/>
    <x v="4"/>
    <n v="69"/>
    <n v="2"/>
    <x v="38"/>
    <s v="Jeff"/>
  </r>
  <r>
    <s v="1569"/>
    <d v="2022-05-22T00:00:00"/>
    <n v="22"/>
    <x v="4"/>
    <x v="1"/>
    <n v="8"/>
    <s v="Company H"/>
    <x v="1"/>
    <n v="4"/>
    <x v="1"/>
    <x v="4"/>
    <n v="69"/>
    <n v="2"/>
    <x v="38"/>
    <s v="Steve"/>
  </r>
  <r>
    <s v="1570"/>
    <d v="2022-05-22T00:00:00"/>
    <n v="22"/>
    <x v="4"/>
    <x v="1"/>
    <n v="14"/>
    <s v="Company N"/>
    <x v="3"/>
    <n v="5"/>
    <x v="3"/>
    <x v="4"/>
    <n v="69"/>
    <n v="9"/>
    <x v="43"/>
    <s v="Sara"/>
  </r>
  <r>
    <s v="1578"/>
    <d v="2022-05-25T00:00:00"/>
    <n v="25"/>
    <x v="4"/>
    <x v="1"/>
    <n v="7"/>
    <s v="Company G"/>
    <x v="1"/>
    <n v="4"/>
    <x v="1"/>
    <x v="4"/>
    <n v="69"/>
    <n v="3"/>
    <x v="45"/>
    <s v="Steve"/>
  </r>
  <r>
    <s v="1581"/>
    <d v="2022-05-25T00:00:00"/>
    <n v="25"/>
    <x v="4"/>
    <x v="1"/>
    <n v="9"/>
    <s v="Company I"/>
    <x v="7"/>
    <n v="8"/>
    <x v="1"/>
    <x v="4"/>
    <n v="69"/>
    <n v="0"/>
    <x v="5"/>
    <s v="Philip"/>
  </r>
  <r>
    <s v="1589"/>
    <d v="2022-05-26T00:00:00"/>
    <n v="26"/>
    <x v="4"/>
    <x v="1"/>
    <n v="7"/>
    <s v="Company G"/>
    <x v="1"/>
    <n v="4"/>
    <x v="1"/>
    <x v="4"/>
    <n v="69"/>
    <n v="3"/>
    <x v="45"/>
    <s v="Steve"/>
  </r>
  <r>
    <s v="1591"/>
    <d v="2022-05-26T00:00:00"/>
    <n v="26"/>
    <x v="4"/>
    <x v="1"/>
    <n v="16"/>
    <s v="Company P"/>
    <x v="0"/>
    <n v="3"/>
    <x v="0"/>
    <x v="4"/>
    <n v="69"/>
    <n v="5"/>
    <x v="40"/>
    <s v="Jeff"/>
  </r>
  <r>
    <s v="1606"/>
    <d v="2022-05-29T00:00:00"/>
    <n v="29"/>
    <x v="4"/>
    <x v="1"/>
    <n v="16"/>
    <s v="Company P"/>
    <x v="6"/>
    <n v="5"/>
    <x v="0"/>
    <x v="4"/>
    <n v="69"/>
    <n v="1"/>
    <x v="41"/>
    <s v="Jeff"/>
  </r>
  <r>
    <s v="1610"/>
    <d v="2022-05-31T00:00:00"/>
    <n v="31"/>
    <x v="4"/>
    <x v="1"/>
    <n v="18"/>
    <s v="Company R"/>
    <x v="0"/>
    <n v="3"/>
    <x v="0"/>
    <x v="4"/>
    <n v="69"/>
    <n v="4"/>
    <x v="37"/>
    <s v="Jeff"/>
  </r>
  <r>
    <s v="1615"/>
    <d v="2022-06-02T00:00:00"/>
    <n v="2"/>
    <x v="5"/>
    <x v="1"/>
    <n v="3"/>
    <s v="Company C"/>
    <x v="4"/>
    <n v="2"/>
    <x v="2"/>
    <x v="4"/>
    <n v="69"/>
    <n v="6"/>
    <x v="44"/>
    <s v="Sara"/>
  </r>
  <r>
    <s v="1616"/>
    <d v="2022-06-02T00:00:00"/>
    <n v="2"/>
    <x v="5"/>
    <x v="1"/>
    <n v="10"/>
    <s v="Company J"/>
    <x v="1"/>
    <n v="4"/>
    <x v="1"/>
    <x v="4"/>
    <n v="69"/>
    <n v="4"/>
    <x v="37"/>
    <s v="Steve"/>
  </r>
  <r>
    <s v="1618"/>
    <d v="2022-06-03T00:00:00"/>
    <n v="3"/>
    <x v="5"/>
    <x v="1"/>
    <n v="19"/>
    <s v="Company S"/>
    <x v="0"/>
    <n v="3"/>
    <x v="0"/>
    <x v="4"/>
    <n v="69"/>
    <n v="1"/>
    <x v="41"/>
    <s v="Jeff"/>
  </r>
  <r>
    <s v="1631"/>
    <d v="2022-06-06T00:00:00"/>
    <n v="6"/>
    <x v="5"/>
    <x v="1"/>
    <n v="17"/>
    <s v="Company Q"/>
    <x v="0"/>
    <n v="3"/>
    <x v="0"/>
    <x v="4"/>
    <n v="69"/>
    <n v="7"/>
    <x v="42"/>
    <s v="Jeff"/>
  </r>
  <r>
    <s v="1636"/>
    <d v="2022-06-07T00:00:00"/>
    <n v="7"/>
    <x v="5"/>
    <x v="1"/>
    <n v="2"/>
    <s v="Company B"/>
    <x v="4"/>
    <n v="2"/>
    <x v="2"/>
    <x v="4"/>
    <n v="69"/>
    <n v="3"/>
    <x v="45"/>
    <s v="Sara"/>
  </r>
  <r>
    <s v="1640"/>
    <d v="2022-06-08T00:00:00"/>
    <n v="8"/>
    <x v="5"/>
    <x v="1"/>
    <n v="19"/>
    <s v="Company S"/>
    <x v="6"/>
    <n v="5"/>
    <x v="0"/>
    <x v="4"/>
    <n v="69"/>
    <n v="5"/>
    <x v="40"/>
    <s v="Jeff"/>
  </r>
  <r>
    <s v="1651"/>
    <d v="2022-06-11T00:00:00"/>
    <n v="11"/>
    <x v="5"/>
    <x v="1"/>
    <n v="20"/>
    <s v="Company T"/>
    <x v="0"/>
    <n v="3"/>
    <x v="0"/>
    <x v="4"/>
    <n v="69"/>
    <n v="0"/>
    <x v="5"/>
    <s v="Jeff"/>
  </r>
  <r>
    <s v="1659"/>
    <d v="2022-06-14T00:00:00"/>
    <n v="14"/>
    <x v="5"/>
    <x v="1"/>
    <n v="13"/>
    <s v="Company M"/>
    <x v="5"/>
    <n v="6"/>
    <x v="3"/>
    <x v="4"/>
    <n v="69"/>
    <n v="4"/>
    <x v="37"/>
    <s v="Steve"/>
  </r>
  <r>
    <s v="1661"/>
    <d v="2022-06-15T00:00:00"/>
    <n v="15"/>
    <x v="5"/>
    <x v="1"/>
    <n v="9"/>
    <s v="Company I"/>
    <x v="7"/>
    <n v="8"/>
    <x v="1"/>
    <x v="4"/>
    <n v="69"/>
    <n v="5"/>
    <x v="40"/>
    <s v="Philip"/>
  </r>
  <r>
    <s v="1662"/>
    <d v="2022-06-15T00:00:00"/>
    <n v="15"/>
    <x v="5"/>
    <x v="1"/>
    <n v="20"/>
    <s v="Company T"/>
    <x v="0"/>
    <n v="3"/>
    <x v="0"/>
    <x v="4"/>
    <n v="69"/>
    <n v="8"/>
    <x v="39"/>
    <s v="Jeff"/>
  </r>
  <r>
    <s v="1669"/>
    <d v="2022-06-16T00:00:00"/>
    <n v="16"/>
    <x v="5"/>
    <x v="1"/>
    <n v="18"/>
    <s v="Company R"/>
    <x v="0"/>
    <n v="3"/>
    <x v="0"/>
    <x v="4"/>
    <n v="69"/>
    <n v="8"/>
    <x v="39"/>
    <s v="Jeff"/>
  </r>
  <r>
    <s v="1672"/>
    <d v="2022-06-17T00:00:00"/>
    <n v="17"/>
    <x v="5"/>
    <x v="1"/>
    <n v="4"/>
    <s v="Company D"/>
    <x v="4"/>
    <n v="2"/>
    <x v="2"/>
    <x v="4"/>
    <n v="69"/>
    <n v="8"/>
    <x v="39"/>
    <s v="Sara"/>
  </r>
  <r>
    <s v="1681"/>
    <d v="2022-06-22T00:00:00"/>
    <n v="22"/>
    <x v="5"/>
    <x v="1"/>
    <n v="6"/>
    <s v="Company F"/>
    <x v="1"/>
    <n v="4"/>
    <x v="1"/>
    <x v="4"/>
    <n v="69"/>
    <n v="5"/>
    <x v="40"/>
    <s v="Steve"/>
  </r>
  <r>
    <s v="1692"/>
    <d v="2022-06-27T00:00:00"/>
    <n v="27"/>
    <x v="5"/>
    <x v="1"/>
    <n v="9"/>
    <s v="Company I"/>
    <x v="7"/>
    <n v="8"/>
    <x v="1"/>
    <x v="4"/>
    <n v="69"/>
    <n v="3"/>
    <x v="45"/>
    <s v="Philip"/>
  </r>
  <r>
    <s v="1697"/>
    <d v="2022-07-01T00:00:00"/>
    <n v="1"/>
    <x v="6"/>
    <x v="1"/>
    <n v="14"/>
    <s v="Company N"/>
    <x v="3"/>
    <n v="5"/>
    <x v="3"/>
    <x v="4"/>
    <n v="69"/>
    <n v="8"/>
    <x v="39"/>
    <s v="Sara"/>
  </r>
  <r>
    <s v="1706"/>
    <d v="2022-07-08T00:00:00"/>
    <n v="8"/>
    <x v="6"/>
    <x v="1"/>
    <n v="7"/>
    <s v="Company G"/>
    <x v="1"/>
    <n v="4"/>
    <x v="1"/>
    <x v="4"/>
    <n v="69"/>
    <n v="3"/>
    <x v="45"/>
    <s v="Steve"/>
  </r>
  <r>
    <s v="1711"/>
    <d v="2022-07-10T00:00:00"/>
    <n v="10"/>
    <x v="6"/>
    <x v="1"/>
    <n v="13"/>
    <s v="Company M"/>
    <x v="5"/>
    <n v="6"/>
    <x v="3"/>
    <x v="4"/>
    <n v="69"/>
    <n v="2"/>
    <x v="38"/>
    <s v="Steve"/>
  </r>
  <r>
    <s v="1715"/>
    <d v="2022-07-12T00:00:00"/>
    <n v="12"/>
    <x v="6"/>
    <x v="1"/>
    <n v="5"/>
    <s v="Company E"/>
    <x v="4"/>
    <n v="2"/>
    <x v="2"/>
    <x v="4"/>
    <n v="69"/>
    <n v="3"/>
    <x v="45"/>
    <s v="Sara"/>
  </r>
  <r>
    <s v="1717"/>
    <d v="2022-07-12T00:00:00"/>
    <n v="12"/>
    <x v="6"/>
    <x v="1"/>
    <n v="11"/>
    <s v="Company K"/>
    <x v="3"/>
    <n v="5"/>
    <x v="3"/>
    <x v="4"/>
    <n v="69"/>
    <n v="1"/>
    <x v="41"/>
    <s v="Sara"/>
  </r>
  <r>
    <s v="1737"/>
    <d v="2022-07-18T00:00:00"/>
    <n v="18"/>
    <x v="6"/>
    <x v="1"/>
    <n v="1"/>
    <s v="Company A"/>
    <x v="4"/>
    <n v="2"/>
    <x v="2"/>
    <x v="4"/>
    <n v="69"/>
    <n v="3"/>
    <x v="45"/>
    <s v="Sara"/>
  </r>
  <r>
    <s v="1739"/>
    <d v="2022-07-20T00:00:00"/>
    <n v="20"/>
    <x v="6"/>
    <x v="1"/>
    <n v="3"/>
    <s v="Company C"/>
    <x v="4"/>
    <n v="2"/>
    <x v="2"/>
    <x v="4"/>
    <n v="69"/>
    <n v="3"/>
    <x v="45"/>
    <s v="Sara"/>
  </r>
  <r>
    <s v="1743"/>
    <d v="2022-07-21T00:00:00"/>
    <n v="21"/>
    <x v="6"/>
    <x v="1"/>
    <n v="19"/>
    <s v="Company S"/>
    <x v="0"/>
    <n v="3"/>
    <x v="0"/>
    <x v="4"/>
    <n v="69"/>
    <n v="2"/>
    <x v="38"/>
    <s v="Jeff"/>
  </r>
  <r>
    <s v="1744"/>
    <d v="2022-07-21T00:00:00"/>
    <n v="21"/>
    <x v="6"/>
    <x v="1"/>
    <n v="9"/>
    <s v="Company I"/>
    <x v="7"/>
    <n v="8"/>
    <x v="1"/>
    <x v="4"/>
    <n v="69"/>
    <n v="4"/>
    <x v="37"/>
    <s v="Philip"/>
  </r>
  <r>
    <s v="1746"/>
    <d v="2022-07-22T00:00:00"/>
    <n v="22"/>
    <x v="6"/>
    <x v="1"/>
    <n v="9"/>
    <s v="Company I"/>
    <x v="1"/>
    <n v="4"/>
    <x v="1"/>
    <x v="4"/>
    <n v="69"/>
    <n v="4"/>
    <x v="37"/>
    <s v="Steve"/>
  </r>
  <r>
    <s v="1748"/>
    <d v="2022-07-22T00:00:00"/>
    <n v="22"/>
    <x v="6"/>
    <x v="1"/>
    <n v="11"/>
    <s v="Company K"/>
    <x v="5"/>
    <n v="6"/>
    <x v="3"/>
    <x v="4"/>
    <n v="69"/>
    <n v="0"/>
    <x v="5"/>
    <s v="Steve"/>
  </r>
  <r>
    <s v="1750"/>
    <d v="2022-07-24T00:00:00"/>
    <n v="24"/>
    <x v="6"/>
    <x v="1"/>
    <n v="19"/>
    <s v="Company S"/>
    <x v="0"/>
    <n v="3"/>
    <x v="0"/>
    <x v="4"/>
    <n v="69"/>
    <n v="1"/>
    <x v="41"/>
    <s v="Jeff"/>
  </r>
  <r>
    <s v="1751"/>
    <d v="2022-07-25T00:00:00"/>
    <n v="25"/>
    <x v="6"/>
    <x v="1"/>
    <n v="15"/>
    <s v="Company O"/>
    <x v="3"/>
    <n v="5"/>
    <x v="3"/>
    <x v="4"/>
    <n v="69"/>
    <n v="4"/>
    <x v="37"/>
    <s v="Sara"/>
  </r>
  <r>
    <s v="1753"/>
    <d v="2022-07-25T00:00:00"/>
    <n v="25"/>
    <x v="6"/>
    <x v="1"/>
    <n v="12"/>
    <s v="Company L"/>
    <x v="5"/>
    <n v="6"/>
    <x v="3"/>
    <x v="4"/>
    <n v="69"/>
    <n v="8"/>
    <x v="39"/>
    <s v="Steve"/>
  </r>
  <r>
    <s v="1754"/>
    <d v="2022-07-25T00:00:00"/>
    <n v="25"/>
    <x v="6"/>
    <x v="1"/>
    <n v="2"/>
    <s v="Company B"/>
    <x v="4"/>
    <n v="2"/>
    <x v="2"/>
    <x v="4"/>
    <n v="69"/>
    <n v="9"/>
    <x v="43"/>
    <s v="Sara"/>
  </r>
  <r>
    <s v="1758"/>
    <d v="2022-07-25T00:00:00"/>
    <n v="25"/>
    <x v="6"/>
    <x v="1"/>
    <n v="5"/>
    <s v="Company E"/>
    <x v="4"/>
    <n v="2"/>
    <x v="2"/>
    <x v="4"/>
    <n v="69"/>
    <n v="9"/>
    <x v="43"/>
    <s v="Sara"/>
  </r>
  <r>
    <s v="1762"/>
    <d v="2022-07-28T00:00:00"/>
    <n v="28"/>
    <x v="6"/>
    <x v="1"/>
    <n v="19"/>
    <s v="Company S"/>
    <x v="6"/>
    <n v="5"/>
    <x v="0"/>
    <x v="4"/>
    <n v="69"/>
    <n v="8"/>
    <x v="39"/>
    <s v="Jeff"/>
  </r>
  <r>
    <s v="1764"/>
    <d v="2022-07-29T00:00:00"/>
    <n v="29"/>
    <x v="6"/>
    <x v="1"/>
    <n v="9"/>
    <s v="Company I"/>
    <x v="7"/>
    <n v="8"/>
    <x v="1"/>
    <x v="4"/>
    <n v="69"/>
    <n v="2"/>
    <x v="38"/>
    <s v="Philip"/>
  </r>
  <r>
    <s v="1775"/>
    <d v="2022-08-04T00:00:00"/>
    <n v="4"/>
    <x v="7"/>
    <x v="1"/>
    <n v="7"/>
    <s v="Company G"/>
    <x v="1"/>
    <n v="4"/>
    <x v="1"/>
    <x v="4"/>
    <n v="69"/>
    <n v="9"/>
    <x v="43"/>
    <s v="Steve"/>
  </r>
  <r>
    <s v="1785"/>
    <d v="2022-08-08T00:00:00"/>
    <n v="8"/>
    <x v="7"/>
    <x v="1"/>
    <n v="9"/>
    <s v="Company I"/>
    <x v="1"/>
    <n v="4"/>
    <x v="1"/>
    <x v="4"/>
    <n v="69"/>
    <n v="0"/>
    <x v="5"/>
    <s v="Steve"/>
  </r>
  <r>
    <s v="1793"/>
    <d v="2022-08-11T00:00:00"/>
    <n v="11"/>
    <x v="7"/>
    <x v="1"/>
    <n v="17"/>
    <s v="Company Q"/>
    <x v="0"/>
    <n v="3"/>
    <x v="0"/>
    <x v="4"/>
    <n v="69"/>
    <n v="0"/>
    <x v="5"/>
    <s v="Jeff"/>
  </r>
  <r>
    <s v="1794"/>
    <d v="2022-08-11T00:00:00"/>
    <n v="11"/>
    <x v="7"/>
    <x v="1"/>
    <n v="2"/>
    <s v="Company B"/>
    <x v="4"/>
    <n v="2"/>
    <x v="2"/>
    <x v="4"/>
    <n v="69"/>
    <n v="9"/>
    <x v="43"/>
    <s v="Sara"/>
  </r>
  <r>
    <s v="1795"/>
    <d v="2022-08-11T00:00:00"/>
    <n v="11"/>
    <x v="7"/>
    <x v="1"/>
    <n v="7"/>
    <s v="Company G"/>
    <x v="1"/>
    <n v="4"/>
    <x v="1"/>
    <x v="4"/>
    <n v="69"/>
    <n v="5"/>
    <x v="40"/>
    <s v="Steve"/>
  </r>
  <r>
    <s v="1806"/>
    <d v="2022-08-12T00:00:00"/>
    <n v="12"/>
    <x v="7"/>
    <x v="1"/>
    <n v="17"/>
    <s v="Company Q"/>
    <x v="0"/>
    <n v="3"/>
    <x v="0"/>
    <x v="4"/>
    <n v="69"/>
    <n v="7"/>
    <x v="42"/>
    <s v="Jeff"/>
  </r>
  <r>
    <s v="1807"/>
    <d v="2022-08-12T00:00:00"/>
    <n v="12"/>
    <x v="7"/>
    <x v="1"/>
    <n v="4"/>
    <s v="Company D"/>
    <x v="4"/>
    <n v="2"/>
    <x v="2"/>
    <x v="4"/>
    <n v="69"/>
    <n v="3"/>
    <x v="45"/>
    <s v="Sara"/>
  </r>
  <r>
    <s v="1809"/>
    <d v="2022-08-14T00:00:00"/>
    <n v="14"/>
    <x v="7"/>
    <x v="1"/>
    <n v="8"/>
    <s v="Company H"/>
    <x v="7"/>
    <n v="8"/>
    <x v="1"/>
    <x v="4"/>
    <n v="69"/>
    <n v="5"/>
    <x v="40"/>
    <s v="Philip"/>
  </r>
  <r>
    <s v="1811"/>
    <d v="2022-08-15T00:00:00"/>
    <n v="15"/>
    <x v="7"/>
    <x v="1"/>
    <n v="15"/>
    <s v="Company O"/>
    <x v="5"/>
    <n v="6"/>
    <x v="3"/>
    <x v="4"/>
    <n v="69"/>
    <n v="4"/>
    <x v="37"/>
    <s v="Steve"/>
  </r>
  <r>
    <s v="1812"/>
    <d v="2022-08-15T00:00:00"/>
    <n v="15"/>
    <x v="7"/>
    <x v="1"/>
    <n v="11"/>
    <s v="Company K"/>
    <x v="5"/>
    <n v="6"/>
    <x v="3"/>
    <x v="4"/>
    <n v="69"/>
    <n v="8"/>
    <x v="39"/>
    <s v="Steve"/>
  </r>
  <r>
    <s v="1817"/>
    <d v="2022-08-17T00:00:00"/>
    <n v="17"/>
    <x v="7"/>
    <x v="1"/>
    <n v="8"/>
    <s v="Company H"/>
    <x v="1"/>
    <n v="4"/>
    <x v="1"/>
    <x v="4"/>
    <n v="69"/>
    <n v="8"/>
    <x v="39"/>
    <s v="Steve"/>
  </r>
  <r>
    <s v="1820"/>
    <d v="2022-08-17T00:00:00"/>
    <n v="17"/>
    <x v="7"/>
    <x v="1"/>
    <n v="2"/>
    <s v="Company B"/>
    <x v="2"/>
    <n v="2"/>
    <x v="2"/>
    <x v="4"/>
    <n v="69"/>
    <n v="9"/>
    <x v="43"/>
    <s v="Jeff"/>
  </r>
  <r>
    <s v="1828"/>
    <d v="2022-08-19T00:00:00"/>
    <n v="19"/>
    <x v="7"/>
    <x v="1"/>
    <n v="18"/>
    <s v="Company R"/>
    <x v="0"/>
    <n v="3"/>
    <x v="0"/>
    <x v="4"/>
    <n v="69"/>
    <n v="6"/>
    <x v="44"/>
    <s v="Jeff"/>
  </r>
  <r>
    <s v="1829"/>
    <d v="2022-08-19T00:00:00"/>
    <n v="19"/>
    <x v="7"/>
    <x v="1"/>
    <n v="13"/>
    <s v="Company M"/>
    <x v="5"/>
    <n v="6"/>
    <x v="3"/>
    <x v="4"/>
    <n v="69"/>
    <n v="4"/>
    <x v="37"/>
    <s v="Steve"/>
  </r>
  <r>
    <s v="1833"/>
    <d v="2022-08-21T00:00:00"/>
    <n v="21"/>
    <x v="7"/>
    <x v="1"/>
    <n v="8"/>
    <s v="Company H"/>
    <x v="1"/>
    <n v="4"/>
    <x v="1"/>
    <x v="4"/>
    <n v="69"/>
    <n v="5"/>
    <x v="40"/>
    <s v="Steve"/>
  </r>
  <r>
    <s v="1837"/>
    <d v="2022-08-22T00:00:00"/>
    <n v="22"/>
    <x v="7"/>
    <x v="1"/>
    <n v="6"/>
    <s v="Company F"/>
    <x v="7"/>
    <n v="8"/>
    <x v="1"/>
    <x v="4"/>
    <n v="69"/>
    <n v="3"/>
    <x v="45"/>
    <s v="Philip"/>
  </r>
  <r>
    <s v="1848"/>
    <d v="2022-08-24T00:00:00"/>
    <n v="24"/>
    <x v="7"/>
    <x v="1"/>
    <n v="1"/>
    <s v="Company A"/>
    <x v="4"/>
    <n v="2"/>
    <x v="2"/>
    <x v="4"/>
    <n v="69"/>
    <n v="5"/>
    <x v="40"/>
    <s v="Sara"/>
  </r>
  <r>
    <s v="1851"/>
    <d v="2022-08-26T00:00:00"/>
    <n v="26"/>
    <x v="7"/>
    <x v="1"/>
    <n v="14"/>
    <s v="Company N"/>
    <x v="5"/>
    <n v="6"/>
    <x v="3"/>
    <x v="4"/>
    <n v="69"/>
    <n v="2"/>
    <x v="38"/>
    <s v="Steve"/>
  </r>
  <r>
    <s v="1852"/>
    <d v="2022-08-27T00:00:00"/>
    <n v="27"/>
    <x v="7"/>
    <x v="1"/>
    <n v="11"/>
    <s v="Company K"/>
    <x v="3"/>
    <n v="5"/>
    <x v="3"/>
    <x v="4"/>
    <n v="69"/>
    <n v="9"/>
    <x v="43"/>
    <s v="Sara"/>
  </r>
  <r>
    <s v="1853"/>
    <d v="2022-08-28T00:00:00"/>
    <n v="28"/>
    <x v="7"/>
    <x v="1"/>
    <n v="16"/>
    <s v="Company P"/>
    <x v="0"/>
    <n v="3"/>
    <x v="0"/>
    <x v="4"/>
    <n v="69"/>
    <n v="2"/>
    <x v="38"/>
    <s v="Jeff"/>
  </r>
  <r>
    <s v="1859"/>
    <d v="2022-08-30T00:00:00"/>
    <n v="30"/>
    <x v="7"/>
    <x v="1"/>
    <n v="6"/>
    <s v="Company F"/>
    <x v="7"/>
    <n v="8"/>
    <x v="1"/>
    <x v="4"/>
    <n v="69"/>
    <n v="0"/>
    <x v="5"/>
    <s v="Philip"/>
  </r>
  <r>
    <s v="1866"/>
    <d v="2022-09-01T00:00:00"/>
    <n v="1"/>
    <x v="8"/>
    <x v="1"/>
    <n v="7"/>
    <s v="Company G"/>
    <x v="1"/>
    <n v="4"/>
    <x v="1"/>
    <x v="4"/>
    <n v="69"/>
    <n v="6"/>
    <x v="44"/>
    <s v="Steve"/>
  </r>
  <r>
    <s v="1872"/>
    <d v="2022-09-05T00:00:00"/>
    <n v="5"/>
    <x v="8"/>
    <x v="1"/>
    <n v="10"/>
    <s v="Company J"/>
    <x v="1"/>
    <n v="4"/>
    <x v="1"/>
    <x v="4"/>
    <n v="69"/>
    <n v="7"/>
    <x v="42"/>
    <s v="Steve"/>
  </r>
  <r>
    <s v="1878"/>
    <d v="2022-09-06T00:00:00"/>
    <n v="6"/>
    <x v="8"/>
    <x v="1"/>
    <n v="9"/>
    <s v="Company I"/>
    <x v="7"/>
    <n v="8"/>
    <x v="1"/>
    <x v="4"/>
    <n v="69"/>
    <n v="1"/>
    <x v="41"/>
    <s v="Philip"/>
  </r>
  <r>
    <s v="1881"/>
    <d v="2022-09-07T00:00:00"/>
    <n v="7"/>
    <x v="8"/>
    <x v="1"/>
    <n v="9"/>
    <s v="Company I"/>
    <x v="7"/>
    <n v="8"/>
    <x v="1"/>
    <x v="4"/>
    <n v="69"/>
    <n v="8"/>
    <x v="39"/>
    <s v="Philip"/>
  </r>
  <r>
    <s v="1883"/>
    <d v="2022-09-08T00:00:00"/>
    <n v="8"/>
    <x v="8"/>
    <x v="1"/>
    <n v="8"/>
    <s v="Company H"/>
    <x v="1"/>
    <n v="4"/>
    <x v="1"/>
    <x v="4"/>
    <n v="69"/>
    <n v="4"/>
    <x v="37"/>
    <s v="Steve"/>
  </r>
  <r>
    <s v="1888"/>
    <d v="2022-09-08T00:00:00"/>
    <n v="8"/>
    <x v="8"/>
    <x v="1"/>
    <n v="3"/>
    <s v="Company C"/>
    <x v="2"/>
    <n v="2"/>
    <x v="2"/>
    <x v="4"/>
    <n v="69"/>
    <n v="7"/>
    <x v="42"/>
    <s v="Jeff"/>
  </r>
  <r>
    <s v="1889"/>
    <d v="2022-09-09T00:00:00"/>
    <n v="9"/>
    <x v="8"/>
    <x v="1"/>
    <n v="18"/>
    <s v="Company R"/>
    <x v="6"/>
    <n v="5"/>
    <x v="0"/>
    <x v="4"/>
    <n v="69"/>
    <n v="3"/>
    <x v="45"/>
    <s v="Jeff"/>
  </r>
  <r>
    <s v="1905"/>
    <d v="2022-09-17T00:00:00"/>
    <n v="17"/>
    <x v="8"/>
    <x v="1"/>
    <n v="14"/>
    <s v="Company N"/>
    <x v="5"/>
    <n v="6"/>
    <x v="3"/>
    <x v="4"/>
    <n v="69"/>
    <n v="5"/>
    <x v="40"/>
    <s v="Steve"/>
  </r>
  <r>
    <s v="1906"/>
    <d v="2022-09-17T00:00:00"/>
    <n v="17"/>
    <x v="8"/>
    <x v="1"/>
    <n v="16"/>
    <s v="Company P"/>
    <x v="0"/>
    <n v="3"/>
    <x v="0"/>
    <x v="4"/>
    <n v="69"/>
    <n v="8"/>
    <x v="39"/>
    <s v="Jeff"/>
  </r>
  <r>
    <s v="1907"/>
    <d v="2022-09-17T00:00:00"/>
    <n v="17"/>
    <x v="8"/>
    <x v="1"/>
    <n v="1"/>
    <s v="Company A"/>
    <x v="2"/>
    <n v="2"/>
    <x v="2"/>
    <x v="4"/>
    <n v="69"/>
    <n v="2"/>
    <x v="38"/>
    <s v="Jeff"/>
  </r>
  <r>
    <s v="1909"/>
    <d v="2022-09-18T00:00:00"/>
    <n v="18"/>
    <x v="8"/>
    <x v="1"/>
    <n v="15"/>
    <s v="Company O"/>
    <x v="5"/>
    <n v="6"/>
    <x v="3"/>
    <x v="4"/>
    <n v="69"/>
    <n v="8"/>
    <x v="39"/>
    <s v="Steve"/>
  </r>
  <r>
    <s v="1913"/>
    <d v="2022-09-19T00:00:00"/>
    <n v="19"/>
    <x v="8"/>
    <x v="1"/>
    <n v="16"/>
    <s v="Company P"/>
    <x v="6"/>
    <n v="5"/>
    <x v="0"/>
    <x v="4"/>
    <n v="69"/>
    <n v="5"/>
    <x v="40"/>
    <s v="Jeff"/>
  </r>
  <r>
    <s v="1914"/>
    <d v="2022-09-19T00:00:00"/>
    <n v="19"/>
    <x v="8"/>
    <x v="1"/>
    <n v="9"/>
    <s v="Company I"/>
    <x v="1"/>
    <n v="4"/>
    <x v="1"/>
    <x v="4"/>
    <n v="69"/>
    <n v="0"/>
    <x v="5"/>
    <s v="Steve"/>
  </r>
  <r>
    <s v="1941"/>
    <d v="2022-09-28T00:00:00"/>
    <n v="28"/>
    <x v="8"/>
    <x v="1"/>
    <n v="11"/>
    <s v="Company K"/>
    <x v="5"/>
    <n v="6"/>
    <x v="3"/>
    <x v="4"/>
    <n v="69"/>
    <n v="3"/>
    <x v="45"/>
    <s v="Steve"/>
  </r>
  <r>
    <s v="1943"/>
    <d v="2022-09-29T00:00:00"/>
    <n v="29"/>
    <x v="8"/>
    <x v="1"/>
    <n v="18"/>
    <s v="Company R"/>
    <x v="6"/>
    <n v="5"/>
    <x v="0"/>
    <x v="4"/>
    <n v="69"/>
    <n v="3"/>
    <x v="45"/>
    <s v="Jeff"/>
  </r>
  <r>
    <s v="1950"/>
    <d v="2022-09-30T00:00:00"/>
    <n v="30"/>
    <x v="8"/>
    <x v="1"/>
    <n v="9"/>
    <s v="Company I"/>
    <x v="1"/>
    <n v="4"/>
    <x v="1"/>
    <x v="4"/>
    <n v="69"/>
    <n v="7"/>
    <x v="42"/>
    <s v="Steve"/>
  </r>
  <r>
    <s v="1953"/>
    <d v="2022-10-01T00:00:00"/>
    <n v="1"/>
    <x v="9"/>
    <x v="1"/>
    <n v="18"/>
    <s v="Company R"/>
    <x v="0"/>
    <n v="3"/>
    <x v="0"/>
    <x v="4"/>
    <n v="69"/>
    <n v="0"/>
    <x v="5"/>
    <s v="Jeff"/>
  </r>
  <r>
    <s v="1959"/>
    <d v="2022-10-03T00:00:00"/>
    <n v="3"/>
    <x v="9"/>
    <x v="1"/>
    <n v="12"/>
    <s v="Company L"/>
    <x v="3"/>
    <n v="5"/>
    <x v="3"/>
    <x v="4"/>
    <n v="69"/>
    <n v="7"/>
    <x v="42"/>
    <s v="Sara"/>
  </r>
  <r>
    <s v="1968"/>
    <d v="2022-10-05T00:00:00"/>
    <n v="5"/>
    <x v="9"/>
    <x v="1"/>
    <n v="1"/>
    <s v="Company A"/>
    <x v="4"/>
    <n v="2"/>
    <x v="2"/>
    <x v="4"/>
    <n v="69"/>
    <n v="2"/>
    <x v="38"/>
    <s v="Sara"/>
  </r>
  <r>
    <s v="1971"/>
    <d v="2022-10-05T00:00:00"/>
    <n v="5"/>
    <x v="9"/>
    <x v="1"/>
    <n v="17"/>
    <s v="Company Q"/>
    <x v="6"/>
    <n v="5"/>
    <x v="0"/>
    <x v="4"/>
    <n v="69"/>
    <n v="6"/>
    <x v="44"/>
    <s v="Jeff"/>
  </r>
  <r>
    <s v="1972"/>
    <d v="2022-10-05T00:00:00"/>
    <n v="5"/>
    <x v="9"/>
    <x v="1"/>
    <n v="8"/>
    <s v="Company H"/>
    <x v="7"/>
    <n v="8"/>
    <x v="1"/>
    <x v="4"/>
    <n v="69"/>
    <n v="0"/>
    <x v="5"/>
    <s v="Philip"/>
  </r>
  <r>
    <s v="1980"/>
    <d v="2022-10-09T00:00:00"/>
    <n v="9"/>
    <x v="9"/>
    <x v="1"/>
    <n v="17"/>
    <s v="Company Q"/>
    <x v="6"/>
    <n v="5"/>
    <x v="0"/>
    <x v="4"/>
    <n v="69"/>
    <n v="4"/>
    <x v="37"/>
    <s v="Jeff"/>
  </r>
  <r>
    <s v="1982"/>
    <d v="2022-10-09T00:00:00"/>
    <n v="9"/>
    <x v="9"/>
    <x v="1"/>
    <n v="15"/>
    <s v="Company O"/>
    <x v="5"/>
    <n v="6"/>
    <x v="3"/>
    <x v="4"/>
    <n v="69"/>
    <n v="1"/>
    <x v="41"/>
    <s v="Steve"/>
  </r>
  <r>
    <s v="1986"/>
    <d v="2022-10-12T00:00:00"/>
    <n v="12"/>
    <x v="9"/>
    <x v="1"/>
    <n v="1"/>
    <s v="Company A"/>
    <x v="2"/>
    <n v="2"/>
    <x v="2"/>
    <x v="4"/>
    <n v="69"/>
    <n v="8"/>
    <x v="39"/>
    <s v="Jeff"/>
  </r>
  <r>
    <s v="1994"/>
    <d v="2022-10-16T00:00:00"/>
    <n v="16"/>
    <x v="9"/>
    <x v="1"/>
    <n v="3"/>
    <s v="Company C"/>
    <x v="2"/>
    <n v="2"/>
    <x v="2"/>
    <x v="4"/>
    <n v="69"/>
    <n v="3"/>
    <x v="45"/>
    <s v="Jeff"/>
  </r>
  <r>
    <s v="1996"/>
    <d v="2022-10-16T00:00:00"/>
    <n v="16"/>
    <x v="9"/>
    <x v="1"/>
    <n v="9"/>
    <s v="Company I"/>
    <x v="1"/>
    <n v="4"/>
    <x v="1"/>
    <x v="4"/>
    <n v="69"/>
    <n v="8"/>
    <x v="39"/>
    <s v="Steve"/>
  </r>
  <r>
    <s v="1997"/>
    <d v="2022-10-16T00:00:00"/>
    <n v="16"/>
    <x v="9"/>
    <x v="1"/>
    <n v="5"/>
    <s v="Company E"/>
    <x v="4"/>
    <n v="2"/>
    <x v="2"/>
    <x v="4"/>
    <n v="69"/>
    <n v="6"/>
    <x v="44"/>
    <s v="Sar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51A61C-2638-4F36-9893-0A1D4D0E425D}" name="PivotTable1"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G7" firstHeaderRow="1" firstDataRow="2" firstDataCol="1"/>
  <pivotFields count="15">
    <pivotField showAll="0"/>
    <pivotField numFmtId="14" showAll="0"/>
    <pivotField showAll="0"/>
    <pivotField showAll="0"/>
    <pivotField axis="axisRow" showAll="0">
      <items count="3">
        <item x="0"/>
        <item x="1"/>
        <item t="default"/>
      </items>
    </pivotField>
    <pivotField showAll="0"/>
    <pivotField showAll="0"/>
    <pivotField showAll="0">
      <items count="9">
        <item x="0"/>
        <item x="2"/>
        <item x="5"/>
        <item x="4"/>
        <item x="7"/>
        <item x="1"/>
        <item x="3"/>
        <item x="6"/>
        <item t="default"/>
      </items>
    </pivotField>
    <pivotField showAll="0"/>
    <pivotField showAll="0">
      <items count="5">
        <item x="0"/>
        <item x="1"/>
        <item x="3"/>
        <item x="2"/>
        <item t="default"/>
      </items>
    </pivotField>
    <pivotField axis="axisCol" showAll="0">
      <items count="7">
        <item x="0"/>
        <item x="2"/>
        <item x="4"/>
        <item x="3"/>
        <item x="1"/>
        <item m="1" x="5"/>
        <item t="default"/>
      </items>
    </pivotField>
    <pivotField numFmtId="165" showAll="0"/>
    <pivotField showAll="0"/>
    <pivotField dataField="1" numFmtId="165" showAll="0">
      <items count="47">
        <item x="5"/>
        <item x="41"/>
        <item x="38"/>
        <item x="35"/>
        <item x="23"/>
        <item x="45"/>
        <item x="37"/>
        <item x="14"/>
        <item x="31"/>
        <item x="40"/>
        <item x="20"/>
        <item x="7"/>
        <item x="44"/>
        <item x="28"/>
        <item x="42"/>
        <item x="39"/>
        <item x="18"/>
        <item x="19"/>
        <item x="43"/>
        <item x="30"/>
        <item x="29"/>
        <item x="26"/>
        <item x="4"/>
        <item x="11"/>
        <item x="36"/>
        <item x="21"/>
        <item x="33"/>
        <item x="15"/>
        <item x="22"/>
        <item x="3"/>
        <item x="32"/>
        <item x="27"/>
        <item x="34"/>
        <item x="16"/>
        <item x="24"/>
        <item x="2"/>
        <item x="13"/>
        <item x="25"/>
        <item x="0"/>
        <item x="10"/>
        <item x="17"/>
        <item x="1"/>
        <item x="12"/>
        <item x="6"/>
        <item x="9"/>
        <item x="8"/>
        <item t="default"/>
      </items>
    </pivotField>
    <pivotField showAll="0"/>
  </pivotFields>
  <rowFields count="1">
    <field x="4"/>
  </rowFields>
  <rowItems count="3">
    <i>
      <x/>
    </i>
    <i>
      <x v="1"/>
    </i>
    <i t="grand">
      <x/>
    </i>
  </rowItems>
  <colFields count="1">
    <field x="10"/>
  </colFields>
  <colItems count="6">
    <i>
      <x/>
    </i>
    <i>
      <x v="1"/>
    </i>
    <i>
      <x v="2"/>
    </i>
    <i>
      <x v="3"/>
    </i>
    <i>
      <x v="4"/>
    </i>
    <i t="grand">
      <x/>
    </i>
  </colItems>
  <dataFields count="1">
    <dataField name="Sum of Revenue" fld="13" baseField="0" baseItem="0"/>
  </dataFields>
  <chartFormats count="17">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2" format="10" series="1">
      <pivotArea type="data" outline="0" fieldPosition="0">
        <references count="2">
          <reference field="4294967294" count="1" selected="0">
            <x v="0"/>
          </reference>
          <reference field="10" count="1" selected="0">
            <x v="0"/>
          </reference>
        </references>
      </pivotArea>
    </chartFormat>
    <chartFormat chart="2" format="11" series="1">
      <pivotArea type="data" outline="0" fieldPosition="0">
        <references count="2">
          <reference field="4294967294" count="1" selected="0">
            <x v="0"/>
          </reference>
          <reference field="10" count="1" selected="0">
            <x v="1"/>
          </reference>
        </references>
      </pivotArea>
    </chartFormat>
    <chartFormat chart="2" format="12" series="1">
      <pivotArea type="data" outline="0" fieldPosition="0">
        <references count="2">
          <reference field="4294967294" count="1" selected="0">
            <x v="0"/>
          </reference>
          <reference field="10" count="1" selected="0">
            <x v="2"/>
          </reference>
        </references>
      </pivotArea>
    </chartFormat>
    <chartFormat chart="2" format="13" series="1">
      <pivotArea type="data" outline="0" fieldPosition="0">
        <references count="2">
          <reference field="4294967294" count="1" selected="0">
            <x v="0"/>
          </reference>
          <reference field="10" count="1" selected="0">
            <x v="3"/>
          </reference>
        </references>
      </pivotArea>
    </chartFormat>
    <chartFormat chart="2" format="14" series="1">
      <pivotArea type="data" outline="0" fieldPosition="0">
        <references count="2">
          <reference field="4294967294" count="1" selected="0">
            <x v="0"/>
          </reference>
          <reference field="10" count="1" selected="0">
            <x v="4"/>
          </reference>
        </references>
      </pivotArea>
    </chartFormat>
    <chartFormat chart="2"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4" format="11" series="1">
      <pivotArea type="data" outline="0" fieldPosition="0">
        <references count="2">
          <reference field="4294967294" count="1" selected="0">
            <x v="0"/>
          </reference>
          <reference field="10" count="1" selected="0">
            <x v="0"/>
          </reference>
        </references>
      </pivotArea>
    </chartFormat>
    <chartFormat chart="4" format="12" series="1">
      <pivotArea type="data" outline="0" fieldPosition="0">
        <references count="2">
          <reference field="4294967294" count="1" selected="0">
            <x v="0"/>
          </reference>
          <reference field="10" count="1" selected="0">
            <x v="1"/>
          </reference>
        </references>
      </pivotArea>
    </chartFormat>
    <chartFormat chart="4" format="13" series="1">
      <pivotArea type="data" outline="0" fieldPosition="0">
        <references count="2">
          <reference field="4294967294" count="1" selected="0">
            <x v="0"/>
          </reference>
          <reference field="10" count="1" selected="0">
            <x v="2"/>
          </reference>
        </references>
      </pivotArea>
    </chartFormat>
    <chartFormat chart="4" format="14" series="1">
      <pivotArea type="data" outline="0" fieldPosition="0">
        <references count="2">
          <reference field="4294967294" count="1" selected="0">
            <x v="0"/>
          </reference>
          <reference field="10" count="1" selected="0">
            <x v="3"/>
          </reference>
        </references>
      </pivotArea>
    </chartFormat>
    <chartFormat chart="4" format="15"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831AF3-4CCF-4E04-AA6A-E532743D9F4B}" name="PivotTable1"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0" firstHeaderRow="1" firstDataRow="1" firstDataCol="1"/>
  <pivotFields count="15">
    <pivotField showAll="0"/>
    <pivotField numFmtId="14" showAll="0"/>
    <pivotField showAll="0"/>
    <pivotField showAll="0"/>
    <pivotField showAll="0">
      <items count="3">
        <item x="0"/>
        <item x="1"/>
        <item t="default"/>
      </items>
    </pivotField>
    <pivotField showAll="0"/>
    <pivotField showAll="0"/>
    <pivotField axis="axisRow" showAll="0">
      <items count="9">
        <item x="0"/>
        <item x="2"/>
        <item x="5"/>
        <item x="4"/>
        <item x="7"/>
        <item x="1"/>
        <item x="3"/>
        <item x="6"/>
        <item t="default"/>
      </items>
    </pivotField>
    <pivotField showAll="0"/>
    <pivotField showAll="0">
      <items count="5">
        <item x="0"/>
        <item x="1"/>
        <item x="3"/>
        <item x="2"/>
        <item t="default"/>
      </items>
    </pivotField>
    <pivotField showAll="0">
      <items count="7">
        <item x="0"/>
        <item x="2"/>
        <item x="4"/>
        <item x="3"/>
        <item x="1"/>
        <item m="1" x="5"/>
        <item t="default"/>
      </items>
    </pivotField>
    <pivotField numFmtId="165" showAll="0"/>
    <pivotField showAll="0"/>
    <pivotField dataField="1" numFmtId="165" showAll="0">
      <items count="47">
        <item x="5"/>
        <item x="41"/>
        <item x="38"/>
        <item x="35"/>
        <item x="23"/>
        <item x="45"/>
        <item x="37"/>
        <item x="14"/>
        <item x="31"/>
        <item x="40"/>
        <item x="20"/>
        <item x="7"/>
        <item x="44"/>
        <item x="28"/>
        <item x="42"/>
        <item x="39"/>
        <item x="18"/>
        <item x="19"/>
        <item x="43"/>
        <item x="30"/>
        <item x="29"/>
        <item x="26"/>
        <item x="4"/>
        <item x="11"/>
        <item x="36"/>
        <item x="21"/>
        <item x="33"/>
        <item x="15"/>
        <item x="22"/>
        <item x="3"/>
        <item x="32"/>
        <item x="27"/>
        <item x="34"/>
        <item x="16"/>
        <item x="24"/>
        <item x="2"/>
        <item x="13"/>
        <item x="25"/>
        <item x="0"/>
        <item x="10"/>
        <item x="17"/>
        <item x="1"/>
        <item x="12"/>
        <item x="6"/>
        <item x="9"/>
        <item x="8"/>
        <item t="default"/>
      </items>
    </pivotField>
    <pivotField showAll="0"/>
  </pivotFields>
  <rowFields count="1">
    <field x="7"/>
  </rowFields>
  <rowItems count="9">
    <i>
      <x/>
    </i>
    <i>
      <x v="1"/>
    </i>
    <i>
      <x v="2"/>
    </i>
    <i>
      <x v="3"/>
    </i>
    <i>
      <x v="4"/>
    </i>
    <i>
      <x v="5"/>
    </i>
    <i>
      <x v="6"/>
    </i>
    <i>
      <x v="7"/>
    </i>
    <i t="grand">
      <x/>
    </i>
  </rowItems>
  <colItems count="1">
    <i/>
  </colItems>
  <dataFields count="1">
    <dataField name="Sum of Revenue" fld="1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859805-939C-437F-A68C-21A06EA9775D}" name="PivotTable2"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rowPageCount="1" colPageCount="1"/>
  <pivotFields count="15">
    <pivotField showAll="0"/>
    <pivotField numFmtId="14" showAll="0"/>
    <pivotField showAll="0"/>
    <pivotField showAll="0"/>
    <pivotField showAll="0">
      <items count="3">
        <item x="0"/>
        <item x="1"/>
        <item t="default"/>
      </items>
    </pivotField>
    <pivotField showAll="0"/>
    <pivotField showAll="0"/>
    <pivotField showAll="0">
      <items count="9">
        <item x="0"/>
        <item x="2"/>
        <item x="5"/>
        <item x="4"/>
        <item x="7"/>
        <item x="1"/>
        <item x="3"/>
        <item x="6"/>
        <item t="default"/>
      </items>
    </pivotField>
    <pivotField showAll="0"/>
    <pivotField axis="axisPage" showAll="0">
      <items count="5">
        <item x="0"/>
        <item x="1"/>
        <item x="3"/>
        <item x="2"/>
        <item t="default"/>
      </items>
    </pivotField>
    <pivotField axis="axisRow" showAll="0">
      <items count="7">
        <item x="0"/>
        <item x="2"/>
        <item x="4"/>
        <item x="3"/>
        <item x="1"/>
        <item m="1" x="5"/>
        <item t="default"/>
      </items>
    </pivotField>
    <pivotField numFmtId="165" showAll="0"/>
    <pivotField showAll="0"/>
    <pivotField dataField="1" numFmtId="165" showAll="0">
      <items count="47">
        <item x="5"/>
        <item x="41"/>
        <item x="38"/>
        <item x="35"/>
        <item x="23"/>
        <item x="45"/>
        <item x="37"/>
        <item x="14"/>
        <item x="31"/>
        <item x="40"/>
        <item x="20"/>
        <item x="7"/>
        <item x="44"/>
        <item x="28"/>
        <item x="42"/>
        <item x="39"/>
        <item x="18"/>
        <item x="19"/>
        <item x="43"/>
        <item x="30"/>
        <item x="29"/>
        <item x="26"/>
        <item x="4"/>
        <item x="11"/>
        <item x="36"/>
        <item x="21"/>
        <item x="33"/>
        <item x="15"/>
        <item x="22"/>
        <item x="3"/>
        <item x="32"/>
        <item x="27"/>
        <item x="34"/>
        <item x="16"/>
        <item x="24"/>
        <item x="2"/>
        <item x="13"/>
        <item x="25"/>
        <item x="0"/>
        <item x="10"/>
        <item x="17"/>
        <item x="1"/>
        <item x="12"/>
        <item x="6"/>
        <item x="9"/>
        <item x="8"/>
        <item t="default"/>
      </items>
    </pivotField>
    <pivotField showAll="0"/>
  </pivotFields>
  <rowFields count="1">
    <field x="10"/>
  </rowFields>
  <rowItems count="6">
    <i>
      <x/>
    </i>
    <i>
      <x v="1"/>
    </i>
    <i>
      <x v="2"/>
    </i>
    <i>
      <x v="3"/>
    </i>
    <i>
      <x v="4"/>
    </i>
    <i t="grand">
      <x/>
    </i>
  </rowItems>
  <colItems count="1">
    <i/>
  </colItems>
  <pageFields count="1">
    <pageField fld="9" hier="-1"/>
  </pageFields>
  <dataFields count="1">
    <dataField name="Sum of Revenue" fld="13" baseField="0" baseItem="0"/>
  </dataFields>
  <chartFormats count="30">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0" count="1" selected="0">
            <x v="0"/>
          </reference>
        </references>
      </pivotArea>
    </chartFormat>
    <chartFormat chart="2" format="9">
      <pivotArea type="data" outline="0" fieldPosition="0">
        <references count="2">
          <reference field="4294967294" count="1" selected="0">
            <x v="0"/>
          </reference>
          <reference field="10" count="1" selected="0">
            <x v="1"/>
          </reference>
        </references>
      </pivotArea>
    </chartFormat>
    <chartFormat chart="2" format="10">
      <pivotArea type="data" outline="0" fieldPosition="0">
        <references count="2">
          <reference field="4294967294" count="1" selected="0">
            <x v="0"/>
          </reference>
          <reference field="10" count="1" selected="0">
            <x v="2"/>
          </reference>
        </references>
      </pivotArea>
    </chartFormat>
    <chartFormat chart="2" format="11">
      <pivotArea type="data" outline="0" fieldPosition="0">
        <references count="2">
          <reference field="4294967294" count="1" selected="0">
            <x v="0"/>
          </reference>
          <reference field="10" count="1" selected="0">
            <x v="3"/>
          </reference>
        </references>
      </pivotArea>
    </chartFormat>
    <chartFormat chart="2" format="12">
      <pivotArea type="data" outline="0" fieldPosition="0">
        <references count="2">
          <reference field="4294967294" count="1" selected="0">
            <x v="0"/>
          </reference>
          <reference field="10" count="1" selected="0">
            <x v="4"/>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0" format="5">
      <pivotArea type="data" outline="0" fieldPosition="0">
        <references count="2">
          <reference field="4294967294" count="1" selected="0">
            <x v="0"/>
          </reference>
          <reference field="10"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0" count="1" selected="0">
            <x v="0"/>
          </reference>
        </references>
      </pivotArea>
    </chartFormat>
    <chartFormat chart="4" format="14">
      <pivotArea type="data" outline="0" fieldPosition="0">
        <references count="2">
          <reference field="4294967294" count="1" selected="0">
            <x v="0"/>
          </reference>
          <reference field="10" count="1" selected="0">
            <x v="1"/>
          </reference>
        </references>
      </pivotArea>
    </chartFormat>
    <chartFormat chart="4" format="15">
      <pivotArea type="data" outline="0" fieldPosition="0">
        <references count="2">
          <reference field="4294967294" count="1" selected="0">
            <x v="0"/>
          </reference>
          <reference field="10" count="1" selected="0">
            <x v="2"/>
          </reference>
        </references>
      </pivotArea>
    </chartFormat>
    <chartFormat chart="4" format="16">
      <pivotArea type="data" outline="0" fieldPosition="0">
        <references count="2">
          <reference field="4294967294" count="1" selected="0">
            <x v="0"/>
          </reference>
          <reference field="10" count="1" selected="0">
            <x v="3"/>
          </reference>
        </references>
      </pivotArea>
    </chartFormat>
    <chartFormat chart="4" format="17">
      <pivotArea type="data" outline="0" fieldPosition="0">
        <references count="2">
          <reference field="4294967294" count="1" selected="0">
            <x v="0"/>
          </reference>
          <reference field="10" count="1" selected="0">
            <x v="4"/>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0" count="1" selected="0">
            <x v="0"/>
          </reference>
        </references>
      </pivotArea>
    </chartFormat>
    <chartFormat chart="5" format="8">
      <pivotArea type="data" outline="0" fieldPosition="0">
        <references count="2">
          <reference field="4294967294" count="1" selected="0">
            <x v="0"/>
          </reference>
          <reference field="10" count="1" selected="0">
            <x v="1"/>
          </reference>
        </references>
      </pivotArea>
    </chartFormat>
    <chartFormat chart="5" format="9">
      <pivotArea type="data" outline="0" fieldPosition="0">
        <references count="2">
          <reference field="4294967294" count="1" selected="0">
            <x v="0"/>
          </reference>
          <reference field="10" count="1" selected="0">
            <x v="2"/>
          </reference>
        </references>
      </pivotArea>
    </chartFormat>
    <chartFormat chart="5" format="10">
      <pivotArea type="data" outline="0" fieldPosition="0">
        <references count="2">
          <reference field="4294967294" count="1" selected="0">
            <x v="0"/>
          </reference>
          <reference field="10" count="1" selected="0">
            <x v="3"/>
          </reference>
        </references>
      </pivotArea>
    </chartFormat>
    <chartFormat chart="5" format="11">
      <pivotArea type="data" outline="0" fieldPosition="0">
        <references count="2">
          <reference field="4294967294" count="1" selected="0">
            <x v="0"/>
          </reference>
          <reference field="10" count="1" selected="0">
            <x v="4"/>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10" count="1" selected="0">
            <x v="0"/>
          </reference>
        </references>
      </pivotArea>
    </chartFormat>
    <chartFormat chart="6" format="14">
      <pivotArea type="data" outline="0" fieldPosition="0">
        <references count="2">
          <reference field="4294967294" count="1" selected="0">
            <x v="0"/>
          </reference>
          <reference field="10" count="1" selected="0">
            <x v="1"/>
          </reference>
        </references>
      </pivotArea>
    </chartFormat>
    <chartFormat chart="6" format="15">
      <pivotArea type="data" outline="0" fieldPosition="0">
        <references count="2">
          <reference field="4294967294" count="1" selected="0">
            <x v="0"/>
          </reference>
          <reference field="10" count="1" selected="0">
            <x v="2"/>
          </reference>
        </references>
      </pivotArea>
    </chartFormat>
    <chartFormat chart="6" format="16">
      <pivotArea type="data" outline="0" fieldPosition="0">
        <references count="2">
          <reference field="4294967294" count="1" selected="0">
            <x v="0"/>
          </reference>
          <reference field="10" count="1" selected="0">
            <x v="3"/>
          </reference>
        </references>
      </pivotArea>
    </chartFormat>
    <chartFormat chart="6" format="17">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D55573-9C2A-4126-9D4B-58837608284E}" name="PivotTable2"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29" firstHeaderRow="1" firstDataRow="2" firstDataCol="1"/>
  <pivotFields count="15">
    <pivotField showAll="0"/>
    <pivotField showAll="0"/>
    <pivotField showAll="0"/>
    <pivotField axis="axisRow" showAll="0">
      <items count="13">
        <item n="JAN" x="0"/>
        <item n="FEB" x="1"/>
        <item n="MAR" x="2"/>
        <item n="APR" x="3"/>
        <item n="MAY" x="4"/>
        <item n="JUN" x="5"/>
        <item n="JUL" x="6"/>
        <item n="AUG" x="7"/>
        <item n="SEP" x="8"/>
        <item n="OCT" x="9"/>
        <item n="NOV" x="10"/>
        <item n="DEC" x="11"/>
        <item t="default"/>
      </items>
    </pivotField>
    <pivotField axis="axisRow" showAll="0">
      <items count="3">
        <item x="0"/>
        <item x="1"/>
        <item t="default"/>
      </items>
    </pivotField>
    <pivotField showAll="0"/>
    <pivotField showAll="0"/>
    <pivotField showAll="0">
      <items count="9">
        <item x="0"/>
        <item x="2"/>
        <item x="5"/>
        <item x="4"/>
        <item x="7"/>
        <item x="1"/>
        <item x="3"/>
        <item x="6"/>
        <item t="default"/>
      </items>
    </pivotField>
    <pivotField showAll="0"/>
    <pivotField showAll="0">
      <items count="5">
        <item x="0"/>
        <item x="1"/>
        <item x="3"/>
        <item x="2"/>
        <item t="default"/>
      </items>
    </pivotField>
    <pivotField axis="axisCol" showAll="0">
      <items count="7">
        <item x="0"/>
        <item x="2"/>
        <item x="4"/>
        <item x="3"/>
        <item x="1"/>
        <item m="1" x="5"/>
        <item t="default"/>
      </items>
    </pivotField>
    <pivotField numFmtId="165" showAll="0"/>
    <pivotField showAll="0"/>
    <pivotField dataField="1" showAll="0">
      <items count="47">
        <item x="5"/>
        <item x="41"/>
        <item x="38"/>
        <item x="35"/>
        <item x="23"/>
        <item x="45"/>
        <item x="37"/>
        <item x="14"/>
        <item x="31"/>
        <item x="40"/>
        <item x="20"/>
        <item x="7"/>
        <item x="44"/>
        <item x="28"/>
        <item x="42"/>
        <item x="39"/>
        <item x="18"/>
        <item x="19"/>
        <item x="43"/>
        <item x="30"/>
        <item x="29"/>
        <item x="26"/>
        <item x="4"/>
        <item x="11"/>
        <item x="36"/>
        <item x="21"/>
        <item x="33"/>
        <item x="15"/>
        <item x="22"/>
        <item x="3"/>
        <item x="32"/>
        <item x="27"/>
        <item x="34"/>
        <item x="16"/>
        <item x="24"/>
        <item x="2"/>
        <item x="13"/>
        <item x="25"/>
        <item x="0"/>
        <item x="10"/>
        <item x="17"/>
        <item x="1"/>
        <item x="12"/>
        <item x="6"/>
        <item x="9"/>
        <item x="8"/>
        <item t="default"/>
      </items>
    </pivotField>
    <pivotField showAll="0"/>
  </pivotFields>
  <rowFields count="2">
    <field x="4"/>
    <field x="3"/>
  </rowFields>
  <rowItems count="25">
    <i>
      <x/>
    </i>
    <i r="1">
      <x/>
    </i>
    <i r="1">
      <x v="1"/>
    </i>
    <i r="1">
      <x v="2"/>
    </i>
    <i r="1">
      <x v="3"/>
    </i>
    <i r="1">
      <x v="4"/>
    </i>
    <i r="1">
      <x v="5"/>
    </i>
    <i r="1">
      <x v="6"/>
    </i>
    <i r="1">
      <x v="7"/>
    </i>
    <i r="1">
      <x v="8"/>
    </i>
    <i r="1">
      <x v="9"/>
    </i>
    <i r="1">
      <x v="10"/>
    </i>
    <i r="1">
      <x v="11"/>
    </i>
    <i>
      <x v="1"/>
    </i>
    <i r="1">
      <x/>
    </i>
    <i r="1">
      <x v="1"/>
    </i>
    <i r="1">
      <x v="2"/>
    </i>
    <i r="1">
      <x v="3"/>
    </i>
    <i r="1">
      <x v="4"/>
    </i>
    <i r="1">
      <x v="5"/>
    </i>
    <i r="1">
      <x v="6"/>
    </i>
    <i r="1">
      <x v="7"/>
    </i>
    <i r="1">
      <x v="8"/>
    </i>
    <i r="1">
      <x v="9"/>
    </i>
    <i t="grand">
      <x/>
    </i>
  </rowItems>
  <colFields count="1">
    <field x="10"/>
  </colFields>
  <colItems count="6">
    <i>
      <x/>
    </i>
    <i>
      <x v="1"/>
    </i>
    <i>
      <x v="2"/>
    </i>
    <i>
      <x v="3"/>
    </i>
    <i>
      <x v="4"/>
    </i>
    <i t="grand">
      <x/>
    </i>
  </colItems>
  <dataFields count="1">
    <dataField name="Sum of Revenue" fld="13"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9B6DA8F5-972C-42D0-9472-A9486FFB6965}" sourceName="Region">
  <pivotTables>
    <pivotTable tabId="9" name="PivotTable1"/>
    <pivotTable tabId="8" name="PivotTable2"/>
    <pivotTable tabId="10" name="PivotTable2"/>
    <pivotTable tabId="7" name="PivotTable1"/>
  </pivotTables>
  <data>
    <tabular pivotCacheId="1941776518">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1" xr10:uid="{F2E0F25F-E78C-4BFA-9EA7-43F70B79F717}" sourceName="Product_Type">
  <pivotTables>
    <pivotTable tabId="9" name="PivotTable1"/>
    <pivotTable tabId="8" name="PivotTable2"/>
    <pivotTable tabId="10" name="PivotTable2"/>
    <pivotTable tabId="7" name="PivotTable1"/>
  </pivotTables>
  <data>
    <tabular pivotCacheId="1941776518">
      <items count="6">
        <i x="0" s="1"/>
        <i x="2" s="1"/>
        <i x="4" s="1"/>
        <i x="3" s="1"/>
        <i x="1"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8F9A85F2-F853-44B8-AEAE-A9BA9A500606}" sourceName="Revenue">
  <pivotTables>
    <pivotTable tabId="9" name="PivotTable1"/>
    <pivotTable tabId="8" name="PivotTable2"/>
    <pivotTable tabId="10" name="PivotTable2"/>
    <pivotTable tabId="7" name="PivotTable1"/>
  </pivotTables>
  <data>
    <tabular pivotCacheId="1941776518">
      <items count="46">
        <i x="5" s="1"/>
        <i x="41" s="1"/>
        <i x="38" s="1"/>
        <i x="35" s="1"/>
        <i x="23" s="1"/>
        <i x="45" s="1"/>
        <i x="37" s="1"/>
        <i x="14" s="1"/>
        <i x="31" s="1"/>
        <i x="40" s="1"/>
        <i x="20" s="1"/>
        <i x="7" s="1"/>
        <i x="44" s="1"/>
        <i x="28" s="1"/>
        <i x="42" s="1"/>
        <i x="39" s="1"/>
        <i x="18" s="1"/>
        <i x="19" s="1"/>
        <i x="43" s="1"/>
        <i x="30" s="1"/>
        <i x="29" s="1"/>
        <i x="26" s="1"/>
        <i x="4" s="1"/>
        <i x="11" s="1"/>
        <i x="36" s="1"/>
        <i x="21" s="1"/>
        <i x="33" s="1"/>
        <i x="15" s="1"/>
        <i x="22" s="1"/>
        <i x="3" s="1"/>
        <i x="32" s="1"/>
        <i x="27" s="1"/>
        <i x="34" s="1"/>
        <i x="16" s="1"/>
        <i x="24" s="1"/>
        <i x="2" s="1"/>
        <i x="13" s="1"/>
        <i x="25" s="1"/>
        <i x="0" s="1"/>
        <i x="10" s="1"/>
        <i x="17" s="1"/>
        <i x="1" s="1"/>
        <i x="12" s="1"/>
        <i x="6" s="1"/>
        <i x="9"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6AFA07B-903A-48D2-B060-F8FA0EC09A6D}" sourceName="Sales Person">
  <pivotTables>
    <pivotTable tabId="9" name="PivotTable1"/>
    <pivotTable tabId="8" name="PivotTable2"/>
    <pivotTable tabId="10" name="PivotTable2"/>
    <pivotTable tabId="7" name="PivotTable1"/>
  </pivotTables>
  <data>
    <tabular pivotCacheId="1941776518">
      <items count="8">
        <i x="0" s="1"/>
        <i x="2" s="1"/>
        <i x="5" s="1"/>
        <i x="4" s="1"/>
        <i x="7" s="1"/>
        <i x="1" s="1"/>
        <i x="3" s="1"/>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933A07D-F082-4E7B-8928-3A0BEA290987}" sourceName="year">
  <pivotTables>
    <pivotTable tabId="9" name="PivotTable1"/>
    <pivotTable tabId="8" name="PivotTable2"/>
    <pivotTable tabId="10" name="PivotTable2"/>
    <pivotTable tabId="7" name="PivotTable1"/>
  </pivotTables>
  <data>
    <tabular pivotCacheId="194177651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A931E54-F585-48C9-B5E1-0539A02802F3}" cache="Slicer_Region1" caption="Region" rowHeight="234950"/>
  <slicer name="Product_Type 1" xr10:uid="{CE7BBCFD-4CB1-461E-95B7-D7E9F08A0477}" cache="Slicer_Product_Type1" caption="Product_Type" rowHeight="234950"/>
  <slicer name="Revenue" xr10:uid="{B74A560C-0100-4DF7-B23A-D577189D077D}" cache="Slicer_Revenue" caption="Revenue" rowHeight="234950"/>
  <slicer name="Sales Person" xr10:uid="{D0CCC2C3-4879-482E-9C7E-ECEE5272D892}" cache="Slicer_Sales_Person" caption="Sales Person" rowHeight="234950"/>
  <slicer name="year" xr10:uid="{E2A67B32-0488-43E7-ADF0-39C3D67D6AF4}"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C48097D-371E-43D5-9DF7-71702402AA3B}" cache="Slicer_Region1" caption="Region" rowHeight="234950"/>
  <slicer name="Product_Type" xr10:uid="{FACCC757-2D50-43F2-81F6-E2D3A2D616D1}" cache="Slicer_Product_Type1" caption="Product_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1BBC7E-5B0E-486F-A3BD-61BE01F8BD9C}" name="Data_Sales" displayName="Data_Sales" ref="A1:O2001" totalsRowShown="0" dataDxfId="25">
  <autoFilter ref="A1:O2001" xr:uid="{8B1BBC7E-5B0E-486F-A3BD-61BE01F8BD9C}"/>
  <tableColumns count="15">
    <tableColumn id="1" xr3:uid="{20D7D208-403C-4BC3-9AFA-C64DB94E3ADA}" name="Order ID" dataDxfId="24"/>
    <tableColumn id="2" xr3:uid="{1C2F5159-968A-40DB-BD89-C080B18662F7}" name="Order Date" dataDxfId="23"/>
    <tableColumn id="16" xr3:uid="{F995495D-DF47-43C7-AD7E-8AF503F340C1}" name="day" dataDxfId="22">
      <calculatedColumnFormula>DAY(Data_Sales[[#This Row],[Order Date]])</calculatedColumnFormula>
    </tableColumn>
    <tableColumn id="15" xr3:uid="{6553EB3D-5A80-4B33-B34B-6AC34B49BD1C}" name="month" dataDxfId="21">
      <calculatedColumnFormula>MONTH(B2)</calculatedColumnFormula>
    </tableColumn>
    <tableColumn id="14" xr3:uid="{B9D2BE9D-9B66-4697-A08E-FB68740158B7}" name="year" dataDxfId="20">
      <calculatedColumnFormula>YEAR(B2)</calculatedColumnFormula>
    </tableColumn>
    <tableColumn id="3" xr3:uid="{0117FC32-5557-42DA-8634-1BFD1DD13E5C}" name="Customer ID" dataDxfId="19"/>
    <tableColumn id="4" xr3:uid="{4DE709D0-CDD9-4D4D-84AE-F293870E090F}" name="Customer Name" dataDxfId="18"/>
    <tableColumn id="5" xr3:uid="{522216F3-2E1D-48EB-9270-70A89E53AF79}" name="Sales Person" dataDxfId="17"/>
    <tableColumn id="12" xr3:uid="{1C257A5F-61F7-4689-8DAD-4572427347E9}" name="Tenure" dataDxfId="16">
      <calculatedColumnFormula>INDEX(Data_Persons[Tenure (yrs)],MATCH(Data_Sales!H2,Data_Persons[Sales Person],0))</calculatedColumnFormula>
    </tableColumn>
    <tableColumn id="6" xr3:uid="{C6B59FD5-257F-4A2A-8FA9-304532DA8573}" name="Region" dataDxfId="15"/>
    <tableColumn id="7" xr3:uid="{33D7F9DF-933E-436D-9E0C-D9768410A128}" name="Product_Type" dataDxfId="14"/>
    <tableColumn id="8" xr3:uid="{46F16018-7BCF-48C4-99F1-C3DD185E58F0}" name="Price" dataDxfId="13"/>
    <tableColumn id="9" xr3:uid="{C8245B28-5385-4EA9-980A-F2348BF8744B}" name="Quantity" dataDxfId="12"/>
    <tableColumn id="10" xr3:uid="{13B9EE19-10F4-4946-A4C5-CBA9965EFE57}" name="Revenue" dataDxfId="11"/>
    <tableColumn id="11" xr3:uid="{90018AEB-E1CA-4DF4-8CB3-AB3810F4EB40}" name="Manager" dataDxfId="10"/>
  </tableColumns>
  <tableStyleInfo name="TableStyleMedium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5ED874-72C7-4AB1-ABE1-6E06F95BB569}" name="Data_Persons" displayName="Data_Persons" ref="A1:E9" totalsRowShown="0" headerRowDxfId="9" dataDxfId="7" headerRowBorderDxfId="8" tableBorderDxfId="6" totalsRowBorderDxfId="5">
  <tableColumns count="5">
    <tableColumn id="1" xr3:uid="{8E566BAB-2EE8-4DED-8587-A86320A2343B}" name="Tenure (yrs)" dataDxfId="4"/>
    <tableColumn id="2" xr3:uid="{51197EAE-CCA6-4C36-A535-0D13F100FE8A}" name="Sales Person" dataDxfId="3"/>
    <tableColumn id="3" xr3:uid="{4CFED156-1ED0-4E5C-A68F-25FAE8E95A53}" name="Manager" dataDxfId="2"/>
    <tableColumn id="5" xr3:uid="{1C455786-E472-4C14-98D5-D5512440AA8D}" name="concatenate " dataDxfId="1">
      <calculatedColumnFormula>_xlfn.CONCAT(Data_Persons[[#This Row],[Sales Person]],"-",Data_Persons[[#This Row],[Manager]])</calculatedColumnFormula>
    </tableColumn>
    <tableColumn id="4" xr3:uid="{88D3C2E7-2077-49A0-A776-424F51DD4A2D}" name="Sales Person Name Length" dataDxfId="0">
      <calculatedColumnFormula>LEN(Data_Persons[[#This Row],[Sales Person]])</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4DAD6-BBE7-41A5-8C85-EA86F7271859}">
  <dimension ref="E1:O4"/>
  <sheetViews>
    <sheetView showGridLines="0" tabSelected="1" workbookViewId="0">
      <selection activeCell="T13" sqref="T13"/>
    </sheetView>
  </sheetViews>
  <sheetFormatPr defaultRowHeight="14.4" x14ac:dyDescent="0.3"/>
  <sheetData>
    <row r="1" spans="5:15" x14ac:dyDescent="0.3">
      <c r="E1" s="49" t="s">
        <v>2143</v>
      </c>
      <c r="F1" s="49"/>
      <c r="G1" s="49"/>
      <c r="H1" s="49"/>
      <c r="I1" s="49"/>
      <c r="J1" s="49"/>
      <c r="K1" s="49"/>
      <c r="L1" s="49"/>
      <c r="M1" s="49"/>
      <c r="N1" s="49"/>
      <c r="O1" s="49"/>
    </row>
    <row r="2" spans="5:15" x14ac:dyDescent="0.3">
      <c r="E2" s="49"/>
      <c r="F2" s="49"/>
      <c r="G2" s="49"/>
      <c r="H2" s="49"/>
      <c r="I2" s="49"/>
      <c r="J2" s="49"/>
      <c r="K2" s="49"/>
      <c r="L2" s="49"/>
      <c r="M2" s="49"/>
      <c r="N2" s="49"/>
      <c r="O2" s="49"/>
    </row>
    <row r="3" spans="5:15" x14ac:dyDescent="0.3">
      <c r="E3" s="49"/>
      <c r="F3" s="49"/>
      <c r="G3" s="49"/>
      <c r="H3" s="49"/>
      <c r="I3" s="49"/>
      <c r="J3" s="49"/>
      <c r="K3" s="49"/>
      <c r="L3" s="49"/>
      <c r="M3" s="49"/>
      <c r="N3" s="49"/>
      <c r="O3" s="49"/>
    </row>
    <row r="4" spans="5:15" x14ac:dyDescent="0.3">
      <c r="E4" s="49"/>
      <c r="F4" s="49"/>
      <c r="G4" s="49"/>
      <c r="H4" s="49"/>
      <c r="I4" s="49"/>
      <c r="J4" s="49"/>
      <c r="K4" s="49"/>
      <c r="L4" s="49"/>
      <c r="M4" s="49"/>
      <c r="N4" s="49"/>
      <c r="O4" s="49"/>
    </row>
  </sheetData>
  <mergeCells count="1">
    <mergeCell ref="E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B3094-19D8-4A41-B592-D98E76DF771A}">
  <dimension ref="A1:L499"/>
  <sheetViews>
    <sheetView workbookViewId="0">
      <selection activeCell="L4" sqref="L4"/>
    </sheetView>
  </sheetViews>
  <sheetFormatPr defaultRowHeight="14.4" x14ac:dyDescent="0.3"/>
  <cols>
    <col min="1" max="1" width="9" bestFit="1" customWidth="1"/>
    <col min="2" max="2" width="11.44140625" bestFit="1" customWidth="1"/>
    <col min="3" max="3" width="12.5546875" bestFit="1" customWidth="1"/>
    <col min="4" max="4" width="16.109375" bestFit="1" customWidth="1"/>
    <col min="5" max="5" width="12.6640625" bestFit="1" customWidth="1"/>
    <col min="7" max="7" width="14" bestFit="1" customWidth="1"/>
    <col min="8" max="8" width="8" bestFit="1" customWidth="1"/>
    <col min="9" max="9" width="9.21875" bestFit="1" customWidth="1"/>
    <col min="10" max="10" width="9.21875" customWidth="1"/>
    <col min="11" max="11" width="11.88671875" bestFit="1" customWidth="1"/>
  </cols>
  <sheetData>
    <row r="1" spans="1:12" ht="16.2" thickBot="1" x14ac:dyDescent="0.35">
      <c r="A1" s="16" t="s">
        <v>0</v>
      </c>
      <c r="B1" s="17" t="s">
        <v>1</v>
      </c>
      <c r="C1" s="18" t="s">
        <v>2</v>
      </c>
      <c r="D1" s="18" t="s">
        <v>3</v>
      </c>
      <c r="E1" s="18" t="s">
        <v>4</v>
      </c>
      <c r="F1" s="18" t="s">
        <v>5</v>
      </c>
      <c r="G1" s="18" t="s">
        <v>6</v>
      </c>
      <c r="H1" s="20" t="s">
        <v>7</v>
      </c>
      <c r="I1" s="19" t="s">
        <v>8</v>
      </c>
    </row>
    <row r="2" spans="1:12" x14ac:dyDescent="0.3">
      <c r="A2" s="8" t="s">
        <v>14</v>
      </c>
      <c r="B2" s="7">
        <v>44201</v>
      </c>
      <c r="C2" s="6">
        <v>6</v>
      </c>
      <c r="D2" s="6" t="s">
        <v>15</v>
      </c>
      <c r="E2" s="6" t="s">
        <v>16</v>
      </c>
      <c r="F2" s="6" t="s">
        <v>17</v>
      </c>
      <c r="G2" s="6" t="s">
        <v>13</v>
      </c>
      <c r="H2" s="22">
        <v>399</v>
      </c>
      <c r="I2" s="9">
        <v>6</v>
      </c>
      <c r="J2" s="36"/>
    </row>
    <row r="3" spans="1:12" x14ac:dyDescent="0.3">
      <c r="A3" s="8" t="s">
        <v>33</v>
      </c>
      <c r="B3" s="7">
        <v>44205</v>
      </c>
      <c r="C3" s="6">
        <v>6</v>
      </c>
      <c r="D3" s="6" t="s">
        <v>15</v>
      </c>
      <c r="E3" s="6" t="s">
        <v>16</v>
      </c>
      <c r="F3" s="6" t="s">
        <v>17</v>
      </c>
      <c r="G3" s="6" t="s">
        <v>13</v>
      </c>
      <c r="H3" s="22">
        <v>399</v>
      </c>
      <c r="I3" s="9">
        <v>3</v>
      </c>
      <c r="J3" s="36"/>
    </row>
    <row r="4" spans="1:12" x14ac:dyDescent="0.3">
      <c r="A4" s="8" t="s">
        <v>39</v>
      </c>
      <c r="B4" s="7">
        <v>44209</v>
      </c>
      <c r="C4" s="6">
        <v>9</v>
      </c>
      <c r="D4" s="6" t="s">
        <v>40</v>
      </c>
      <c r="E4" s="6" t="s">
        <v>41</v>
      </c>
      <c r="F4" s="6" t="s">
        <v>17</v>
      </c>
      <c r="G4" s="6" t="s">
        <v>13</v>
      </c>
      <c r="H4" s="22">
        <v>399</v>
      </c>
      <c r="I4" s="9">
        <v>4</v>
      </c>
      <c r="J4" s="36"/>
      <c r="K4" t="s">
        <v>2122</v>
      </c>
      <c r="L4">
        <f>SUMPRODUCT(H2:H499,I2:I499)</f>
        <v>508119</v>
      </c>
    </row>
    <row r="5" spans="1:12" x14ac:dyDescent="0.3">
      <c r="A5" s="8" t="s">
        <v>42</v>
      </c>
      <c r="B5" s="7">
        <v>44209</v>
      </c>
      <c r="C5" s="6">
        <v>7</v>
      </c>
      <c r="D5" s="6" t="s">
        <v>43</v>
      </c>
      <c r="E5" s="6" t="s">
        <v>16</v>
      </c>
      <c r="F5" s="6" t="s">
        <v>17</v>
      </c>
      <c r="G5" s="6" t="s">
        <v>13</v>
      </c>
      <c r="H5" s="22">
        <v>399</v>
      </c>
      <c r="I5" s="9">
        <v>5</v>
      </c>
      <c r="J5" s="36"/>
    </row>
    <row r="6" spans="1:12" x14ac:dyDescent="0.3">
      <c r="A6" s="8" t="s">
        <v>45</v>
      </c>
      <c r="B6" s="7">
        <v>44211</v>
      </c>
      <c r="C6" s="6">
        <v>7</v>
      </c>
      <c r="D6" s="6" t="s">
        <v>43</v>
      </c>
      <c r="E6" s="6" t="s">
        <v>16</v>
      </c>
      <c r="F6" s="6" t="s">
        <v>17</v>
      </c>
      <c r="G6" s="6" t="s">
        <v>13</v>
      </c>
      <c r="H6" s="22">
        <v>399</v>
      </c>
      <c r="I6" s="9">
        <v>0</v>
      </c>
      <c r="J6" s="36"/>
    </row>
    <row r="7" spans="1:12" x14ac:dyDescent="0.3">
      <c r="A7" s="8" t="s">
        <v>46</v>
      </c>
      <c r="B7" s="7">
        <v>44211</v>
      </c>
      <c r="C7" s="6">
        <v>9</v>
      </c>
      <c r="D7" s="6" t="s">
        <v>40</v>
      </c>
      <c r="E7" s="6" t="s">
        <v>41</v>
      </c>
      <c r="F7" s="6" t="s">
        <v>17</v>
      </c>
      <c r="G7" s="6" t="s">
        <v>13</v>
      </c>
      <c r="H7" s="22">
        <v>399</v>
      </c>
      <c r="I7" s="9">
        <v>7</v>
      </c>
      <c r="J7" s="36"/>
    </row>
    <row r="8" spans="1:12" x14ac:dyDescent="0.3">
      <c r="A8" s="8" t="s">
        <v>47</v>
      </c>
      <c r="B8" s="7">
        <v>44214</v>
      </c>
      <c r="C8" s="6">
        <v>9</v>
      </c>
      <c r="D8" s="6" t="s">
        <v>40</v>
      </c>
      <c r="E8" s="6" t="s">
        <v>16</v>
      </c>
      <c r="F8" s="6" t="s">
        <v>17</v>
      </c>
      <c r="G8" s="6" t="s">
        <v>13</v>
      </c>
      <c r="H8" s="22">
        <v>399</v>
      </c>
      <c r="I8" s="9">
        <v>1</v>
      </c>
      <c r="J8" s="36"/>
    </row>
    <row r="9" spans="1:12" x14ac:dyDescent="0.3">
      <c r="A9" s="8" t="s">
        <v>50</v>
      </c>
      <c r="B9" s="7">
        <v>44220</v>
      </c>
      <c r="C9" s="6">
        <v>7</v>
      </c>
      <c r="D9" s="6" t="s">
        <v>43</v>
      </c>
      <c r="E9" s="6" t="s">
        <v>16</v>
      </c>
      <c r="F9" s="6" t="s">
        <v>17</v>
      </c>
      <c r="G9" s="6" t="s">
        <v>13</v>
      </c>
      <c r="H9" s="22">
        <v>399</v>
      </c>
      <c r="I9" s="9">
        <v>6</v>
      </c>
      <c r="J9" s="36"/>
    </row>
    <row r="10" spans="1:12" x14ac:dyDescent="0.3">
      <c r="A10" s="8" t="s">
        <v>56</v>
      </c>
      <c r="B10" s="7">
        <v>44225</v>
      </c>
      <c r="C10" s="6">
        <v>7</v>
      </c>
      <c r="D10" s="6" t="s">
        <v>43</v>
      </c>
      <c r="E10" s="6" t="s">
        <v>41</v>
      </c>
      <c r="F10" s="6" t="s">
        <v>17</v>
      </c>
      <c r="G10" s="6" t="s">
        <v>13</v>
      </c>
      <c r="H10" s="22">
        <v>399</v>
      </c>
      <c r="I10" s="9">
        <v>1</v>
      </c>
      <c r="J10" s="36"/>
    </row>
    <row r="11" spans="1:12" x14ac:dyDescent="0.3">
      <c r="A11" s="8" t="s">
        <v>67</v>
      </c>
      <c r="B11" s="7">
        <v>44238</v>
      </c>
      <c r="C11" s="6">
        <v>10</v>
      </c>
      <c r="D11" s="6" t="s">
        <v>68</v>
      </c>
      <c r="E11" s="6" t="s">
        <v>41</v>
      </c>
      <c r="F11" s="6" t="s">
        <v>17</v>
      </c>
      <c r="G11" s="6" t="s">
        <v>13</v>
      </c>
      <c r="H11" s="22">
        <v>399</v>
      </c>
      <c r="I11" s="9">
        <v>3</v>
      </c>
      <c r="J11" s="36"/>
    </row>
    <row r="12" spans="1:12" x14ac:dyDescent="0.3">
      <c r="A12" s="8" t="s">
        <v>75</v>
      </c>
      <c r="B12" s="7">
        <v>44246</v>
      </c>
      <c r="C12" s="6">
        <v>8</v>
      </c>
      <c r="D12" s="6" t="s">
        <v>76</v>
      </c>
      <c r="E12" s="6" t="s">
        <v>16</v>
      </c>
      <c r="F12" s="6" t="s">
        <v>17</v>
      </c>
      <c r="G12" s="6" t="s">
        <v>13</v>
      </c>
      <c r="H12" s="22">
        <v>399</v>
      </c>
      <c r="I12" s="9">
        <v>6</v>
      </c>
      <c r="J12" s="36"/>
    </row>
    <row r="13" spans="1:12" x14ac:dyDescent="0.3">
      <c r="A13" s="8" t="s">
        <v>78</v>
      </c>
      <c r="B13" s="7">
        <v>44246</v>
      </c>
      <c r="C13" s="6">
        <v>6</v>
      </c>
      <c r="D13" s="6" t="s">
        <v>15</v>
      </c>
      <c r="E13" s="6" t="s">
        <v>16</v>
      </c>
      <c r="F13" s="6" t="s">
        <v>17</v>
      </c>
      <c r="G13" s="6" t="s">
        <v>13</v>
      </c>
      <c r="H13" s="22">
        <v>399</v>
      </c>
      <c r="I13" s="9">
        <v>6</v>
      </c>
      <c r="J13" s="36"/>
    </row>
    <row r="14" spans="1:12" x14ac:dyDescent="0.3">
      <c r="A14" s="8" t="s">
        <v>85</v>
      </c>
      <c r="B14" s="7">
        <v>44266</v>
      </c>
      <c r="C14" s="6">
        <v>9</v>
      </c>
      <c r="D14" s="6" t="s">
        <v>40</v>
      </c>
      <c r="E14" s="6" t="s">
        <v>41</v>
      </c>
      <c r="F14" s="6" t="s">
        <v>17</v>
      </c>
      <c r="G14" s="6" t="s">
        <v>13</v>
      </c>
      <c r="H14" s="22">
        <v>399</v>
      </c>
      <c r="I14" s="9">
        <v>6</v>
      </c>
      <c r="J14" s="36"/>
    </row>
    <row r="15" spans="1:12" x14ac:dyDescent="0.3">
      <c r="A15" s="8" t="s">
        <v>90</v>
      </c>
      <c r="B15" s="7">
        <v>44270</v>
      </c>
      <c r="C15" s="6">
        <v>7</v>
      </c>
      <c r="D15" s="6" t="s">
        <v>43</v>
      </c>
      <c r="E15" s="6" t="s">
        <v>16</v>
      </c>
      <c r="F15" s="6" t="s">
        <v>17</v>
      </c>
      <c r="G15" s="6" t="s">
        <v>13</v>
      </c>
      <c r="H15" s="22">
        <v>399</v>
      </c>
      <c r="I15" s="9">
        <v>9</v>
      </c>
      <c r="J15" s="36"/>
    </row>
    <row r="16" spans="1:12" x14ac:dyDescent="0.3">
      <c r="A16" s="8" t="s">
        <v>98</v>
      </c>
      <c r="B16" s="7">
        <v>44281</v>
      </c>
      <c r="C16" s="6">
        <v>6</v>
      </c>
      <c r="D16" s="6" t="s">
        <v>15</v>
      </c>
      <c r="E16" s="6" t="s">
        <v>41</v>
      </c>
      <c r="F16" s="6" t="s">
        <v>17</v>
      </c>
      <c r="G16" s="6" t="s">
        <v>13</v>
      </c>
      <c r="H16" s="22">
        <v>399</v>
      </c>
      <c r="I16" s="9">
        <v>8</v>
      </c>
      <c r="J16" s="36"/>
    </row>
    <row r="17" spans="1:10" x14ac:dyDescent="0.3">
      <c r="A17" s="8" t="s">
        <v>100</v>
      </c>
      <c r="B17" s="7">
        <v>44288</v>
      </c>
      <c r="C17" s="6">
        <v>10</v>
      </c>
      <c r="D17" s="6" t="s">
        <v>68</v>
      </c>
      <c r="E17" s="6" t="s">
        <v>41</v>
      </c>
      <c r="F17" s="6" t="s">
        <v>17</v>
      </c>
      <c r="G17" s="6" t="s">
        <v>13</v>
      </c>
      <c r="H17" s="22">
        <v>399</v>
      </c>
      <c r="I17" s="9">
        <v>9</v>
      </c>
      <c r="J17" s="36"/>
    </row>
    <row r="18" spans="1:10" x14ac:dyDescent="0.3">
      <c r="A18" s="8" t="s">
        <v>101</v>
      </c>
      <c r="B18" s="7">
        <v>44298</v>
      </c>
      <c r="C18" s="6">
        <v>9</v>
      </c>
      <c r="D18" s="6" t="s">
        <v>40</v>
      </c>
      <c r="E18" s="6" t="s">
        <v>41</v>
      </c>
      <c r="F18" s="6" t="s">
        <v>17</v>
      </c>
      <c r="G18" s="6" t="s">
        <v>13</v>
      </c>
      <c r="H18" s="22">
        <v>399</v>
      </c>
      <c r="I18" s="9">
        <v>1</v>
      </c>
      <c r="J18" s="36"/>
    </row>
    <row r="19" spans="1:10" x14ac:dyDescent="0.3">
      <c r="A19" s="8" t="s">
        <v>103</v>
      </c>
      <c r="B19" s="7">
        <v>44300</v>
      </c>
      <c r="C19" s="6">
        <v>7</v>
      </c>
      <c r="D19" s="6" t="s">
        <v>43</v>
      </c>
      <c r="E19" s="6" t="s">
        <v>16</v>
      </c>
      <c r="F19" s="6" t="s">
        <v>17</v>
      </c>
      <c r="G19" s="6" t="s">
        <v>13</v>
      </c>
      <c r="H19" s="22">
        <v>399</v>
      </c>
      <c r="I19" s="9">
        <v>8</v>
      </c>
      <c r="J19" s="36"/>
    </row>
    <row r="20" spans="1:10" x14ac:dyDescent="0.3">
      <c r="A20" s="8" t="s">
        <v>104</v>
      </c>
      <c r="B20" s="7">
        <v>44300</v>
      </c>
      <c r="C20" s="6">
        <v>10</v>
      </c>
      <c r="D20" s="6" t="s">
        <v>68</v>
      </c>
      <c r="E20" s="6" t="s">
        <v>16</v>
      </c>
      <c r="F20" s="6" t="s">
        <v>17</v>
      </c>
      <c r="G20" s="6" t="s">
        <v>13</v>
      </c>
      <c r="H20" s="22">
        <v>399</v>
      </c>
      <c r="I20" s="9">
        <v>9</v>
      </c>
      <c r="J20" s="36"/>
    </row>
    <row r="21" spans="1:10" x14ac:dyDescent="0.3">
      <c r="A21" s="8" t="s">
        <v>123</v>
      </c>
      <c r="B21" s="7">
        <v>44332</v>
      </c>
      <c r="C21" s="6">
        <v>6</v>
      </c>
      <c r="D21" s="6" t="s">
        <v>15</v>
      </c>
      <c r="E21" s="6" t="s">
        <v>16</v>
      </c>
      <c r="F21" s="6" t="s">
        <v>17</v>
      </c>
      <c r="G21" s="6" t="s">
        <v>13</v>
      </c>
      <c r="H21" s="22">
        <v>399</v>
      </c>
      <c r="I21" s="9">
        <v>3</v>
      </c>
      <c r="J21" s="36"/>
    </row>
    <row r="22" spans="1:10" x14ac:dyDescent="0.3">
      <c r="A22" s="8" t="s">
        <v>125</v>
      </c>
      <c r="B22" s="7">
        <v>44334</v>
      </c>
      <c r="C22" s="6">
        <v>7</v>
      </c>
      <c r="D22" s="6" t="s">
        <v>43</v>
      </c>
      <c r="E22" s="6" t="s">
        <v>16</v>
      </c>
      <c r="F22" s="6" t="s">
        <v>17</v>
      </c>
      <c r="G22" s="6" t="s">
        <v>13</v>
      </c>
      <c r="H22" s="22">
        <v>399</v>
      </c>
      <c r="I22" s="9">
        <v>0</v>
      </c>
      <c r="J22" s="36"/>
    </row>
    <row r="23" spans="1:10" x14ac:dyDescent="0.3">
      <c r="A23" s="8" t="s">
        <v>127</v>
      </c>
      <c r="B23" s="7">
        <v>44335</v>
      </c>
      <c r="C23" s="6">
        <v>10</v>
      </c>
      <c r="D23" s="6" t="s">
        <v>68</v>
      </c>
      <c r="E23" s="6" t="s">
        <v>41</v>
      </c>
      <c r="F23" s="6" t="s">
        <v>17</v>
      </c>
      <c r="G23" s="6" t="s">
        <v>13</v>
      </c>
      <c r="H23" s="22">
        <v>399</v>
      </c>
      <c r="I23" s="9">
        <v>9</v>
      </c>
      <c r="J23" s="36"/>
    </row>
    <row r="24" spans="1:10" x14ac:dyDescent="0.3">
      <c r="A24" s="8" t="s">
        <v>131</v>
      </c>
      <c r="B24" s="7">
        <v>44342</v>
      </c>
      <c r="C24" s="6">
        <v>9</v>
      </c>
      <c r="D24" s="6" t="s">
        <v>40</v>
      </c>
      <c r="E24" s="6" t="s">
        <v>16</v>
      </c>
      <c r="F24" s="6" t="s">
        <v>17</v>
      </c>
      <c r="G24" s="6" t="s">
        <v>13</v>
      </c>
      <c r="H24" s="22">
        <v>399</v>
      </c>
      <c r="I24" s="9">
        <v>2</v>
      </c>
      <c r="J24" s="36"/>
    </row>
    <row r="25" spans="1:10" x14ac:dyDescent="0.3">
      <c r="A25" s="8" t="s">
        <v>137</v>
      </c>
      <c r="B25" s="7">
        <v>44355</v>
      </c>
      <c r="C25" s="6">
        <v>9</v>
      </c>
      <c r="D25" s="6" t="s">
        <v>40</v>
      </c>
      <c r="E25" s="6" t="s">
        <v>16</v>
      </c>
      <c r="F25" s="6" t="s">
        <v>17</v>
      </c>
      <c r="G25" s="6" t="s">
        <v>13</v>
      </c>
      <c r="H25" s="22">
        <v>399</v>
      </c>
      <c r="I25" s="9">
        <v>5</v>
      </c>
      <c r="J25" s="36"/>
    </row>
    <row r="26" spans="1:10" x14ac:dyDescent="0.3">
      <c r="A26" s="8" t="s">
        <v>140</v>
      </c>
      <c r="B26" s="7">
        <v>44359</v>
      </c>
      <c r="C26" s="6">
        <v>10</v>
      </c>
      <c r="D26" s="6" t="s">
        <v>68</v>
      </c>
      <c r="E26" s="6" t="s">
        <v>16</v>
      </c>
      <c r="F26" s="6" t="s">
        <v>17</v>
      </c>
      <c r="G26" s="6" t="s">
        <v>13</v>
      </c>
      <c r="H26" s="22">
        <v>399</v>
      </c>
      <c r="I26" s="9">
        <v>0</v>
      </c>
      <c r="J26" s="36"/>
    </row>
    <row r="27" spans="1:10" x14ac:dyDescent="0.3">
      <c r="A27" s="8" t="s">
        <v>147</v>
      </c>
      <c r="B27" s="7">
        <v>44369</v>
      </c>
      <c r="C27" s="6">
        <v>7</v>
      </c>
      <c r="D27" s="6" t="s">
        <v>43</v>
      </c>
      <c r="E27" s="6" t="s">
        <v>41</v>
      </c>
      <c r="F27" s="6" t="s">
        <v>17</v>
      </c>
      <c r="G27" s="6" t="s">
        <v>13</v>
      </c>
      <c r="H27" s="22">
        <v>399</v>
      </c>
      <c r="I27" s="9">
        <v>0</v>
      </c>
      <c r="J27" s="36"/>
    </row>
    <row r="28" spans="1:10" x14ac:dyDescent="0.3">
      <c r="A28" s="8" t="s">
        <v>149</v>
      </c>
      <c r="B28" s="7">
        <v>44369</v>
      </c>
      <c r="C28" s="6">
        <v>10</v>
      </c>
      <c r="D28" s="6" t="s">
        <v>68</v>
      </c>
      <c r="E28" s="6" t="s">
        <v>16</v>
      </c>
      <c r="F28" s="6" t="s">
        <v>17</v>
      </c>
      <c r="G28" s="6" t="s">
        <v>13</v>
      </c>
      <c r="H28" s="22">
        <v>399</v>
      </c>
      <c r="I28" s="9">
        <v>3</v>
      </c>
      <c r="J28" s="36"/>
    </row>
    <row r="29" spans="1:10" x14ac:dyDescent="0.3">
      <c r="A29" s="8" t="s">
        <v>152</v>
      </c>
      <c r="B29" s="7">
        <v>44375</v>
      </c>
      <c r="C29" s="6">
        <v>10</v>
      </c>
      <c r="D29" s="6" t="s">
        <v>68</v>
      </c>
      <c r="E29" s="6" t="s">
        <v>41</v>
      </c>
      <c r="F29" s="6" t="s">
        <v>17</v>
      </c>
      <c r="G29" s="6" t="s">
        <v>13</v>
      </c>
      <c r="H29" s="22">
        <v>399</v>
      </c>
      <c r="I29" s="9">
        <v>9</v>
      </c>
      <c r="J29" s="36"/>
    </row>
    <row r="30" spans="1:10" x14ac:dyDescent="0.3">
      <c r="A30" s="8" t="s">
        <v>159</v>
      </c>
      <c r="B30" s="7">
        <v>44391</v>
      </c>
      <c r="C30" s="6">
        <v>10</v>
      </c>
      <c r="D30" s="6" t="s">
        <v>68</v>
      </c>
      <c r="E30" s="6" t="s">
        <v>16</v>
      </c>
      <c r="F30" s="6" t="s">
        <v>17</v>
      </c>
      <c r="G30" s="6" t="s">
        <v>13</v>
      </c>
      <c r="H30" s="22">
        <v>399</v>
      </c>
      <c r="I30" s="9">
        <v>7</v>
      </c>
      <c r="J30" s="36"/>
    </row>
    <row r="31" spans="1:10" x14ac:dyDescent="0.3">
      <c r="A31" s="8" t="s">
        <v>160</v>
      </c>
      <c r="B31" s="7">
        <v>44392</v>
      </c>
      <c r="C31" s="6">
        <v>10</v>
      </c>
      <c r="D31" s="6" t="s">
        <v>68</v>
      </c>
      <c r="E31" s="6" t="s">
        <v>16</v>
      </c>
      <c r="F31" s="6" t="s">
        <v>17</v>
      </c>
      <c r="G31" s="6" t="s">
        <v>13</v>
      </c>
      <c r="H31" s="22">
        <v>399</v>
      </c>
      <c r="I31" s="9">
        <v>9</v>
      </c>
      <c r="J31" s="36"/>
    </row>
    <row r="32" spans="1:10" x14ac:dyDescent="0.3">
      <c r="A32" s="8" t="s">
        <v>162</v>
      </c>
      <c r="B32" s="7">
        <v>44394</v>
      </c>
      <c r="C32" s="6">
        <v>8</v>
      </c>
      <c r="D32" s="6" t="s">
        <v>76</v>
      </c>
      <c r="E32" s="6" t="s">
        <v>16</v>
      </c>
      <c r="F32" s="6" t="s">
        <v>17</v>
      </c>
      <c r="G32" s="6" t="s">
        <v>13</v>
      </c>
      <c r="H32" s="22">
        <v>399</v>
      </c>
      <c r="I32" s="9">
        <v>5</v>
      </c>
      <c r="J32" s="36"/>
    </row>
    <row r="33" spans="1:10" x14ac:dyDescent="0.3">
      <c r="A33" s="8" t="s">
        <v>165</v>
      </c>
      <c r="B33" s="7">
        <v>44401</v>
      </c>
      <c r="C33" s="6">
        <v>9</v>
      </c>
      <c r="D33" s="6" t="s">
        <v>40</v>
      </c>
      <c r="E33" s="6" t="s">
        <v>41</v>
      </c>
      <c r="F33" s="6" t="s">
        <v>17</v>
      </c>
      <c r="G33" s="6" t="s">
        <v>13</v>
      </c>
      <c r="H33" s="22">
        <v>399</v>
      </c>
      <c r="I33" s="9">
        <v>6</v>
      </c>
      <c r="J33" s="36"/>
    </row>
    <row r="34" spans="1:10" x14ac:dyDescent="0.3">
      <c r="A34" s="8" t="s">
        <v>168</v>
      </c>
      <c r="B34" s="7">
        <v>44416</v>
      </c>
      <c r="C34" s="6">
        <v>8</v>
      </c>
      <c r="D34" s="6" t="s">
        <v>76</v>
      </c>
      <c r="E34" s="6" t="s">
        <v>16</v>
      </c>
      <c r="F34" s="6" t="s">
        <v>17</v>
      </c>
      <c r="G34" s="6" t="s">
        <v>13</v>
      </c>
      <c r="H34" s="22">
        <v>399</v>
      </c>
      <c r="I34" s="9">
        <v>2</v>
      </c>
      <c r="J34" s="36"/>
    </row>
    <row r="35" spans="1:10" x14ac:dyDescent="0.3">
      <c r="A35" s="8" t="s">
        <v>172</v>
      </c>
      <c r="B35" s="7">
        <v>44420</v>
      </c>
      <c r="C35" s="6">
        <v>8</v>
      </c>
      <c r="D35" s="6" t="s">
        <v>76</v>
      </c>
      <c r="E35" s="6" t="s">
        <v>41</v>
      </c>
      <c r="F35" s="6" t="s">
        <v>17</v>
      </c>
      <c r="G35" s="6" t="s">
        <v>13</v>
      </c>
      <c r="H35" s="22">
        <v>399</v>
      </c>
      <c r="I35" s="9">
        <v>7</v>
      </c>
      <c r="J35" s="36"/>
    </row>
    <row r="36" spans="1:10" x14ac:dyDescent="0.3">
      <c r="A36" s="8" t="s">
        <v>173</v>
      </c>
      <c r="B36" s="7">
        <v>44424</v>
      </c>
      <c r="C36" s="6">
        <v>8</v>
      </c>
      <c r="D36" s="6" t="s">
        <v>76</v>
      </c>
      <c r="E36" s="6" t="s">
        <v>41</v>
      </c>
      <c r="F36" s="6" t="s">
        <v>17</v>
      </c>
      <c r="G36" s="6" t="s">
        <v>13</v>
      </c>
      <c r="H36" s="22">
        <v>399</v>
      </c>
      <c r="I36" s="9">
        <v>0</v>
      </c>
      <c r="J36" s="36"/>
    </row>
    <row r="37" spans="1:10" x14ac:dyDescent="0.3">
      <c r="A37" s="8" t="s">
        <v>174</v>
      </c>
      <c r="B37" s="7">
        <v>44427</v>
      </c>
      <c r="C37" s="6">
        <v>8</v>
      </c>
      <c r="D37" s="6" t="s">
        <v>76</v>
      </c>
      <c r="E37" s="6" t="s">
        <v>16</v>
      </c>
      <c r="F37" s="6" t="s">
        <v>17</v>
      </c>
      <c r="G37" s="6" t="s">
        <v>13</v>
      </c>
      <c r="H37" s="22">
        <v>399</v>
      </c>
      <c r="I37" s="9">
        <v>1</v>
      </c>
      <c r="J37" s="36"/>
    </row>
    <row r="38" spans="1:10" x14ac:dyDescent="0.3">
      <c r="A38" s="8" t="s">
        <v>177</v>
      </c>
      <c r="B38" s="7">
        <v>44428</v>
      </c>
      <c r="C38" s="6">
        <v>10</v>
      </c>
      <c r="D38" s="6" t="s">
        <v>68</v>
      </c>
      <c r="E38" s="6" t="s">
        <v>16</v>
      </c>
      <c r="F38" s="6" t="s">
        <v>17</v>
      </c>
      <c r="G38" s="6" t="s">
        <v>13</v>
      </c>
      <c r="H38" s="22">
        <v>399</v>
      </c>
      <c r="I38" s="9">
        <v>4</v>
      </c>
      <c r="J38" s="36"/>
    </row>
    <row r="39" spans="1:10" x14ac:dyDescent="0.3">
      <c r="A39" s="8" t="s">
        <v>179</v>
      </c>
      <c r="B39" s="7">
        <v>44430</v>
      </c>
      <c r="C39" s="6">
        <v>8</v>
      </c>
      <c r="D39" s="6" t="s">
        <v>76</v>
      </c>
      <c r="E39" s="6" t="s">
        <v>16</v>
      </c>
      <c r="F39" s="6" t="s">
        <v>17</v>
      </c>
      <c r="G39" s="6" t="s">
        <v>13</v>
      </c>
      <c r="H39" s="22">
        <v>399</v>
      </c>
      <c r="I39" s="9">
        <v>2</v>
      </c>
      <c r="J39" s="36"/>
    </row>
    <row r="40" spans="1:10" x14ac:dyDescent="0.3">
      <c r="A40" s="8" t="s">
        <v>181</v>
      </c>
      <c r="B40" s="7">
        <v>44433</v>
      </c>
      <c r="C40" s="6">
        <v>7</v>
      </c>
      <c r="D40" s="6" t="s">
        <v>43</v>
      </c>
      <c r="E40" s="6" t="s">
        <v>41</v>
      </c>
      <c r="F40" s="6" t="s">
        <v>17</v>
      </c>
      <c r="G40" s="6" t="s">
        <v>13</v>
      </c>
      <c r="H40" s="22">
        <v>399</v>
      </c>
      <c r="I40" s="9">
        <v>6</v>
      </c>
      <c r="J40" s="36"/>
    </row>
    <row r="41" spans="1:10" x14ac:dyDescent="0.3">
      <c r="A41" s="8" t="s">
        <v>186</v>
      </c>
      <c r="B41" s="7">
        <v>44435</v>
      </c>
      <c r="C41" s="6">
        <v>7</v>
      </c>
      <c r="D41" s="6" t="s">
        <v>43</v>
      </c>
      <c r="E41" s="6" t="s">
        <v>41</v>
      </c>
      <c r="F41" s="6" t="s">
        <v>17</v>
      </c>
      <c r="G41" s="6" t="s">
        <v>13</v>
      </c>
      <c r="H41" s="22">
        <v>399</v>
      </c>
      <c r="I41" s="9">
        <v>8</v>
      </c>
      <c r="J41" s="36"/>
    </row>
    <row r="42" spans="1:10" x14ac:dyDescent="0.3">
      <c r="A42" s="8" t="s">
        <v>187</v>
      </c>
      <c r="B42" s="7">
        <v>44437</v>
      </c>
      <c r="C42" s="6">
        <v>8</v>
      </c>
      <c r="D42" s="6" t="s">
        <v>76</v>
      </c>
      <c r="E42" s="6" t="s">
        <v>41</v>
      </c>
      <c r="F42" s="6" t="s">
        <v>17</v>
      </c>
      <c r="G42" s="6" t="s">
        <v>13</v>
      </c>
      <c r="H42" s="22">
        <v>399</v>
      </c>
      <c r="I42" s="9">
        <v>3</v>
      </c>
      <c r="J42" s="36"/>
    </row>
    <row r="43" spans="1:10" x14ac:dyDescent="0.3">
      <c r="A43" s="8" t="s">
        <v>190</v>
      </c>
      <c r="B43" s="7">
        <v>44440</v>
      </c>
      <c r="C43" s="6">
        <v>10</v>
      </c>
      <c r="D43" s="6" t="s">
        <v>68</v>
      </c>
      <c r="E43" s="6" t="s">
        <v>16</v>
      </c>
      <c r="F43" s="6" t="s">
        <v>17</v>
      </c>
      <c r="G43" s="6" t="s">
        <v>13</v>
      </c>
      <c r="H43" s="22">
        <v>399</v>
      </c>
      <c r="I43" s="9">
        <v>3</v>
      </c>
      <c r="J43" s="36"/>
    </row>
    <row r="44" spans="1:10" x14ac:dyDescent="0.3">
      <c r="A44" s="8" t="s">
        <v>192</v>
      </c>
      <c r="B44" s="7">
        <v>44442</v>
      </c>
      <c r="C44" s="6">
        <v>6</v>
      </c>
      <c r="D44" s="6" t="s">
        <v>15</v>
      </c>
      <c r="E44" s="6" t="s">
        <v>16</v>
      </c>
      <c r="F44" s="6" t="s">
        <v>17</v>
      </c>
      <c r="G44" s="6" t="s">
        <v>13</v>
      </c>
      <c r="H44" s="22">
        <v>399</v>
      </c>
      <c r="I44" s="9">
        <v>8</v>
      </c>
      <c r="J44" s="36"/>
    </row>
    <row r="45" spans="1:10" x14ac:dyDescent="0.3">
      <c r="A45" s="8" t="s">
        <v>203</v>
      </c>
      <c r="B45" s="7">
        <v>44457</v>
      </c>
      <c r="C45" s="6">
        <v>7</v>
      </c>
      <c r="D45" s="6" t="s">
        <v>43</v>
      </c>
      <c r="E45" s="6" t="s">
        <v>16</v>
      </c>
      <c r="F45" s="6" t="s">
        <v>17</v>
      </c>
      <c r="G45" s="6" t="s">
        <v>13</v>
      </c>
      <c r="H45" s="22">
        <v>399</v>
      </c>
      <c r="I45" s="9">
        <v>3</v>
      </c>
      <c r="J45" s="36"/>
    </row>
    <row r="46" spans="1:10" x14ac:dyDescent="0.3">
      <c r="A46" s="8" t="s">
        <v>204</v>
      </c>
      <c r="B46" s="7">
        <v>44461</v>
      </c>
      <c r="C46" s="6">
        <v>6</v>
      </c>
      <c r="D46" s="6" t="s">
        <v>15</v>
      </c>
      <c r="E46" s="6" t="s">
        <v>16</v>
      </c>
      <c r="F46" s="6" t="s">
        <v>17</v>
      </c>
      <c r="G46" s="6" t="s">
        <v>13</v>
      </c>
      <c r="H46" s="22">
        <v>399</v>
      </c>
      <c r="I46" s="9">
        <v>9</v>
      </c>
      <c r="J46" s="36"/>
    </row>
    <row r="47" spans="1:10" x14ac:dyDescent="0.3">
      <c r="A47" s="8" t="s">
        <v>208</v>
      </c>
      <c r="B47" s="7">
        <v>44470</v>
      </c>
      <c r="C47" s="6">
        <v>9</v>
      </c>
      <c r="D47" s="6" t="s">
        <v>40</v>
      </c>
      <c r="E47" s="6" t="s">
        <v>41</v>
      </c>
      <c r="F47" s="6" t="s">
        <v>17</v>
      </c>
      <c r="G47" s="6" t="s">
        <v>13</v>
      </c>
      <c r="H47" s="22">
        <v>399</v>
      </c>
      <c r="I47" s="9">
        <v>7</v>
      </c>
      <c r="J47" s="36"/>
    </row>
    <row r="48" spans="1:10" x14ac:dyDescent="0.3">
      <c r="A48" s="8" t="s">
        <v>215</v>
      </c>
      <c r="B48" s="7">
        <v>44491</v>
      </c>
      <c r="C48" s="6">
        <v>10</v>
      </c>
      <c r="D48" s="6" t="s">
        <v>68</v>
      </c>
      <c r="E48" s="6" t="s">
        <v>41</v>
      </c>
      <c r="F48" s="6" t="s">
        <v>17</v>
      </c>
      <c r="G48" s="6" t="s">
        <v>13</v>
      </c>
      <c r="H48" s="22">
        <v>399</v>
      </c>
      <c r="I48" s="9">
        <v>0</v>
      </c>
      <c r="J48" s="36"/>
    </row>
    <row r="49" spans="1:10" x14ac:dyDescent="0.3">
      <c r="A49" s="8" t="s">
        <v>218</v>
      </c>
      <c r="B49" s="7">
        <v>44495</v>
      </c>
      <c r="C49" s="6">
        <v>6</v>
      </c>
      <c r="D49" s="6" t="s">
        <v>15</v>
      </c>
      <c r="E49" s="6" t="s">
        <v>16</v>
      </c>
      <c r="F49" s="6" t="s">
        <v>17</v>
      </c>
      <c r="G49" s="6" t="s">
        <v>13</v>
      </c>
      <c r="H49" s="22">
        <v>399</v>
      </c>
      <c r="I49" s="9">
        <v>5</v>
      </c>
      <c r="J49" s="36"/>
    </row>
    <row r="50" spans="1:10" x14ac:dyDescent="0.3">
      <c r="A50" s="8" t="s">
        <v>219</v>
      </c>
      <c r="B50" s="7">
        <v>44496</v>
      </c>
      <c r="C50" s="6">
        <v>6</v>
      </c>
      <c r="D50" s="6" t="s">
        <v>15</v>
      </c>
      <c r="E50" s="6" t="s">
        <v>16</v>
      </c>
      <c r="F50" s="6" t="s">
        <v>17</v>
      </c>
      <c r="G50" s="6" t="s">
        <v>13</v>
      </c>
      <c r="H50" s="22">
        <v>399</v>
      </c>
      <c r="I50" s="9">
        <v>7</v>
      </c>
      <c r="J50" s="36"/>
    </row>
    <row r="51" spans="1:10" x14ac:dyDescent="0.3">
      <c r="A51" s="8" t="s">
        <v>220</v>
      </c>
      <c r="B51" s="7">
        <v>44498</v>
      </c>
      <c r="C51" s="6">
        <v>9</v>
      </c>
      <c r="D51" s="6" t="s">
        <v>40</v>
      </c>
      <c r="E51" s="6" t="s">
        <v>41</v>
      </c>
      <c r="F51" s="6" t="s">
        <v>17</v>
      </c>
      <c r="G51" s="6" t="s">
        <v>13</v>
      </c>
      <c r="H51" s="22">
        <v>399</v>
      </c>
      <c r="I51" s="9">
        <v>2</v>
      </c>
      <c r="J51" s="36"/>
    </row>
    <row r="52" spans="1:10" x14ac:dyDescent="0.3">
      <c r="A52" s="8" t="s">
        <v>221</v>
      </c>
      <c r="B52" s="7">
        <v>44498</v>
      </c>
      <c r="C52" s="6">
        <v>7</v>
      </c>
      <c r="D52" s="6" t="s">
        <v>43</v>
      </c>
      <c r="E52" s="6" t="s">
        <v>41</v>
      </c>
      <c r="F52" s="6" t="s">
        <v>17</v>
      </c>
      <c r="G52" s="6" t="s">
        <v>13</v>
      </c>
      <c r="H52" s="22">
        <v>399</v>
      </c>
      <c r="I52" s="9">
        <v>2</v>
      </c>
      <c r="J52" s="36"/>
    </row>
    <row r="53" spans="1:10" x14ac:dyDescent="0.3">
      <c r="A53" s="8" t="s">
        <v>223</v>
      </c>
      <c r="B53" s="7">
        <v>44500</v>
      </c>
      <c r="C53" s="6">
        <v>7</v>
      </c>
      <c r="D53" s="6" t="s">
        <v>43</v>
      </c>
      <c r="E53" s="6" t="s">
        <v>16</v>
      </c>
      <c r="F53" s="6" t="s">
        <v>17</v>
      </c>
      <c r="G53" s="6" t="s">
        <v>13</v>
      </c>
      <c r="H53" s="22">
        <v>399</v>
      </c>
      <c r="I53" s="9">
        <v>0</v>
      </c>
      <c r="J53" s="36"/>
    </row>
    <row r="54" spans="1:10" x14ac:dyDescent="0.3">
      <c r="A54" s="8" t="s">
        <v>228</v>
      </c>
      <c r="B54" s="7">
        <v>44510</v>
      </c>
      <c r="C54" s="6">
        <v>10</v>
      </c>
      <c r="D54" s="6" t="s">
        <v>68</v>
      </c>
      <c r="E54" s="6" t="s">
        <v>16</v>
      </c>
      <c r="F54" s="6" t="s">
        <v>17</v>
      </c>
      <c r="G54" s="6" t="s">
        <v>13</v>
      </c>
      <c r="H54" s="22">
        <v>399</v>
      </c>
      <c r="I54" s="9">
        <v>6</v>
      </c>
      <c r="J54" s="36"/>
    </row>
    <row r="55" spans="1:10" x14ac:dyDescent="0.3">
      <c r="A55" s="8" t="s">
        <v>229</v>
      </c>
      <c r="B55" s="7">
        <v>44516</v>
      </c>
      <c r="C55" s="6">
        <v>8</v>
      </c>
      <c r="D55" s="6" t="s">
        <v>76</v>
      </c>
      <c r="E55" s="6" t="s">
        <v>41</v>
      </c>
      <c r="F55" s="6" t="s">
        <v>17</v>
      </c>
      <c r="G55" s="6" t="s">
        <v>13</v>
      </c>
      <c r="H55" s="22">
        <v>399</v>
      </c>
      <c r="I55" s="9">
        <v>0</v>
      </c>
      <c r="J55" s="36"/>
    </row>
    <row r="56" spans="1:10" x14ac:dyDescent="0.3">
      <c r="A56" s="8" t="s">
        <v>235</v>
      </c>
      <c r="B56" s="7">
        <v>44522</v>
      </c>
      <c r="C56" s="6">
        <v>8</v>
      </c>
      <c r="D56" s="6" t="s">
        <v>76</v>
      </c>
      <c r="E56" s="6" t="s">
        <v>41</v>
      </c>
      <c r="F56" s="6" t="s">
        <v>17</v>
      </c>
      <c r="G56" s="6" t="s">
        <v>13</v>
      </c>
      <c r="H56" s="22">
        <v>399</v>
      </c>
      <c r="I56" s="9">
        <v>9</v>
      </c>
      <c r="J56" s="36"/>
    </row>
    <row r="57" spans="1:10" x14ac:dyDescent="0.3">
      <c r="A57" s="8" t="s">
        <v>236</v>
      </c>
      <c r="B57" s="7">
        <v>44522</v>
      </c>
      <c r="C57" s="6">
        <v>7</v>
      </c>
      <c r="D57" s="6" t="s">
        <v>43</v>
      </c>
      <c r="E57" s="6" t="s">
        <v>41</v>
      </c>
      <c r="F57" s="6" t="s">
        <v>17</v>
      </c>
      <c r="G57" s="6" t="s">
        <v>13</v>
      </c>
      <c r="H57" s="22">
        <v>399</v>
      </c>
      <c r="I57" s="9">
        <v>5</v>
      </c>
      <c r="J57" s="36"/>
    </row>
    <row r="58" spans="1:10" x14ac:dyDescent="0.3">
      <c r="A58" s="8" t="s">
        <v>237</v>
      </c>
      <c r="B58" s="7">
        <v>44522</v>
      </c>
      <c r="C58" s="6">
        <v>10</v>
      </c>
      <c r="D58" s="6" t="s">
        <v>68</v>
      </c>
      <c r="E58" s="6" t="s">
        <v>16</v>
      </c>
      <c r="F58" s="6" t="s">
        <v>17</v>
      </c>
      <c r="G58" s="6" t="s">
        <v>13</v>
      </c>
      <c r="H58" s="22">
        <v>399</v>
      </c>
      <c r="I58" s="9">
        <v>0</v>
      </c>
      <c r="J58" s="36"/>
    </row>
    <row r="59" spans="1:10" x14ac:dyDescent="0.3">
      <c r="A59" s="8" t="s">
        <v>241</v>
      </c>
      <c r="B59" s="7">
        <v>44524</v>
      </c>
      <c r="C59" s="6">
        <v>9</v>
      </c>
      <c r="D59" s="6" t="s">
        <v>40</v>
      </c>
      <c r="E59" s="6" t="s">
        <v>16</v>
      </c>
      <c r="F59" s="6" t="s">
        <v>17</v>
      </c>
      <c r="G59" s="6" t="s">
        <v>13</v>
      </c>
      <c r="H59" s="22">
        <v>399</v>
      </c>
      <c r="I59" s="9">
        <v>1</v>
      </c>
      <c r="J59" s="36"/>
    </row>
    <row r="60" spans="1:10" x14ac:dyDescent="0.3">
      <c r="A60" s="8" t="s">
        <v>246</v>
      </c>
      <c r="B60" s="7">
        <v>44529</v>
      </c>
      <c r="C60" s="6">
        <v>9</v>
      </c>
      <c r="D60" s="6" t="s">
        <v>40</v>
      </c>
      <c r="E60" s="6" t="s">
        <v>16</v>
      </c>
      <c r="F60" s="6" t="s">
        <v>17</v>
      </c>
      <c r="G60" s="6" t="s">
        <v>13</v>
      </c>
      <c r="H60" s="22">
        <v>399</v>
      </c>
      <c r="I60" s="9">
        <v>6</v>
      </c>
      <c r="J60" s="36"/>
    </row>
    <row r="61" spans="1:10" x14ac:dyDescent="0.3">
      <c r="A61" s="8" t="s">
        <v>247</v>
      </c>
      <c r="B61" s="7">
        <v>44531</v>
      </c>
      <c r="C61" s="6">
        <v>8</v>
      </c>
      <c r="D61" s="6" t="s">
        <v>76</v>
      </c>
      <c r="E61" s="6" t="s">
        <v>16</v>
      </c>
      <c r="F61" s="6" t="s">
        <v>17</v>
      </c>
      <c r="G61" s="6" t="s">
        <v>13</v>
      </c>
      <c r="H61" s="22">
        <v>399</v>
      </c>
      <c r="I61" s="9">
        <v>5</v>
      </c>
      <c r="J61" s="36"/>
    </row>
    <row r="62" spans="1:10" x14ac:dyDescent="0.3">
      <c r="A62" s="8" t="s">
        <v>248</v>
      </c>
      <c r="B62" s="7">
        <v>44532</v>
      </c>
      <c r="C62" s="6">
        <v>7</v>
      </c>
      <c r="D62" s="6" t="s">
        <v>43</v>
      </c>
      <c r="E62" s="6" t="s">
        <v>16</v>
      </c>
      <c r="F62" s="6" t="s">
        <v>17</v>
      </c>
      <c r="G62" s="6" t="s">
        <v>13</v>
      </c>
      <c r="H62" s="22">
        <v>399</v>
      </c>
      <c r="I62" s="9">
        <v>3</v>
      </c>
      <c r="J62" s="36"/>
    </row>
    <row r="63" spans="1:10" x14ac:dyDescent="0.3">
      <c r="A63" s="8" t="s">
        <v>259</v>
      </c>
      <c r="B63" s="7">
        <v>44554</v>
      </c>
      <c r="C63" s="6">
        <v>9</v>
      </c>
      <c r="D63" s="6" t="s">
        <v>40</v>
      </c>
      <c r="E63" s="6" t="s">
        <v>16</v>
      </c>
      <c r="F63" s="6" t="s">
        <v>17</v>
      </c>
      <c r="G63" s="6" t="s">
        <v>13</v>
      </c>
      <c r="H63" s="22">
        <v>399</v>
      </c>
      <c r="I63" s="9">
        <v>2</v>
      </c>
      <c r="J63" s="36"/>
    </row>
    <row r="64" spans="1:10" x14ac:dyDescent="0.3">
      <c r="A64" s="8" t="s">
        <v>265</v>
      </c>
      <c r="B64" s="7">
        <v>44573</v>
      </c>
      <c r="C64" s="6">
        <v>10</v>
      </c>
      <c r="D64" s="6" t="s">
        <v>68</v>
      </c>
      <c r="E64" s="6" t="s">
        <v>16</v>
      </c>
      <c r="F64" s="6" t="s">
        <v>17</v>
      </c>
      <c r="G64" s="6" t="s">
        <v>13</v>
      </c>
      <c r="H64" s="22">
        <v>399</v>
      </c>
      <c r="I64" s="9">
        <v>7</v>
      </c>
      <c r="J64" s="36"/>
    </row>
    <row r="65" spans="1:10" x14ac:dyDescent="0.3">
      <c r="A65" s="8" t="s">
        <v>273</v>
      </c>
      <c r="B65" s="7">
        <v>44579</v>
      </c>
      <c r="C65" s="6">
        <v>7</v>
      </c>
      <c r="D65" s="6" t="s">
        <v>43</v>
      </c>
      <c r="E65" s="6" t="s">
        <v>41</v>
      </c>
      <c r="F65" s="6" t="s">
        <v>17</v>
      </c>
      <c r="G65" s="6" t="s">
        <v>13</v>
      </c>
      <c r="H65" s="22">
        <v>399</v>
      </c>
      <c r="I65" s="9">
        <v>6</v>
      </c>
      <c r="J65" s="36"/>
    </row>
    <row r="66" spans="1:10" x14ac:dyDescent="0.3">
      <c r="A66" s="8" t="s">
        <v>276</v>
      </c>
      <c r="B66" s="7">
        <v>44587</v>
      </c>
      <c r="C66" s="6">
        <v>7</v>
      </c>
      <c r="D66" s="6" t="s">
        <v>43</v>
      </c>
      <c r="E66" s="6" t="s">
        <v>16</v>
      </c>
      <c r="F66" s="6" t="s">
        <v>17</v>
      </c>
      <c r="G66" s="6" t="s">
        <v>13</v>
      </c>
      <c r="H66" s="22">
        <v>399</v>
      </c>
      <c r="I66" s="9">
        <v>8</v>
      </c>
      <c r="J66" s="36"/>
    </row>
    <row r="67" spans="1:10" x14ac:dyDescent="0.3">
      <c r="A67" s="8" t="s">
        <v>278</v>
      </c>
      <c r="B67" s="7">
        <v>44587</v>
      </c>
      <c r="C67" s="6">
        <v>10</v>
      </c>
      <c r="D67" s="6" t="s">
        <v>68</v>
      </c>
      <c r="E67" s="6" t="s">
        <v>41</v>
      </c>
      <c r="F67" s="6" t="s">
        <v>17</v>
      </c>
      <c r="G67" s="6" t="s">
        <v>13</v>
      </c>
      <c r="H67" s="22">
        <v>399</v>
      </c>
      <c r="I67" s="9">
        <v>4</v>
      </c>
      <c r="J67" s="36"/>
    </row>
    <row r="68" spans="1:10" x14ac:dyDescent="0.3">
      <c r="A68" s="8" t="s">
        <v>281</v>
      </c>
      <c r="B68" s="7">
        <v>44597</v>
      </c>
      <c r="C68" s="6">
        <v>9</v>
      </c>
      <c r="D68" s="6" t="s">
        <v>40</v>
      </c>
      <c r="E68" s="6" t="s">
        <v>16</v>
      </c>
      <c r="F68" s="6" t="s">
        <v>17</v>
      </c>
      <c r="G68" s="6" t="s">
        <v>13</v>
      </c>
      <c r="H68" s="22">
        <v>399</v>
      </c>
      <c r="I68" s="9">
        <v>7</v>
      </c>
      <c r="J68" s="36"/>
    </row>
    <row r="69" spans="1:10" x14ac:dyDescent="0.3">
      <c r="A69" s="8" t="s">
        <v>283</v>
      </c>
      <c r="B69" s="7">
        <v>44599</v>
      </c>
      <c r="C69" s="6">
        <v>8</v>
      </c>
      <c r="D69" s="6" t="s">
        <v>76</v>
      </c>
      <c r="E69" s="6" t="s">
        <v>41</v>
      </c>
      <c r="F69" s="6" t="s">
        <v>17</v>
      </c>
      <c r="G69" s="6" t="s">
        <v>13</v>
      </c>
      <c r="H69" s="22">
        <v>399</v>
      </c>
      <c r="I69" s="9">
        <v>9</v>
      </c>
      <c r="J69" s="36"/>
    </row>
    <row r="70" spans="1:10" x14ac:dyDescent="0.3">
      <c r="A70" s="8" t="s">
        <v>284</v>
      </c>
      <c r="B70" s="7">
        <v>44601</v>
      </c>
      <c r="C70" s="6">
        <v>7</v>
      </c>
      <c r="D70" s="6" t="s">
        <v>43</v>
      </c>
      <c r="E70" s="6" t="s">
        <v>41</v>
      </c>
      <c r="F70" s="6" t="s">
        <v>17</v>
      </c>
      <c r="G70" s="6" t="s">
        <v>13</v>
      </c>
      <c r="H70" s="22">
        <v>399</v>
      </c>
      <c r="I70" s="9">
        <v>5</v>
      </c>
      <c r="J70" s="36"/>
    </row>
    <row r="71" spans="1:10" x14ac:dyDescent="0.3">
      <c r="A71" s="8" t="s">
        <v>286</v>
      </c>
      <c r="B71" s="7">
        <v>44604</v>
      </c>
      <c r="C71" s="6">
        <v>10</v>
      </c>
      <c r="D71" s="6" t="s">
        <v>68</v>
      </c>
      <c r="E71" s="6" t="s">
        <v>41</v>
      </c>
      <c r="F71" s="6" t="s">
        <v>17</v>
      </c>
      <c r="G71" s="6" t="s">
        <v>13</v>
      </c>
      <c r="H71" s="22">
        <v>399</v>
      </c>
      <c r="I71" s="9">
        <v>5</v>
      </c>
      <c r="J71" s="36"/>
    </row>
    <row r="72" spans="1:10" x14ac:dyDescent="0.3">
      <c r="A72" s="8" t="s">
        <v>288</v>
      </c>
      <c r="B72" s="7">
        <v>44610</v>
      </c>
      <c r="C72" s="6">
        <v>8</v>
      </c>
      <c r="D72" s="6" t="s">
        <v>76</v>
      </c>
      <c r="E72" s="6" t="s">
        <v>16</v>
      </c>
      <c r="F72" s="6" t="s">
        <v>17</v>
      </c>
      <c r="G72" s="6" t="s">
        <v>13</v>
      </c>
      <c r="H72" s="22">
        <v>399</v>
      </c>
      <c r="I72" s="9">
        <v>7</v>
      </c>
      <c r="J72" s="36"/>
    </row>
    <row r="73" spans="1:10" x14ac:dyDescent="0.3">
      <c r="A73" s="8" t="s">
        <v>290</v>
      </c>
      <c r="B73" s="7">
        <v>44611</v>
      </c>
      <c r="C73" s="6">
        <v>9</v>
      </c>
      <c r="D73" s="6" t="s">
        <v>40</v>
      </c>
      <c r="E73" s="6" t="s">
        <v>41</v>
      </c>
      <c r="F73" s="6" t="s">
        <v>17</v>
      </c>
      <c r="G73" s="6" t="s">
        <v>13</v>
      </c>
      <c r="H73" s="22">
        <v>399</v>
      </c>
      <c r="I73" s="9">
        <v>5</v>
      </c>
      <c r="J73" s="36"/>
    </row>
    <row r="74" spans="1:10" x14ac:dyDescent="0.3">
      <c r="A74" s="8" t="s">
        <v>292</v>
      </c>
      <c r="B74" s="7">
        <v>44611</v>
      </c>
      <c r="C74" s="6">
        <v>7</v>
      </c>
      <c r="D74" s="6" t="s">
        <v>43</v>
      </c>
      <c r="E74" s="6" t="s">
        <v>41</v>
      </c>
      <c r="F74" s="6" t="s">
        <v>17</v>
      </c>
      <c r="G74" s="6" t="s">
        <v>13</v>
      </c>
      <c r="H74" s="22">
        <v>399</v>
      </c>
      <c r="I74" s="9">
        <v>3</v>
      </c>
      <c r="J74" s="36"/>
    </row>
    <row r="75" spans="1:10" x14ac:dyDescent="0.3">
      <c r="A75" s="8" t="s">
        <v>296</v>
      </c>
      <c r="B75" s="7">
        <v>44615</v>
      </c>
      <c r="C75" s="6">
        <v>8</v>
      </c>
      <c r="D75" s="6" t="s">
        <v>76</v>
      </c>
      <c r="E75" s="6" t="s">
        <v>41</v>
      </c>
      <c r="F75" s="6" t="s">
        <v>17</v>
      </c>
      <c r="G75" s="6" t="s">
        <v>13</v>
      </c>
      <c r="H75" s="22">
        <v>399</v>
      </c>
      <c r="I75" s="9">
        <v>5</v>
      </c>
      <c r="J75" s="36"/>
    </row>
    <row r="76" spans="1:10" x14ac:dyDescent="0.3">
      <c r="A76" s="8" t="s">
        <v>302</v>
      </c>
      <c r="B76" s="7">
        <v>44621</v>
      </c>
      <c r="C76" s="6">
        <v>8</v>
      </c>
      <c r="D76" s="6" t="s">
        <v>76</v>
      </c>
      <c r="E76" s="6" t="s">
        <v>41</v>
      </c>
      <c r="F76" s="6" t="s">
        <v>17</v>
      </c>
      <c r="G76" s="6" t="s">
        <v>13</v>
      </c>
      <c r="H76" s="22">
        <v>399</v>
      </c>
      <c r="I76" s="9">
        <v>3</v>
      </c>
      <c r="J76" s="36"/>
    </row>
    <row r="77" spans="1:10" x14ac:dyDescent="0.3">
      <c r="A77" s="8" t="s">
        <v>303</v>
      </c>
      <c r="B77" s="7">
        <v>44622</v>
      </c>
      <c r="C77" s="6">
        <v>7</v>
      </c>
      <c r="D77" s="6" t="s">
        <v>43</v>
      </c>
      <c r="E77" s="6" t="s">
        <v>41</v>
      </c>
      <c r="F77" s="6" t="s">
        <v>17</v>
      </c>
      <c r="G77" s="6" t="s">
        <v>13</v>
      </c>
      <c r="H77" s="22">
        <v>399</v>
      </c>
      <c r="I77" s="9">
        <v>7</v>
      </c>
      <c r="J77" s="36"/>
    </row>
    <row r="78" spans="1:10" x14ac:dyDescent="0.3">
      <c r="A78" s="8" t="s">
        <v>305</v>
      </c>
      <c r="B78" s="7">
        <v>44627</v>
      </c>
      <c r="C78" s="6">
        <v>9</v>
      </c>
      <c r="D78" s="6" t="s">
        <v>40</v>
      </c>
      <c r="E78" s="6" t="s">
        <v>16</v>
      </c>
      <c r="F78" s="6" t="s">
        <v>17</v>
      </c>
      <c r="G78" s="6" t="s">
        <v>13</v>
      </c>
      <c r="H78" s="22">
        <v>399</v>
      </c>
      <c r="I78" s="9">
        <v>0</v>
      </c>
      <c r="J78" s="36"/>
    </row>
    <row r="79" spans="1:10" x14ac:dyDescent="0.3">
      <c r="A79" s="8" t="s">
        <v>308</v>
      </c>
      <c r="B79" s="7">
        <v>44631</v>
      </c>
      <c r="C79" s="6">
        <v>9</v>
      </c>
      <c r="D79" s="6" t="s">
        <v>40</v>
      </c>
      <c r="E79" s="6" t="s">
        <v>41</v>
      </c>
      <c r="F79" s="6" t="s">
        <v>17</v>
      </c>
      <c r="G79" s="6" t="s">
        <v>13</v>
      </c>
      <c r="H79" s="22">
        <v>399</v>
      </c>
      <c r="I79" s="9">
        <v>5</v>
      </c>
      <c r="J79" s="36"/>
    </row>
    <row r="80" spans="1:10" x14ac:dyDescent="0.3">
      <c r="A80" s="8" t="s">
        <v>312</v>
      </c>
      <c r="B80" s="7">
        <v>44637</v>
      </c>
      <c r="C80" s="6">
        <v>7</v>
      </c>
      <c r="D80" s="6" t="s">
        <v>43</v>
      </c>
      <c r="E80" s="6" t="s">
        <v>16</v>
      </c>
      <c r="F80" s="6" t="s">
        <v>17</v>
      </c>
      <c r="G80" s="6" t="s">
        <v>13</v>
      </c>
      <c r="H80" s="22">
        <v>399</v>
      </c>
      <c r="I80" s="9">
        <v>6</v>
      </c>
      <c r="J80" s="36"/>
    </row>
    <row r="81" spans="1:10" x14ac:dyDescent="0.3">
      <c r="A81" s="8" t="s">
        <v>316</v>
      </c>
      <c r="B81" s="7">
        <v>44639</v>
      </c>
      <c r="C81" s="6">
        <v>9</v>
      </c>
      <c r="D81" s="6" t="s">
        <v>40</v>
      </c>
      <c r="E81" s="6" t="s">
        <v>16</v>
      </c>
      <c r="F81" s="6" t="s">
        <v>17</v>
      </c>
      <c r="G81" s="6" t="s">
        <v>13</v>
      </c>
      <c r="H81" s="22">
        <v>399</v>
      </c>
      <c r="I81" s="9">
        <v>9</v>
      </c>
      <c r="J81" s="36"/>
    </row>
    <row r="82" spans="1:10" x14ac:dyDescent="0.3">
      <c r="A82" s="8" t="s">
        <v>317</v>
      </c>
      <c r="B82" s="7">
        <v>44639</v>
      </c>
      <c r="C82" s="6">
        <v>10</v>
      </c>
      <c r="D82" s="6" t="s">
        <v>68</v>
      </c>
      <c r="E82" s="6" t="s">
        <v>16</v>
      </c>
      <c r="F82" s="6" t="s">
        <v>17</v>
      </c>
      <c r="G82" s="6" t="s">
        <v>13</v>
      </c>
      <c r="H82" s="22">
        <v>399</v>
      </c>
      <c r="I82" s="9">
        <v>0</v>
      </c>
      <c r="J82" s="36"/>
    </row>
    <row r="83" spans="1:10" x14ac:dyDescent="0.3">
      <c r="A83" s="8" t="s">
        <v>320</v>
      </c>
      <c r="B83" s="7">
        <v>44643</v>
      </c>
      <c r="C83" s="6">
        <v>9</v>
      </c>
      <c r="D83" s="6" t="s">
        <v>40</v>
      </c>
      <c r="E83" s="6" t="s">
        <v>41</v>
      </c>
      <c r="F83" s="6" t="s">
        <v>17</v>
      </c>
      <c r="G83" s="6" t="s">
        <v>13</v>
      </c>
      <c r="H83" s="22">
        <v>399</v>
      </c>
      <c r="I83" s="9">
        <v>9</v>
      </c>
      <c r="J83" s="36"/>
    </row>
    <row r="84" spans="1:10" x14ac:dyDescent="0.3">
      <c r="A84" s="8" t="s">
        <v>325</v>
      </c>
      <c r="B84" s="7">
        <v>44650</v>
      </c>
      <c r="C84" s="6">
        <v>7</v>
      </c>
      <c r="D84" s="6" t="s">
        <v>43</v>
      </c>
      <c r="E84" s="6" t="s">
        <v>41</v>
      </c>
      <c r="F84" s="6" t="s">
        <v>17</v>
      </c>
      <c r="G84" s="6" t="s">
        <v>13</v>
      </c>
      <c r="H84" s="22">
        <v>399</v>
      </c>
      <c r="I84" s="9">
        <v>2</v>
      </c>
      <c r="J84" s="36"/>
    </row>
    <row r="85" spans="1:10" x14ac:dyDescent="0.3">
      <c r="A85" s="8" t="s">
        <v>327</v>
      </c>
      <c r="B85" s="7">
        <v>44651</v>
      </c>
      <c r="C85" s="6">
        <v>10</v>
      </c>
      <c r="D85" s="6" t="s">
        <v>68</v>
      </c>
      <c r="E85" s="6" t="s">
        <v>16</v>
      </c>
      <c r="F85" s="6" t="s">
        <v>17</v>
      </c>
      <c r="G85" s="6" t="s">
        <v>13</v>
      </c>
      <c r="H85" s="22">
        <v>399</v>
      </c>
      <c r="I85" s="9">
        <v>8</v>
      </c>
      <c r="J85" s="36"/>
    </row>
    <row r="86" spans="1:10" x14ac:dyDescent="0.3">
      <c r="A86" s="8" t="s">
        <v>329</v>
      </c>
      <c r="B86" s="7">
        <v>44653</v>
      </c>
      <c r="C86" s="6">
        <v>8</v>
      </c>
      <c r="D86" s="6" t="s">
        <v>76</v>
      </c>
      <c r="E86" s="6" t="s">
        <v>41</v>
      </c>
      <c r="F86" s="6" t="s">
        <v>17</v>
      </c>
      <c r="G86" s="6" t="s">
        <v>13</v>
      </c>
      <c r="H86" s="22">
        <v>399</v>
      </c>
      <c r="I86" s="9">
        <v>0</v>
      </c>
      <c r="J86" s="36"/>
    </row>
    <row r="87" spans="1:10" x14ac:dyDescent="0.3">
      <c r="A87" s="8" t="s">
        <v>331</v>
      </c>
      <c r="B87" s="7">
        <v>44660</v>
      </c>
      <c r="C87" s="6">
        <v>9</v>
      </c>
      <c r="D87" s="6" t="s">
        <v>40</v>
      </c>
      <c r="E87" s="6" t="s">
        <v>16</v>
      </c>
      <c r="F87" s="6" t="s">
        <v>17</v>
      </c>
      <c r="G87" s="6" t="s">
        <v>13</v>
      </c>
      <c r="H87" s="22">
        <v>399</v>
      </c>
      <c r="I87" s="9">
        <v>5</v>
      </c>
      <c r="J87" s="36"/>
    </row>
    <row r="88" spans="1:10" x14ac:dyDescent="0.3">
      <c r="A88" s="8" t="s">
        <v>333</v>
      </c>
      <c r="B88" s="7">
        <v>44665</v>
      </c>
      <c r="C88" s="6">
        <v>9</v>
      </c>
      <c r="D88" s="6" t="s">
        <v>40</v>
      </c>
      <c r="E88" s="6" t="s">
        <v>41</v>
      </c>
      <c r="F88" s="6" t="s">
        <v>17</v>
      </c>
      <c r="G88" s="6" t="s">
        <v>13</v>
      </c>
      <c r="H88" s="22">
        <v>399</v>
      </c>
      <c r="I88" s="9">
        <v>7</v>
      </c>
      <c r="J88" s="36"/>
    </row>
    <row r="89" spans="1:10" x14ac:dyDescent="0.3">
      <c r="A89" s="8" t="s">
        <v>334</v>
      </c>
      <c r="B89" s="7">
        <v>44666</v>
      </c>
      <c r="C89" s="6">
        <v>6</v>
      </c>
      <c r="D89" s="6" t="s">
        <v>15</v>
      </c>
      <c r="E89" s="6" t="s">
        <v>41</v>
      </c>
      <c r="F89" s="6" t="s">
        <v>17</v>
      </c>
      <c r="G89" s="6" t="s">
        <v>13</v>
      </c>
      <c r="H89" s="22">
        <v>399</v>
      </c>
      <c r="I89" s="9">
        <v>0</v>
      </c>
      <c r="J89" s="36"/>
    </row>
    <row r="90" spans="1:10" x14ac:dyDescent="0.3">
      <c r="A90" s="8" t="s">
        <v>339</v>
      </c>
      <c r="B90" s="7">
        <v>44670</v>
      </c>
      <c r="C90" s="6">
        <v>10</v>
      </c>
      <c r="D90" s="6" t="s">
        <v>68</v>
      </c>
      <c r="E90" s="6" t="s">
        <v>41</v>
      </c>
      <c r="F90" s="6" t="s">
        <v>17</v>
      </c>
      <c r="G90" s="6" t="s">
        <v>13</v>
      </c>
      <c r="H90" s="22">
        <v>399</v>
      </c>
      <c r="I90" s="9">
        <v>4</v>
      </c>
      <c r="J90" s="36"/>
    </row>
    <row r="91" spans="1:10" x14ac:dyDescent="0.3">
      <c r="A91" s="8" t="s">
        <v>340</v>
      </c>
      <c r="B91" s="7">
        <v>44671</v>
      </c>
      <c r="C91" s="6">
        <v>6</v>
      </c>
      <c r="D91" s="6" t="s">
        <v>15</v>
      </c>
      <c r="E91" s="6" t="s">
        <v>41</v>
      </c>
      <c r="F91" s="6" t="s">
        <v>17</v>
      </c>
      <c r="G91" s="6" t="s">
        <v>13</v>
      </c>
      <c r="H91" s="22">
        <v>399</v>
      </c>
      <c r="I91" s="9">
        <v>6</v>
      </c>
      <c r="J91" s="36"/>
    </row>
    <row r="92" spans="1:10" x14ac:dyDescent="0.3">
      <c r="A92" s="8" t="s">
        <v>345</v>
      </c>
      <c r="B92" s="7">
        <v>44674</v>
      </c>
      <c r="C92" s="6">
        <v>8</v>
      </c>
      <c r="D92" s="6" t="s">
        <v>76</v>
      </c>
      <c r="E92" s="6" t="s">
        <v>16</v>
      </c>
      <c r="F92" s="6" t="s">
        <v>17</v>
      </c>
      <c r="G92" s="6" t="s">
        <v>13</v>
      </c>
      <c r="H92" s="22">
        <v>399</v>
      </c>
      <c r="I92" s="9">
        <v>2</v>
      </c>
      <c r="J92" s="36"/>
    </row>
    <row r="93" spans="1:10" x14ac:dyDescent="0.3">
      <c r="A93" s="8" t="s">
        <v>346</v>
      </c>
      <c r="B93" s="7">
        <v>44676</v>
      </c>
      <c r="C93" s="6">
        <v>10</v>
      </c>
      <c r="D93" s="6" t="s">
        <v>68</v>
      </c>
      <c r="E93" s="6" t="s">
        <v>41</v>
      </c>
      <c r="F93" s="6" t="s">
        <v>17</v>
      </c>
      <c r="G93" s="6" t="s">
        <v>13</v>
      </c>
      <c r="H93" s="22">
        <v>399</v>
      </c>
      <c r="I93" s="9">
        <v>5</v>
      </c>
      <c r="J93" s="36"/>
    </row>
    <row r="94" spans="1:10" x14ac:dyDescent="0.3">
      <c r="A94" s="8" t="s">
        <v>357</v>
      </c>
      <c r="B94" s="7">
        <v>44700</v>
      </c>
      <c r="C94" s="6">
        <v>10</v>
      </c>
      <c r="D94" s="6" t="s">
        <v>68</v>
      </c>
      <c r="E94" s="6" t="s">
        <v>41</v>
      </c>
      <c r="F94" s="6" t="s">
        <v>17</v>
      </c>
      <c r="G94" s="6" t="s">
        <v>13</v>
      </c>
      <c r="H94" s="22">
        <v>399</v>
      </c>
      <c r="I94" s="9">
        <v>1</v>
      </c>
      <c r="J94" s="36"/>
    </row>
    <row r="95" spans="1:10" x14ac:dyDescent="0.3">
      <c r="A95" s="8" t="s">
        <v>363</v>
      </c>
      <c r="B95" s="7">
        <v>44717</v>
      </c>
      <c r="C95" s="6">
        <v>9</v>
      </c>
      <c r="D95" s="6" t="s">
        <v>40</v>
      </c>
      <c r="E95" s="6" t="s">
        <v>16</v>
      </c>
      <c r="F95" s="6" t="s">
        <v>17</v>
      </c>
      <c r="G95" s="6" t="s">
        <v>13</v>
      </c>
      <c r="H95" s="22">
        <v>399</v>
      </c>
      <c r="I95" s="9">
        <v>0</v>
      </c>
      <c r="J95" s="36"/>
    </row>
    <row r="96" spans="1:10" x14ac:dyDescent="0.3">
      <c r="A96" s="8" t="s">
        <v>365</v>
      </c>
      <c r="B96" s="7">
        <v>44718</v>
      </c>
      <c r="C96" s="6">
        <v>9</v>
      </c>
      <c r="D96" s="6" t="s">
        <v>40</v>
      </c>
      <c r="E96" s="6" t="s">
        <v>16</v>
      </c>
      <c r="F96" s="6" t="s">
        <v>17</v>
      </c>
      <c r="G96" s="6" t="s">
        <v>13</v>
      </c>
      <c r="H96" s="22">
        <v>399</v>
      </c>
      <c r="I96" s="9">
        <v>0</v>
      </c>
      <c r="J96" s="36"/>
    </row>
    <row r="97" spans="1:10" x14ac:dyDescent="0.3">
      <c r="A97" s="8" t="s">
        <v>367</v>
      </c>
      <c r="B97" s="7">
        <v>44720</v>
      </c>
      <c r="C97" s="6">
        <v>10</v>
      </c>
      <c r="D97" s="6" t="s">
        <v>68</v>
      </c>
      <c r="E97" s="6" t="s">
        <v>16</v>
      </c>
      <c r="F97" s="6" t="s">
        <v>17</v>
      </c>
      <c r="G97" s="6" t="s">
        <v>13</v>
      </c>
      <c r="H97" s="22">
        <v>399</v>
      </c>
      <c r="I97" s="9">
        <v>5</v>
      </c>
      <c r="J97" s="36"/>
    </row>
    <row r="98" spans="1:10" x14ac:dyDescent="0.3">
      <c r="A98" s="8" t="s">
        <v>373</v>
      </c>
      <c r="B98" s="7">
        <v>44723</v>
      </c>
      <c r="C98" s="6">
        <v>9</v>
      </c>
      <c r="D98" s="6" t="s">
        <v>40</v>
      </c>
      <c r="E98" s="6" t="s">
        <v>41</v>
      </c>
      <c r="F98" s="6" t="s">
        <v>17</v>
      </c>
      <c r="G98" s="6" t="s">
        <v>13</v>
      </c>
      <c r="H98" s="22">
        <v>399</v>
      </c>
      <c r="I98" s="9">
        <v>3</v>
      </c>
      <c r="J98" s="36"/>
    </row>
    <row r="99" spans="1:10" x14ac:dyDescent="0.3">
      <c r="A99" s="8" t="s">
        <v>375</v>
      </c>
      <c r="B99" s="7">
        <v>44726</v>
      </c>
      <c r="C99" s="6">
        <v>10</v>
      </c>
      <c r="D99" s="6" t="s">
        <v>68</v>
      </c>
      <c r="E99" s="6" t="s">
        <v>16</v>
      </c>
      <c r="F99" s="6" t="s">
        <v>17</v>
      </c>
      <c r="G99" s="6" t="s">
        <v>13</v>
      </c>
      <c r="H99" s="22">
        <v>399</v>
      </c>
      <c r="I99" s="9">
        <v>8</v>
      </c>
      <c r="J99" s="36"/>
    </row>
    <row r="100" spans="1:10" x14ac:dyDescent="0.3">
      <c r="A100" s="8" t="s">
        <v>378</v>
      </c>
      <c r="B100" s="7">
        <v>44728</v>
      </c>
      <c r="C100" s="6">
        <v>8</v>
      </c>
      <c r="D100" s="6" t="s">
        <v>76</v>
      </c>
      <c r="E100" s="6" t="s">
        <v>16</v>
      </c>
      <c r="F100" s="6" t="s">
        <v>17</v>
      </c>
      <c r="G100" s="6" t="s">
        <v>13</v>
      </c>
      <c r="H100" s="22">
        <v>399</v>
      </c>
      <c r="I100" s="9">
        <v>2</v>
      </c>
      <c r="J100" s="36"/>
    </row>
    <row r="101" spans="1:10" x14ac:dyDescent="0.3">
      <c r="A101" s="8" t="s">
        <v>382</v>
      </c>
      <c r="B101" s="7">
        <v>44738</v>
      </c>
      <c r="C101" s="6">
        <v>7</v>
      </c>
      <c r="D101" s="6" t="s">
        <v>43</v>
      </c>
      <c r="E101" s="6" t="s">
        <v>16</v>
      </c>
      <c r="F101" s="6" t="s">
        <v>17</v>
      </c>
      <c r="G101" s="6" t="s">
        <v>13</v>
      </c>
      <c r="H101" s="22">
        <v>399</v>
      </c>
      <c r="I101" s="9">
        <v>4</v>
      </c>
      <c r="J101" s="36"/>
    </row>
    <row r="102" spans="1:10" x14ac:dyDescent="0.3">
      <c r="A102" s="8" t="s">
        <v>383</v>
      </c>
      <c r="B102" s="7">
        <v>44741</v>
      </c>
      <c r="C102" s="6">
        <v>9</v>
      </c>
      <c r="D102" s="6" t="s">
        <v>40</v>
      </c>
      <c r="E102" s="6" t="s">
        <v>41</v>
      </c>
      <c r="F102" s="6" t="s">
        <v>17</v>
      </c>
      <c r="G102" s="6" t="s">
        <v>13</v>
      </c>
      <c r="H102" s="22">
        <v>399</v>
      </c>
      <c r="I102" s="9">
        <v>5</v>
      </c>
      <c r="J102" s="36"/>
    </row>
    <row r="103" spans="1:10" x14ac:dyDescent="0.3">
      <c r="A103" s="8" t="s">
        <v>389</v>
      </c>
      <c r="B103" s="7">
        <v>44756</v>
      </c>
      <c r="C103" s="6">
        <v>10</v>
      </c>
      <c r="D103" s="6" t="s">
        <v>68</v>
      </c>
      <c r="E103" s="6" t="s">
        <v>16</v>
      </c>
      <c r="F103" s="6" t="s">
        <v>17</v>
      </c>
      <c r="G103" s="6" t="s">
        <v>13</v>
      </c>
      <c r="H103" s="22">
        <v>399</v>
      </c>
      <c r="I103" s="9">
        <v>9</v>
      </c>
      <c r="J103" s="36"/>
    </row>
    <row r="104" spans="1:10" x14ac:dyDescent="0.3">
      <c r="A104" s="8" t="s">
        <v>391</v>
      </c>
      <c r="B104" s="7">
        <v>44758</v>
      </c>
      <c r="C104" s="6">
        <v>9</v>
      </c>
      <c r="D104" s="6" t="s">
        <v>40</v>
      </c>
      <c r="E104" s="6" t="s">
        <v>16</v>
      </c>
      <c r="F104" s="6" t="s">
        <v>17</v>
      </c>
      <c r="G104" s="6" t="s">
        <v>13</v>
      </c>
      <c r="H104" s="22">
        <v>399</v>
      </c>
      <c r="I104" s="9">
        <v>0</v>
      </c>
      <c r="J104" s="36"/>
    </row>
    <row r="105" spans="1:10" x14ac:dyDescent="0.3">
      <c r="A105" s="8" t="s">
        <v>398</v>
      </c>
      <c r="B105" s="7">
        <v>44773</v>
      </c>
      <c r="C105" s="6">
        <v>6</v>
      </c>
      <c r="D105" s="6" t="s">
        <v>15</v>
      </c>
      <c r="E105" s="6" t="s">
        <v>41</v>
      </c>
      <c r="F105" s="6" t="s">
        <v>17</v>
      </c>
      <c r="G105" s="6" t="s">
        <v>13</v>
      </c>
      <c r="H105" s="22">
        <v>399</v>
      </c>
      <c r="I105" s="9">
        <v>9</v>
      </c>
      <c r="J105" s="36"/>
    </row>
    <row r="106" spans="1:10" x14ac:dyDescent="0.3">
      <c r="A106" s="8" t="s">
        <v>399</v>
      </c>
      <c r="B106" s="7">
        <v>44775</v>
      </c>
      <c r="C106" s="6">
        <v>6</v>
      </c>
      <c r="D106" s="6" t="s">
        <v>15</v>
      </c>
      <c r="E106" s="6" t="s">
        <v>16</v>
      </c>
      <c r="F106" s="6" t="s">
        <v>17</v>
      </c>
      <c r="G106" s="6" t="s">
        <v>13</v>
      </c>
      <c r="H106" s="22">
        <v>399</v>
      </c>
      <c r="I106" s="9">
        <v>2</v>
      </c>
      <c r="J106" s="36"/>
    </row>
    <row r="107" spans="1:10" x14ac:dyDescent="0.3">
      <c r="A107" s="8" t="s">
        <v>400</v>
      </c>
      <c r="B107" s="7">
        <v>44779</v>
      </c>
      <c r="C107" s="6">
        <v>7</v>
      </c>
      <c r="D107" s="6" t="s">
        <v>43</v>
      </c>
      <c r="E107" s="6" t="s">
        <v>41</v>
      </c>
      <c r="F107" s="6" t="s">
        <v>17</v>
      </c>
      <c r="G107" s="6" t="s">
        <v>13</v>
      </c>
      <c r="H107" s="22">
        <v>399</v>
      </c>
      <c r="I107" s="9">
        <v>6</v>
      </c>
      <c r="J107" s="36"/>
    </row>
    <row r="108" spans="1:10" x14ac:dyDescent="0.3">
      <c r="A108" s="8" t="s">
        <v>416</v>
      </c>
      <c r="B108" s="7">
        <v>44807</v>
      </c>
      <c r="C108" s="6">
        <v>7</v>
      </c>
      <c r="D108" s="6" t="s">
        <v>43</v>
      </c>
      <c r="E108" s="6" t="s">
        <v>41</v>
      </c>
      <c r="F108" s="6" t="s">
        <v>17</v>
      </c>
      <c r="G108" s="6" t="s">
        <v>13</v>
      </c>
      <c r="H108" s="22">
        <v>399</v>
      </c>
      <c r="I108" s="9">
        <v>1</v>
      </c>
      <c r="J108" s="36"/>
    </row>
    <row r="109" spans="1:10" x14ac:dyDescent="0.3">
      <c r="A109" s="8" t="s">
        <v>421</v>
      </c>
      <c r="B109" s="7">
        <v>44812</v>
      </c>
      <c r="C109" s="6">
        <v>8</v>
      </c>
      <c r="D109" s="6" t="s">
        <v>76</v>
      </c>
      <c r="E109" s="6" t="s">
        <v>16</v>
      </c>
      <c r="F109" s="6" t="s">
        <v>17</v>
      </c>
      <c r="G109" s="6" t="s">
        <v>13</v>
      </c>
      <c r="H109" s="22">
        <v>399</v>
      </c>
      <c r="I109" s="9">
        <v>1</v>
      </c>
      <c r="J109" s="36"/>
    </row>
    <row r="110" spans="1:10" x14ac:dyDescent="0.3">
      <c r="A110" s="8" t="s">
        <v>432</v>
      </c>
      <c r="B110" s="7">
        <v>44824</v>
      </c>
      <c r="C110" s="6">
        <v>8</v>
      </c>
      <c r="D110" s="6" t="s">
        <v>76</v>
      </c>
      <c r="E110" s="6" t="s">
        <v>41</v>
      </c>
      <c r="F110" s="6" t="s">
        <v>17</v>
      </c>
      <c r="G110" s="6" t="s">
        <v>13</v>
      </c>
      <c r="H110" s="22">
        <v>399</v>
      </c>
      <c r="I110" s="9">
        <v>3</v>
      </c>
      <c r="J110" s="36"/>
    </row>
    <row r="111" spans="1:10" x14ac:dyDescent="0.3">
      <c r="A111" s="8" t="s">
        <v>437</v>
      </c>
      <c r="B111" s="7">
        <v>44833</v>
      </c>
      <c r="C111" s="6">
        <v>9</v>
      </c>
      <c r="D111" s="6" t="s">
        <v>40</v>
      </c>
      <c r="E111" s="6" t="s">
        <v>41</v>
      </c>
      <c r="F111" s="6" t="s">
        <v>17</v>
      </c>
      <c r="G111" s="6" t="s">
        <v>13</v>
      </c>
      <c r="H111" s="22">
        <v>399</v>
      </c>
      <c r="I111" s="9">
        <v>4</v>
      </c>
      <c r="J111" s="36"/>
    </row>
    <row r="112" spans="1:10" x14ac:dyDescent="0.3">
      <c r="A112" s="8" t="s">
        <v>439</v>
      </c>
      <c r="B112" s="7">
        <v>44837</v>
      </c>
      <c r="C112" s="6">
        <v>8</v>
      </c>
      <c r="D112" s="6" t="s">
        <v>76</v>
      </c>
      <c r="E112" s="6" t="s">
        <v>16</v>
      </c>
      <c r="F112" s="6" t="s">
        <v>17</v>
      </c>
      <c r="G112" s="6" t="s">
        <v>13</v>
      </c>
      <c r="H112" s="22">
        <v>399</v>
      </c>
      <c r="I112" s="9">
        <v>3</v>
      </c>
      <c r="J112" s="36"/>
    </row>
    <row r="113" spans="1:10" x14ac:dyDescent="0.3">
      <c r="A113" s="8" t="s">
        <v>452</v>
      </c>
      <c r="B113" s="7">
        <v>44201</v>
      </c>
      <c r="C113" s="6">
        <v>8</v>
      </c>
      <c r="D113" s="6" t="s">
        <v>76</v>
      </c>
      <c r="E113" s="6" t="s">
        <v>16</v>
      </c>
      <c r="F113" s="6" t="s">
        <v>17</v>
      </c>
      <c r="G113" s="6" t="s">
        <v>449</v>
      </c>
      <c r="H113" s="22">
        <v>289</v>
      </c>
      <c r="I113" s="9">
        <v>9</v>
      </c>
      <c r="J113" s="36"/>
    </row>
    <row r="114" spans="1:10" x14ac:dyDescent="0.3">
      <c r="A114" s="8" t="s">
        <v>461</v>
      </c>
      <c r="B114" s="7">
        <v>44211</v>
      </c>
      <c r="C114" s="6">
        <v>8</v>
      </c>
      <c r="D114" s="6" t="s">
        <v>76</v>
      </c>
      <c r="E114" s="6" t="s">
        <v>16</v>
      </c>
      <c r="F114" s="6" t="s">
        <v>17</v>
      </c>
      <c r="G114" s="6" t="s">
        <v>449</v>
      </c>
      <c r="H114" s="22">
        <v>289</v>
      </c>
      <c r="I114" s="9">
        <v>1</v>
      </c>
      <c r="J114" s="36"/>
    </row>
    <row r="115" spans="1:10" x14ac:dyDescent="0.3">
      <c r="A115" s="8" t="s">
        <v>462</v>
      </c>
      <c r="B115" s="7">
        <v>44213</v>
      </c>
      <c r="C115" s="6">
        <v>9</v>
      </c>
      <c r="D115" s="6" t="s">
        <v>40</v>
      </c>
      <c r="E115" s="6" t="s">
        <v>16</v>
      </c>
      <c r="F115" s="6" t="s">
        <v>17</v>
      </c>
      <c r="G115" s="6" t="s">
        <v>449</v>
      </c>
      <c r="H115" s="22">
        <v>289</v>
      </c>
      <c r="I115" s="9">
        <v>7</v>
      </c>
      <c r="J115" s="36"/>
    </row>
    <row r="116" spans="1:10" x14ac:dyDescent="0.3">
      <c r="A116" s="8" t="s">
        <v>463</v>
      </c>
      <c r="B116" s="7">
        <v>44215</v>
      </c>
      <c r="C116" s="6">
        <v>10</v>
      </c>
      <c r="D116" s="6" t="s">
        <v>68</v>
      </c>
      <c r="E116" s="6" t="s">
        <v>16</v>
      </c>
      <c r="F116" s="6" t="s">
        <v>17</v>
      </c>
      <c r="G116" s="6" t="s">
        <v>449</v>
      </c>
      <c r="H116" s="22">
        <v>289</v>
      </c>
      <c r="I116" s="9">
        <v>3</v>
      </c>
      <c r="J116" s="36"/>
    </row>
    <row r="117" spans="1:10" x14ac:dyDescent="0.3">
      <c r="A117" s="8" t="s">
        <v>468</v>
      </c>
      <c r="B117" s="7">
        <v>44220</v>
      </c>
      <c r="C117" s="6">
        <v>10</v>
      </c>
      <c r="D117" s="6" t="s">
        <v>68</v>
      </c>
      <c r="E117" s="6" t="s">
        <v>41</v>
      </c>
      <c r="F117" s="6" t="s">
        <v>17</v>
      </c>
      <c r="G117" s="6" t="s">
        <v>449</v>
      </c>
      <c r="H117" s="22">
        <v>289</v>
      </c>
      <c r="I117" s="9">
        <v>3</v>
      </c>
      <c r="J117" s="36"/>
    </row>
    <row r="118" spans="1:10" x14ac:dyDescent="0.3">
      <c r="A118" s="8" t="s">
        <v>473</v>
      </c>
      <c r="B118" s="7">
        <v>44240</v>
      </c>
      <c r="C118" s="6">
        <v>10</v>
      </c>
      <c r="D118" s="6" t="s">
        <v>68</v>
      </c>
      <c r="E118" s="6" t="s">
        <v>41</v>
      </c>
      <c r="F118" s="6" t="s">
        <v>17</v>
      </c>
      <c r="G118" s="6" t="s">
        <v>449</v>
      </c>
      <c r="H118" s="22">
        <v>289</v>
      </c>
      <c r="I118" s="9">
        <v>4</v>
      </c>
      <c r="J118" s="36"/>
    </row>
    <row r="119" spans="1:10" x14ac:dyDescent="0.3">
      <c r="A119" s="8" t="s">
        <v>474</v>
      </c>
      <c r="B119" s="7">
        <v>44240</v>
      </c>
      <c r="C119" s="6">
        <v>7</v>
      </c>
      <c r="D119" s="6" t="s">
        <v>43</v>
      </c>
      <c r="E119" s="6" t="s">
        <v>16</v>
      </c>
      <c r="F119" s="6" t="s">
        <v>17</v>
      </c>
      <c r="G119" s="6" t="s">
        <v>449</v>
      </c>
      <c r="H119" s="22">
        <v>289</v>
      </c>
      <c r="I119" s="9">
        <v>5</v>
      </c>
      <c r="J119" s="36"/>
    </row>
    <row r="120" spans="1:10" x14ac:dyDescent="0.3">
      <c r="A120" s="8" t="s">
        <v>480</v>
      </c>
      <c r="B120" s="7">
        <v>44248</v>
      </c>
      <c r="C120" s="6">
        <v>8</v>
      </c>
      <c r="D120" s="6" t="s">
        <v>76</v>
      </c>
      <c r="E120" s="6" t="s">
        <v>16</v>
      </c>
      <c r="F120" s="6" t="s">
        <v>17</v>
      </c>
      <c r="G120" s="6" t="s">
        <v>449</v>
      </c>
      <c r="H120" s="22">
        <v>289</v>
      </c>
      <c r="I120" s="9">
        <v>1</v>
      </c>
      <c r="J120" s="36"/>
    </row>
    <row r="121" spans="1:10" x14ac:dyDescent="0.3">
      <c r="A121" s="8" t="s">
        <v>483</v>
      </c>
      <c r="B121" s="7">
        <v>44255</v>
      </c>
      <c r="C121" s="6">
        <v>6</v>
      </c>
      <c r="D121" s="6" t="s">
        <v>15</v>
      </c>
      <c r="E121" s="6" t="s">
        <v>16</v>
      </c>
      <c r="F121" s="6" t="s">
        <v>17</v>
      </c>
      <c r="G121" s="6" t="s">
        <v>449</v>
      </c>
      <c r="H121" s="22">
        <v>289</v>
      </c>
      <c r="I121" s="9">
        <v>9</v>
      </c>
      <c r="J121" s="36"/>
    </row>
    <row r="122" spans="1:10" x14ac:dyDescent="0.3">
      <c r="A122" s="8" t="s">
        <v>492</v>
      </c>
      <c r="B122" s="7">
        <v>44273</v>
      </c>
      <c r="C122" s="6">
        <v>6</v>
      </c>
      <c r="D122" s="6" t="s">
        <v>15</v>
      </c>
      <c r="E122" s="6" t="s">
        <v>41</v>
      </c>
      <c r="F122" s="6" t="s">
        <v>17</v>
      </c>
      <c r="G122" s="6" t="s">
        <v>449</v>
      </c>
      <c r="H122" s="22">
        <v>289</v>
      </c>
      <c r="I122" s="9">
        <v>2</v>
      </c>
      <c r="J122" s="36"/>
    </row>
    <row r="123" spans="1:10" x14ac:dyDescent="0.3">
      <c r="A123" s="8" t="s">
        <v>496</v>
      </c>
      <c r="B123" s="7">
        <v>44280</v>
      </c>
      <c r="C123" s="6">
        <v>7</v>
      </c>
      <c r="D123" s="6" t="s">
        <v>43</v>
      </c>
      <c r="E123" s="6" t="s">
        <v>16</v>
      </c>
      <c r="F123" s="6" t="s">
        <v>17</v>
      </c>
      <c r="G123" s="6" t="s">
        <v>449</v>
      </c>
      <c r="H123" s="22">
        <v>289</v>
      </c>
      <c r="I123" s="9">
        <v>0</v>
      </c>
      <c r="J123" s="36"/>
    </row>
    <row r="124" spans="1:10" x14ac:dyDescent="0.3">
      <c r="A124" s="8" t="s">
        <v>501</v>
      </c>
      <c r="B124" s="7">
        <v>44291</v>
      </c>
      <c r="C124" s="6">
        <v>8</v>
      </c>
      <c r="D124" s="6" t="s">
        <v>76</v>
      </c>
      <c r="E124" s="6" t="s">
        <v>16</v>
      </c>
      <c r="F124" s="6" t="s">
        <v>17</v>
      </c>
      <c r="G124" s="6" t="s">
        <v>449</v>
      </c>
      <c r="H124" s="22">
        <v>289</v>
      </c>
      <c r="I124" s="9">
        <v>9</v>
      </c>
      <c r="J124" s="36"/>
    </row>
    <row r="125" spans="1:10" x14ac:dyDescent="0.3">
      <c r="A125" s="8" t="s">
        <v>510</v>
      </c>
      <c r="B125" s="7">
        <v>44309</v>
      </c>
      <c r="C125" s="6">
        <v>7</v>
      </c>
      <c r="D125" s="6" t="s">
        <v>43</v>
      </c>
      <c r="E125" s="6" t="s">
        <v>41</v>
      </c>
      <c r="F125" s="6" t="s">
        <v>17</v>
      </c>
      <c r="G125" s="6" t="s">
        <v>449</v>
      </c>
      <c r="H125" s="22">
        <v>289</v>
      </c>
      <c r="I125" s="9">
        <v>9</v>
      </c>
      <c r="J125" s="36"/>
    </row>
    <row r="126" spans="1:10" x14ac:dyDescent="0.3">
      <c r="A126" s="8" t="s">
        <v>511</v>
      </c>
      <c r="B126" s="7">
        <v>44310</v>
      </c>
      <c r="C126" s="6">
        <v>7</v>
      </c>
      <c r="D126" s="6" t="s">
        <v>43</v>
      </c>
      <c r="E126" s="6" t="s">
        <v>41</v>
      </c>
      <c r="F126" s="6" t="s">
        <v>17</v>
      </c>
      <c r="G126" s="6" t="s">
        <v>449</v>
      </c>
      <c r="H126" s="22">
        <v>289</v>
      </c>
      <c r="I126" s="9">
        <v>2</v>
      </c>
      <c r="J126" s="36"/>
    </row>
    <row r="127" spans="1:10" x14ac:dyDescent="0.3">
      <c r="A127" s="8" t="s">
        <v>512</v>
      </c>
      <c r="B127" s="7">
        <v>44310</v>
      </c>
      <c r="C127" s="6">
        <v>8</v>
      </c>
      <c r="D127" s="6" t="s">
        <v>76</v>
      </c>
      <c r="E127" s="6" t="s">
        <v>41</v>
      </c>
      <c r="F127" s="6" t="s">
        <v>17</v>
      </c>
      <c r="G127" s="6" t="s">
        <v>449</v>
      </c>
      <c r="H127" s="22">
        <v>289</v>
      </c>
      <c r="I127" s="9">
        <v>6</v>
      </c>
      <c r="J127" s="36"/>
    </row>
    <row r="128" spans="1:10" x14ac:dyDescent="0.3">
      <c r="A128" s="8" t="s">
        <v>513</v>
      </c>
      <c r="B128" s="7">
        <v>44310</v>
      </c>
      <c r="C128" s="6">
        <v>7</v>
      </c>
      <c r="D128" s="6" t="s">
        <v>43</v>
      </c>
      <c r="E128" s="6" t="s">
        <v>41</v>
      </c>
      <c r="F128" s="6" t="s">
        <v>17</v>
      </c>
      <c r="G128" s="6" t="s">
        <v>449</v>
      </c>
      <c r="H128" s="22">
        <v>289</v>
      </c>
      <c r="I128" s="9">
        <v>8</v>
      </c>
      <c r="J128" s="36"/>
    </row>
    <row r="129" spans="1:10" x14ac:dyDescent="0.3">
      <c r="A129" s="8" t="s">
        <v>517</v>
      </c>
      <c r="B129" s="7">
        <v>44315</v>
      </c>
      <c r="C129" s="6">
        <v>8</v>
      </c>
      <c r="D129" s="6" t="s">
        <v>76</v>
      </c>
      <c r="E129" s="6" t="s">
        <v>41</v>
      </c>
      <c r="F129" s="6" t="s">
        <v>17</v>
      </c>
      <c r="G129" s="6" t="s">
        <v>449</v>
      </c>
      <c r="H129" s="22">
        <v>289</v>
      </c>
      <c r="I129" s="9">
        <v>0</v>
      </c>
      <c r="J129" s="36"/>
    </row>
    <row r="130" spans="1:10" x14ac:dyDescent="0.3">
      <c r="A130" s="8" t="s">
        <v>526</v>
      </c>
      <c r="B130" s="7">
        <v>44331</v>
      </c>
      <c r="C130" s="6">
        <v>9</v>
      </c>
      <c r="D130" s="6" t="s">
        <v>40</v>
      </c>
      <c r="E130" s="6" t="s">
        <v>41</v>
      </c>
      <c r="F130" s="6" t="s">
        <v>17</v>
      </c>
      <c r="G130" s="6" t="s">
        <v>449</v>
      </c>
      <c r="H130" s="22">
        <v>289</v>
      </c>
      <c r="I130" s="9">
        <v>5</v>
      </c>
      <c r="J130" s="36"/>
    </row>
    <row r="131" spans="1:10" x14ac:dyDescent="0.3">
      <c r="A131" s="8" t="s">
        <v>527</v>
      </c>
      <c r="B131" s="7">
        <v>44331</v>
      </c>
      <c r="C131" s="6">
        <v>8</v>
      </c>
      <c r="D131" s="6" t="s">
        <v>76</v>
      </c>
      <c r="E131" s="6" t="s">
        <v>16</v>
      </c>
      <c r="F131" s="6" t="s">
        <v>17</v>
      </c>
      <c r="G131" s="6" t="s">
        <v>449</v>
      </c>
      <c r="H131" s="22">
        <v>289</v>
      </c>
      <c r="I131" s="9">
        <v>5</v>
      </c>
      <c r="J131" s="36"/>
    </row>
    <row r="132" spans="1:10" x14ac:dyDescent="0.3">
      <c r="A132" s="8" t="s">
        <v>528</v>
      </c>
      <c r="B132" s="7">
        <v>44332</v>
      </c>
      <c r="C132" s="6">
        <v>10</v>
      </c>
      <c r="D132" s="6" t="s">
        <v>68</v>
      </c>
      <c r="E132" s="6" t="s">
        <v>41</v>
      </c>
      <c r="F132" s="6" t="s">
        <v>17</v>
      </c>
      <c r="G132" s="6" t="s">
        <v>449</v>
      </c>
      <c r="H132" s="22">
        <v>289</v>
      </c>
      <c r="I132" s="9">
        <v>6</v>
      </c>
      <c r="J132" s="36"/>
    </row>
    <row r="133" spans="1:10" x14ac:dyDescent="0.3">
      <c r="A133" s="8" t="s">
        <v>534</v>
      </c>
      <c r="B133" s="7">
        <v>44339</v>
      </c>
      <c r="C133" s="6">
        <v>7</v>
      </c>
      <c r="D133" s="6" t="s">
        <v>43</v>
      </c>
      <c r="E133" s="6" t="s">
        <v>41</v>
      </c>
      <c r="F133" s="6" t="s">
        <v>17</v>
      </c>
      <c r="G133" s="6" t="s">
        <v>449</v>
      </c>
      <c r="H133" s="22">
        <v>289</v>
      </c>
      <c r="I133" s="9">
        <v>5</v>
      </c>
      <c r="J133" s="36"/>
    </row>
    <row r="134" spans="1:10" x14ac:dyDescent="0.3">
      <c r="A134" s="8" t="s">
        <v>538</v>
      </c>
      <c r="B134" s="7">
        <v>44342</v>
      </c>
      <c r="C134" s="6">
        <v>9</v>
      </c>
      <c r="D134" s="6" t="s">
        <v>40</v>
      </c>
      <c r="E134" s="6" t="s">
        <v>41</v>
      </c>
      <c r="F134" s="6" t="s">
        <v>17</v>
      </c>
      <c r="G134" s="6" t="s">
        <v>449</v>
      </c>
      <c r="H134" s="22">
        <v>289</v>
      </c>
      <c r="I134" s="9">
        <v>6</v>
      </c>
      <c r="J134" s="36"/>
    </row>
    <row r="135" spans="1:10" x14ac:dyDescent="0.3">
      <c r="A135" s="8" t="s">
        <v>541</v>
      </c>
      <c r="B135" s="7">
        <v>44343</v>
      </c>
      <c r="C135" s="6">
        <v>10</v>
      </c>
      <c r="D135" s="6" t="s">
        <v>68</v>
      </c>
      <c r="E135" s="6" t="s">
        <v>16</v>
      </c>
      <c r="F135" s="6" t="s">
        <v>17</v>
      </c>
      <c r="G135" s="6" t="s">
        <v>449</v>
      </c>
      <c r="H135" s="22">
        <v>289</v>
      </c>
      <c r="I135" s="9">
        <v>8</v>
      </c>
      <c r="J135" s="36"/>
    </row>
    <row r="136" spans="1:10" x14ac:dyDescent="0.3">
      <c r="A136" s="8" t="s">
        <v>543</v>
      </c>
      <c r="B136" s="7">
        <v>44348</v>
      </c>
      <c r="C136" s="6">
        <v>8</v>
      </c>
      <c r="D136" s="6" t="s">
        <v>76</v>
      </c>
      <c r="E136" s="6" t="s">
        <v>16</v>
      </c>
      <c r="F136" s="6" t="s">
        <v>17</v>
      </c>
      <c r="G136" s="6" t="s">
        <v>449</v>
      </c>
      <c r="H136" s="22">
        <v>289</v>
      </c>
      <c r="I136" s="9">
        <v>4</v>
      </c>
      <c r="J136" s="36"/>
    </row>
    <row r="137" spans="1:10" x14ac:dyDescent="0.3">
      <c r="A137" s="8" t="s">
        <v>551</v>
      </c>
      <c r="B137" s="7">
        <v>44355</v>
      </c>
      <c r="C137" s="6">
        <v>9</v>
      </c>
      <c r="D137" s="6" t="s">
        <v>40</v>
      </c>
      <c r="E137" s="6" t="s">
        <v>16</v>
      </c>
      <c r="F137" s="6" t="s">
        <v>17</v>
      </c>
      <c r="G137" s="6" t="s">
        <v>449</v>
      </c>
      <c r="H137" s="22">
        <v>289</v>
      </c>
      <c r="I137" s="9">
        <v>9</v>
      </c>
      <c r="J137" s="36"/>
    </row>
    <row r="138" spans="1:10" x14ac:dyDescent="0.3">
      <c r="A138" s="8" t="s">
        <v>552</v>
      </c>
      <c r="B138" s="7">
        <v>44356</v>
      </c>
      <c r="C138" s="6">
        <v>9</v>
      </c>
      <c r="D138" s="6" t="s">
        <v>40</v>
      </c>
      <c r="E138" s="6" t="s">
        <v>16</v>
      </c>
      <c r="F138" s="6" t="s">
        <v>17</v>
      </c>
      <c r="G138" s="6" t="s">
        <v>449</v>
      </c>
      <c r="H138" s="22">
        <v>289</v>
      </c>
      <c r="I138" s="9">
        <v>6</v>
      </c>
      <c r="J138" s="36"/>
    </row>
    <row r="139" spans="1:10" x14ac:dyDescent="0.3">
      <c r="A139" s="8" t="s">
        <v>562</v>
      </c>
      <c r="B139" s="7">
        <v>44373</v>
      </c>
      <c r="C139" s="6">
        <v>6</v>
      </c>
      <c r="D139" s="6" t="s">
        <v>15</v>
      </c>
      <c r="E139" s="6" t="s">
        <v>16</v>
      </c>
      <c r="F139" s="6" t="s">
        <v>17</v>
      </c>
      <c r="G139" s="6" t="s">
        <v>449</v>
      </c>
      <c r="H139" s="22">
        <v>289</v>
      </c>
      <c r="I139" s="9">
        <v>9</v>
      </c>
      <c r="J139" s="36"/>
    </row>
    <row r="140" spans="1:10" x14ac:dyDescent="0.3">
      <c r="A140" s="8" t="s">
        <v>568</v>
      </c>
      <c r="B140" s="7">
        <v>44378</v>
      </c>
      <c r="C140" s="6">
        <v>10</v>
      </c>
      <c r="D140" s="6" t="s">
        <v>68</v>
      </c>
      <c r="E140" s="6" t="s">
        <v>16</v>
      </c>
      <c r="F140" s="6" t="s">
        <v>17</v>
      </c>
      <c r="G140" s="6" t="s">
        <v>449</v>
      </c>
      <c r="H140" s="22">
        <v>289</v>
      </c>
      <c r="I140" s="9">
        <v>9</v>
      </c>
      <c r="J140" s="36"/>
    </row>
    <row r="141" spans="1:10" x14ac:dyDescent="0.3">
      <c r="A141" s="8" t="s">
        <v>582</v>
      </c>
      <c r="B141" s="7">
        <v>44404</v>
      </c>
      <c r="C141" s="6">
        <v>7</v>
      </c>
      <c r="D141" s="6" t="s">
        <v>43</v>
      </c>
      <c r="E141" s="6" t="s">
        <v>16</v>
      </c>
      <c r="F141" s="6" t="s">
        <v>17</v>
      </c>
      <c r="G141" s="6" t="s">
        <v>449</v>
      </c>
      <c r="H141" s="22">
        <v>289</v>
      </c>
      <c r="I141" s="9">
        <v>4</v>
      </c>
      <c r="J141" s="36"/>
    </row>
    <row r="142" spans="1:10" x14ac:dyDescent="0.3">
      <c r="A142" s="8" t="s">
        <v>584</v>
      </c>
      <c r="B142" s="7">
        <v>44407</v>
      </c>
      <c r="C142" s="6">
        <v>8</v>
      </c>
      <c r="D142" s="6" t="s">
        <v>76</v>
      </c>
      <c r="E142" s="6" t="s">
        <v>16</v>
      </c>
      <c r="F142" s="6" t="s">
        <v>17</v>
      </c>
      <c r="G142" s="6" t="s">
        <v>449</v>
      </c>
      <c r="H142" s="22">
        <v>289</v>
      </c>
      <c r="I142" s="9">
        <v>9</v>
      </c>
      <c r="J142" s="36"/>
    </row>
    <row r="143" spans="1:10" x14ac:dyDescent="0.3">
      <c r="A143" s="8" t="s">
        <v>593</v>
      </c>
      <c r="B143" s="7">
        <v>44415</v>
      </c>
      <c r="C143" s="6">
        <v>9</v>
      </c>
      <c r="D143" s="6" t="s">
        <v>40</v>
      </c>
      <c r="E143" s="6" t="s">
        <v>16</v>
      </c>
      <c r="F143" s="6" t="s">
        <v>17</v>
      </c>
      <c r="G143" s="6" t="s">
        <v>449</v>
      </c>
      <c r="H143" s="22">
        <v>289</v>
      </c>
      <c r="I143" s="9">
        <v>9</v>
      </c>
      <c r="J143" s="36"/>
    </row>
    <row r="144" spans="1:10" x14ac:dyDescent="0.3">
      <c r="A144" s="8" t="s">
        <v>594</v>
      </c>
      <c r="B144" s="7">
        <v>44416</v>
      </c>
      <c r="C144" s="6">
        <v>7</v>
      </c>
      <c r="D144" s="6" t="s">
        <v>43</v>
      </c>
      <c r="E144" s="6" t="s">
        <v>16</v>
      </c>
      <c r="F144" s="6" t="s">
        <v>17</v>
      </c>
      <c r="G144" s="6" t="s">
        <v>449</v>
      </c>
      <c r="H144" s="22">
        <v>289</v>
      </c>
      <c r="I144" s="9">
        <v>5</v>
      </c>
      <c r="J144" s="36"/>
    </row>
    <row r="145" spans="1:10" x14ac:dyDescent="0.3">
      <c r="A145" s="8" t="s">
        <v>595</v>
      </c>
      <c r="B145" s="7">
        <v>44416</v>
      </c>
      <c r="C145" s="6">
        <v>8</v>
      </c>
      <c r="D145" s="6" t="s">
        <v>76</v>
      </c>
      <c r="E145" s="6" t="s">
        <v>41</v>
      </c>
      <c r="F145" s="6" t="s">
        <v>17</v>
      </c>
      <c r="G145" s="6" t="s">
        <v>449</v>
      </c>
      <c r="H145" s="22">
        <v>289</v>
      </c>
      <c r="I145" s="9">
        <v>2</v>
      </c>
      <c r="J145" s="36"/>
    </row>
    <row r="146" spans="1:10" x14ac:dyDescent="0.3">
      <c r="A146" s="8" t="s">
        <v>596</v>
      </c>
      <c r="B146" s="7">
        <v>44416</v>
      </c>
      <c r="C146" s="6">
        <v>8</v>
      </c>
      <c r="D146" s="6" t="s">
        <v>76</v>
      </c>
      <c r="E146" s="6" t="s">
        <v>16</v>
      </c>
      <c r="F146" s="6" t="s">
        <v>17</v>
      </c>
      <c r="G146" s="6" t="s">
        <v>449</v>
      </c>
      <c r="H146" s="22">
        <v>289</v>
      </c>
      <c r="I146" s="9">
        <v>1</v>
      </c>
      <c r="J146" s="36"/>
    </row>
    <row r="147" spans="1:10" x14ac:dyDescent="0.3">
      <c r="A147" s="8" t="s">
        <v>597</v>
      </c>
      <c r="B147" s="7">
        <v>44417</v>
      </c>
      <c r="C147" s="6">
        <v>10</v>
      </c>
      <c r="D147" s="6" t="s">
        <v>68</v>
      </c>
      <c r="E147" s="6" t="s">
        <v>41</v>
      </c>
      <c r="F147" s="6" t="s">
        <v>17</v>
      </c>
      <c r="G147" s="6" t="s">
        <v>449</v>
      </c>
      <c r="H147" s="22">
        <v>289</v>
      </c>
      <c r="I147" s="9">
        <v>7</v>
      </c>
      <c r="J147" s="36"/>
    </row>
    <row r="148" spans="1:10" x14ac:dyDescent="0.3">
      <c r="A148" s="8" t="s">
        <v>603</v>
      </c>
      <c r="B148" s="7">
        <v>44426</v>
      </c>
      <c r="C148" s="6">
        <v>10</v>
      </c>
      <c r="D148" s="6" t="s">
        <v>68</v>
      </c>
      <c r="E148" s="6" t="s">
        <v>41</v>
      </c>
      <c r="F148" s="6" t="s">
        <v>17</v>
      </c>
      <c r="G148" s="6" t="s">
        <v>449</v>
      </c>
      <c r="H148" s="22">
        <v>289</v>
      </c>
      <c r="I148" s="9">
        <v>5</v>
      </c>
      <c r="J148" s="36"/>
    </row>
    <row r="149" spans="1:10" x14ac:dyDescent="0.3">
      <c r="A149" s="8" t="s">
        <v>608</v>
      </c>
      <c r="B149" s="7">
        <v>44434</v>
      </c>
      <c r="C149" s="6">
        <v>6</v>
      </c>
      <c r="D149" s="6" t="s">
        <v>15</v>
      </c>
      <c r="E149" s="6" t="s">
        <v>16</v>
      </c>
      <c r="F149" s="6" t="s">
        <v>17</v>
      </c>
      <c r="G149" s="6" t="s">
        <v>449</v>
      </c>
      <c r="H149" s="22">
        <v>289</v>
      </c>
      <c r="I149" s="9">
        <v>3</v>
      </c>
      <c r="J149" s="36"/>
    </row>
    <row r="150" spans="1:10" x14ac:dyDescent="0.3">
      <c r="A150" s="8" t="s">
        <v>613</v>
      </c>
      <c r="B150" s="7">
        <v>44442</v>
      </c>
      <c r="C150" s="6">
        <v>10</v>
      </c>
      <c r="D150" s="6" t="s">
        <v>68</v>
      </c>
      <c r="E150" s="6" t="s">
        <v>16</v>
      </c>
      <c r="F150" s="6" t="s">
        <v>17</v>
      </c>
      <c r="G150" s="6" t="s">
        <v>449</v>
      </c>
      <c r="H150" s="22">
        <v>289</v>
      </c>
      <c r="I150" s="9">
        <v>7</v>
      </c>
      <c r="J150" s="36"/>
    </row>
    <row r="151" spans="1:10" x14ac:dyDescent="0.3">
      <c r="A151" s="8" t="s">
        <v>614</v>
      </c>
      <c r="B151" s="7">
        <v>44448</v>
      </c>
      <c r="C151" s="6">
        <v>6</v>
      </c>
      <c r="D151" s="6" t="s">
        <v>15</v>
      </c>
      <c r="E151" s="6" t="s">
        <v>41</v>
      </c>
      <c r="F151" s="6" t="s">
        <v>17</v>
      </c>
      <c r="G151" s="6" t="s">
        <v>449</v>
      </c>
      <c r="H151" s="22">
        <v>289</v>
      </c>
      <c r="I151" s="9">
        <v>0</v>
      </c>
      <c r="J151" s="36"/>
    </row>
    <row r="152" spans="1:10" x14ac:dyDescent="0.3">
      <c r="A152" s="8" t="s">
        <v>615</v>
      </c>
      <c r="B152" s="7">
        <v>44449</v>
      </c>
      <c r="C152" s="6">
        <v>8</v>
      </c>
      <c r="D152" s="6" t="s">
        <v>76</v>
      </c>
      <c r="E152" s="6" t="s">
        <v>41</v>
      </c>
      <c r="F152" s="6" t="s">
        <v>17</v>
      </c>
      <c r="G152" s="6" t="s">
        <v>449</v>
      </c>
      <c r="H152" s="22">
        <v>289</v>
      </c>
      <c r="I152" s="9">
        <v>0</v>
      </c>
      <c r="J152" s="36"/>
    </row>
    <row r="153" spans="1:10" x14ac:dyDescent="0.3">
      <c r="A153" s="8" t="s">
        <v>619</v>
      </c>
      <c r="B153" s="7">
        <v>44459</v>
      </c>
      <c r="C153" s="6">
        <v>7</v>
      </c>
      <c r="D153" s="6" t="s">
        <v>43</v>
      </c>
      <c r="E153" s="6" t="s">
        <v>41</v>
      </c>
      <c r="F153" s="6" t="s">
        <v>17</v>
      </c>
      <c r="G153" s="6" t="s">
        <v>449</v>
      </c>
      <c r="H153" s="22">
        <v>289</v>
      </c>
      <c r="I153" s="9">
        <v>2</v>
      </c>
      <c r="J153" s="36"/>
    </row>
    <row r="154" spans="1:10" x14ac:dyDescent="0.3">
      <c r="A154" s="8" t="s">
        <v>622</v>
      </c>
      <c r="B154" s="7">
        <v>44461</v>
      </c>
      <c r="C154" s="6">
        <v>10</v>
      </c>
      <c r="D154" s="6" t="s">
        <v>68</v>
      </c>
      <c r="E154" s="6" t="s">
        <v>16</v>
      </c>
      <c r="F154" s="6" t="s">
        <v>17</v>
      </c>
      <c r="G154" s="6" t="s">
        <v>449</v>
      </c>
      <c r="H154" s="22">
        <v>289</v>
      </c>
      <c r="I154" s="9">
        <v>0</v>
      </c>
      <c r="J154" s="36"/>
    </row>
    <row r="155" spans="1:10" x14ac:dyDescent="0.3">
      <c r="A155" s="8" t="s">
        <v>624</v>
      </c>
      <c r="B155" s="7">
        <v>44461</v>
      </c>
      <c r="C155" s="6">
        <v>9</v>
      </c>
      <c r="D155" s="6" t="s">
        <v>40</v>
      </c>
      <c r="E155" s="6" t="s">
        <v>41</v>
      </c>
      <c r="F155" s="6" t="s">
        <v>17</v>
      </c>
      <c r="G155" s="6" t="s">
        <v>449</v>
      </c>
      <c r="H155" s="22">
        <v>289</v>
      </c>
      <c r="I155" s="9">
        <v>7</v>
      </c>
      <c r="J155" s="36"/>
    </row>
    <row r="156" spans="1:10" x14ac:dyDescent="0.3">
      <c r="A156" s="8" t="s">
        <v>629</v>
      </c>
      <c r="B156" s="7">
        <v>44468</v>
      </c>
      <c r="C156" s="6">
        <v>7</v>
      </c>
      <c r="D156" s="6" t="s">
        <v>43</v>
      </c>
      <c r="E156" s="6" t="s">
        <v>16</v>
      </c>
      <c r="F156" s="6" t="s">
        <v>17</v>
      </c>
      <c r="G156" s="6" t="s">
        <v>449</v>
      </c>
      <c r="H156" s="22">
        <v>289</v>
      </c>
      <c r="I156" s="9">
        <v>0</v>
      </c>
      <c r="J156" s="36"/>
    </row>
    <row r="157" spans="1:10" x14ac:dyDescent="0.3">
      <c r="A157" s="8" t="s">
        <v>633</v>
      </c>
      <c r="B157" s="7">
        <v>44474</v>
      </c>
      <c r="C157" s="6">
        <v>9</v>
      </c>
      <c r="D157" s="6" t="s">
        <v>40</v>
      </c>
      <c r="E157" s="6" t="s">
        <v>16</v>
      </c>
      <c r="F157" s="6" t="s">
        <v>17</v>
      </c>
      <c r="G157" s="6" t="s">
        <v>449</v>
      </c>
      <c r="H157" s="22">
        <v>289</v>
      </c>
      <c r="I157" s="9">
        <v>9</v>
      </c>
      <c r="J157" s="36"/>
    </row>
    <row r="158" spans="1:10" x14ac:dyDescent="0.3">
      <c r="A158" s="8" t="s">
        <v>634</v>
      </c>
      <c r="B158" s="7">
        <v>44479</v>
      </c>
      <c r="C158" s="6">
        <v>6</v>
      </c>
      <c r="D158" s="6" t="s">
        <v>15</v>
      </c>
      <c r="E158" s="6" t="s">
        <v>41</v>
      </c>
      <c r="F158" s="6" t="s">
        <v>17</v>
      </c>
      <c r="G158" s="6" t="s">
        <v>449</v>
      </c>
      <c r="H158" s="22">
        <v>289</v>
      </c>
      <c r="I158" s="9">
        <v>3</v>
      </c>
      <c r="J158" s="36"/>
    </row>
    <row r="159" spans="1:10" x14ac:dyDescent="0.3">
      <c r="A159" s="8" t="s">
        <v>639</v>
      </c>
      <c r="B159" s="7">
        <v>44483</v>
      </c>
      <c r="C159" s="6">
        <v>10</v>
      </c>
      <c r="D159" s="6" t="s">
        <v>68</v>
      </c>
      <c r="E159" s="6" t="s">
        <v>16</v>
      </c>
      <c r="F159" s="6" t="s">
        <v>17</v>
      </c>
      <c r="G159" s="6" t="s">
        <v>449</v>
      </c>
      <c r="H159" s="22">
        <v>289</v>
      </c>
      <c r="I159" s="9">
        <v>5</v>
      </c>
      <c r="J159" s="36"/>
    </row>
    <row r="160" spans="1:10" x14ac:dyDescent="0.3">
      <c r="A160" s="8" t="s">
        <v>645</v>
      </c>
      <c r="B160" s="7">
        <v>44507</v>
      </c>
      <c r="C160" s="6">
        <v>9</v>
      </c>
      <c r="D160" s="6" t="s">
        <v>40</v>
      </c>
      <c r="E160" s="6" t="s">
        <v>16</v>
      </c>
      <c r="F160" s="6" t="s">
        <v>17</v>
      </c>
      <c r="G160" s="6" t="s">
        <v>449</v>
      </c>
      <c r="H160" s="22">
        <v>289</v>
      </c>
      <c r="I160" s="9">
        <v>9</v>
      </c>
      <c r="J160" s="36"/>
    </row>
    <row r="161" spans="1:10" x14ac:dyDescent="0.3">
      <c r="A161" s="8" t="s">
        <v>649</v>
      </c>
      <c r="B161" s="7">
        <v>44517</v>
      </c>
      <c r="C161" s="6">
        <v>7</v>
      </c>
      <c r="D161" s="6" t="s">
        <v>43</v>
      </c>
      <c r="E161" s="6" t="s">
        <v>16</v>
      </c>
      <c r="F161" s="6" t="s">
        <v>17</v>
      </c>
      <c r="G161" s="6" t="s">
        <v>449</v>
      </c>
      <c r="H161" s="22">
        <v>289</v>
      </c>
      <c r="I161" s="9">
        <v>0</v>
      </c>
      <c r="J161" s="36"/>
    </row>
    <row r="162" spans="1:10" x14ac:dyDescent="0.3">
      <c r="A162" s="8" t="s">
        <v>651</v>
      </c>
      <c r="B162" s="7">
        <v>44519</v>
      </c>
      <c r="C162" s="6">
        <v>6</v>
      </c>
      <c r="D162" s="6" t="s">
        <v>15</v>
      </c>
      <c r="E162" s="6" t="s">
        <v>41</v>
      </c>
      <c r="F162" s="6" t="s">
        <v>17</v>
      </c>
      <c r="G162" s="6" t="s">
        <v>449</v>
      </c>
      <c r="H162" s="22">
        <v>289</v>
      </c>
      <c r="I162" s="9">
        <v>5</v>
      </c>
      <c r="J162" s="36"/>
    </row>
    <row r="163" spans="1:10" x14ac:dyDescent="0.3">
      <c r="A163" s="8" t="s">
        <v>655</v>
      </c>
      <c r="B163" s="7">
        <v>44526</v>
      </c>
      <c r="C163" s="6">
        <v>6</v>
      </c>
      <c r="D163" s="6" t="s">
        <v>15</v>
      </c>
      <c r="E163" s="6" t="s">
        <v>16</v>
      </c>
      <c r="F163" s="6" t="s">
        <v>17</v>
      </c>
      <c r="G163" s="6" t="s">
        <v>449</v>
      </c>
      <c r="H163" s="22">
        <v>289</v>
      </c>
      <c r="I163" s="9">
        <v>1</v>
      </c>
      <c r="J163" s="36"/>
    </row>
    <row r="164" spans="1:10" x14ac:dyDescent="0.3">
      <c r="A164" s="8" t="s">
        <v>663</v>
      </c>
      <c r="B164" s="7">
        <v>44537</v>
      </c>
      <c r="C164" s="6">
        <v>9</v>
      </c>
      <c r="D164" s="6" t="s">
        <v>40</v>
      </c>
      <c r="E164" s="6" t="s">
        <v>41</v>
      </c>
      <c r="F164" s="6" t="s">
        <v>17</v>
      </c>
      <c r="G164" s="6" t="s">
        <v>449</v>
      </c>
      <c r="H164" s="22">
        <v>289</v>
      </c>
      <c r="I164" s="9">
        <v>7</v>
      </c>
      <c r="J164" s="36"/>
    </row>
    <row r="165" spans="1:10" x14ac:dyDescent="0.3">
      <c r="A165" s="8" t="s">
        <v>672</v>
      </c>
      <c r="B165" s="7">
        <v>44545</v>
      </c>
      <c r="C165" s="6">
        <v>8</v>
      </c>
      <c r="D165" s="6" t="s">
        <v>76</v>
      </c>
      <c r="E165" s="6" t="s">
        <v>41</v>
      </c>
      <c r="F165" s="6" t="s">
        <v>17</v>
      </c>
      <c r="G165" s="6" t="s">
        <v>449</v>
      </c>
      <c r="H165" s="22">
        <v>289</v>
      </c>
      <c r="I165" s="9">
        <v>2</v>
      </c>
      <c r="J165" s="36"/>
    </row>
    <row r="166" spans="1:10" x14ac:dyDescent="0.3">
      <c r="A166" s="8" t="s">
        <v>675</v>
      </c>
      <c r="B166" s="7">
        <v>44550</v>
      </c>
      <c r="C166" s="6">
        <v>9</v>
      </c>
      <c r="D166" s="6" t="s">
        <v>40</v>
      </c>
      <c r="E166" s="6" t="s">
        <v>41</v>
      </c>
      <c r="F166" s="6" t="s">
        <v>17</v>
      </c>
      <c r="G166" s="6" t="s">
        <v>449</v>
      </c>
      <c r="H166" s="22">
        <v>289</v>
      </c>
      <c r="I166" s="9">
        <v>5</v>
      </c>
      <c r="J166" s="36"/>
    </row>
    <row r="167" spans="1:10" x14ac:dyDescent="0.3">
      <c r="A167" s="8" t="s">
        <v>682</v>
      </c>
      <c r="B167" s="7">
        <v>44567</v>
      </c>
      <c r="C167" s="6">
        <v>10</v>
      </c>
      <c r="D167" s="6" t="s">
        <v>68</v>
      </c>
      <c r="E167" s="6" t="s">
        <v>16</v>
      </c>
      <c r="F167" s="6" t="s">
        <v>17</v>
      </c>
      <c r="G167" s="6" t="s">
        <v>449</v>
      </c>
      <c r="H167" s="22">
        <v>289</v>
      </c>
      <c r="I167" s="9">
        <v>3</v>
      </c>
      <c r="J167" s="36"/>
    </row>
    <row r="168" spans="1:10" x14ac:dyDescent="0.3">
      <c r="A168" s="8" t="s">
        <v>688</v>
      </c>
      <c r="B168" s="7">
        <v>44578</v>
      </c>
      <c r="C168" s="6">
        <v>7</v>
      </c>
      <c r="D168" s="6" t="s">
        <v>43</v>
      </c>
      <c r="E168" s="6" t="s">
        <v>41</v>
      </c>
      <c r="F168" s="6" t="s">
        <v>17</v>
      </c>
      <c r="G168" s="6" t="s">
        <v>449</v>
      </c>
      <c r="H168" s="22">
        <v>289</v>
      </c>
      <c r="I168" s="9">
        <v>5</v>
      </c>
      <c r="J168" s="36"/>
    </row>
    <row r="169" spans="1:10" x14ac:dyDescent="0.3">
      <c r="A169" s="8" t="s">
        <v>689</v>
      </c>
      <c r="B169" s="7">
        <v>44582</v>
      </c>
      <c r="C169" s="6">
        <v>8</v>
      </c>
      <c r="D169" s="6" t="s">
        <v>76</v>
      </c>
      <c r="E169" s="6" t="s">
        <v>16</v>
      </c>
      <c r="F169" s="6" t="s">
        <v>17</v>
      </c>
      <c r="G169" s="6" t="s">
        <v>449</v>
      </c>
      <c r="H169" s="22">
        <v>289</v>
      </c>
      <c r="I169" s="9">
        <v>4</v>
      </c>
      <c r="J169" s="36"/>
    </row>
    <row r="170" spans="1:10" x14ac:dyDescent="0.3">
      <c r="A170" s="8" t="s">
        <v>691</v>
      </c>
      <c r="B170" s="7">
        <v>44583</v>
      </c>
      <c r="C170" s="6">
        <v>7</v>
      </c>
      <c r="D170" s="6" t="s">
        <v>43</v>
      </c>
      <c r="E170" s="6" t="s">
        <v>41</v>
      </c>
      <c r="F170" s="6" t="s">
        <v>17</v>
      </c>
      <c r="G170" s="6" t="s">
        <v>449</v>
      </c>
      <c r="H170" s="22">
        <v>289</v>
      </c>
      <c r="I170" s="9">
        <v>7</v>
      </c>
      <c r="J170" s="36"/>
    </row>
    <row r="171" spans="1:10" x14ac:dyDescent="0.3">
      <c r="A171" s="8" t="s">
        <v>693</v>
      </c>
      <c r="B171" s="7">
        <v>44590</v>
      </c>
      <c r="C171" s="6">
        <v>9</v>
      </c>
      <c r="D171" s="6" t="s">
        <v>40</v>
      </c>
      <c r="E171" s="6" t="s">
        <v>16</v>
      </c>
      <c r="F171" s="6" t="s">
        <v>17</v>
      </c>
      <c r="G171" s="6" t="s">
        <v>449</v>
      </c>
      <c r="H171" s="22">
        <v>289</v>
      </c>
      <c r="I171" s="9">
        <v>1</v>
      </c>
      <c r="J171" s="36"/>
    </row>
    <row r="172" spans="1:10" x14ac:dyDescent="0.3">
      <c r="A172" s="8" t="s">
        <v>695</v>
      </c>
      <c r="B172" s="7">
        <v>44594</v>
      </c>
      <c r="C172" s="6">
        <v>8</v>
      </c>
      <c r="D172" s="6" t="s">
        <v>76</v>
      </c>
      <c r="E172" s="6" t="s">
        <v>41</v>
      </c>
      <c r="F172" s="6" t="s">
        <v>17</v>
      </c>
      <c r="G172" s="6" t="s">
        <v>449</v>
      </c>
      <c r="H172" s="22">
        <v>289</v>
      </c>
      <c r="I172" s="9">
        <v>3</v>
      </c>
      <c r="J172" s="36"/>
    </row>
    <row r="173" spans="1:10" x14ac:dyDescent="0.3">
      <c r="A173" s="8" t="s">
        <v>696</v>
      </c>
      <c r="B173" s="7">
        <v>44596</v>
      </c>
      <c r="C173" s="6">
        <v>9</v>
      </c>
      <c r="D173" s="6" t="s">
        <v>40</v>
      </c>
      <c r="E173" s="6" t="s">
        <v>16</v>
      </c>
      <c r="F173" s="6" t="s">
        <v>17</v>
      </c>
      <c r="G173" s="6" t="s">
        <v>449</v>
      </c>
      <c r="H173" s="22">
        <v>289</v>
      </c>
      <c r="I173" s="9">
        <v>0</v>
      </c>
      <c r="J173" s="36"/>
    </row>
    <row r="174" spans="1:10" x14ac:dyDescent="0.3">
      <c r="A174" s="8" t="s">
        <v>700</v>
      </c>
      <c r="B174" s="7">
        <v>44598</v>
      </c>
      <c r="C174" s="6">
        <v>9</v>
      </c>
      <c r="D174" s="6" t="s">
        <v>40</v>
      </c>
      <c r="E174" s="6" t="s">
        <v>41</v>
      </c>
      <c r="F174" s="6" t="s">
        <v>17</v>
      </c>
      <c r="G174" s="6" t="s">
        <v>449</v>
      </c>
      <c r="H174" s="22">
        <v>289</v>
      </c>
      <c r="I174" s="9">
        <v>4</v>
      </c>
      <c r="J174" s="36"/>
    </row>
    <row r="175" spans="1:10" x14ac:dyDescent="0.3">
      <c r="A175" s="8" t="s">
        <v>707</v>
      </c>
      <c r="B175" s="7">
        <v>44612</v>
      </c>
      <c r="C175" s="6">
        <v>8</v>
      </c>
      <c r="D175" s="6" t="s">
        <v>76</v>
      </c>
      <c r="E175" s="6" t="s">
        <v>16</v>
      </c>
      <c r="F175" s="6" t="s">
        <v>17</v>
      </c>
      <c r="G175" s="6" t="s">
        <v>449</v>
      </c>
      <c r="H175" s="22">
        <v>289</v>
      </c>
      <c r="I175" s="9">
        <v>5</v>
      </c>
      <c r="J175" s="36"/>
    </row>
    <row r="176" spans="1:10" x14ac:dyDescent="0.3">
      <c r="A176" s="8" t="s">
        <v>708</v>
      </c>
      <c r="B176" s="7">
        <v>44613</v>
      </c>
      <c r="C176" s="6">
        <v>8</v>
      </c>
      <c r="D176" s="6" t="s">
        <v>76</v>
      </c>
      <c r="E176" s="6" t="s">
        <v>16</v>
      </c>
      <c r="F176" s="6" t="s">
        <v>17</v>
      </c>
      <c r="G176" s="6" t="s">
        <v>449</v>
      </c>
      <c r="H176" s="22">
        <v>289</v>
      </c>
      <c r="I176" s="9">
        <v>1</v>
      </c>
      <c r="J176" s="36"/>
    </row>
    <row r="177" spans="1:10" x14ac:dyDescent="0.3">
      <c r="A177" s="8" t="s">
        <v>714</v>
      </c>
      <c r="B177" s="7">
        <v>44616</v>
      </c>
      <c r="C177" s="6">
        <v>8</v>
      </c>
      <c r="D177" s="6" t="s">
        <v>76</v>
      </c>
      <c r="E177" s="6" t="s">
        <v>16</v>
      </c>
      <c r="F177" s="6" t="s">
        <v>17</v>
      </c>
      <c r="G177" s="6" t="s">
        <v>449</v>
      </c>
      <c r="H177" s="22">
        <v>289</v>
      </c>
      <c r="I177" s="9">
        <v>0</v>
      </c>
      <c r="J177" s="36"/>
    </row>
    <row r="178" spans="1:10" x14ac:dyDescent="0.3">
      <c r="A178" s="8" t="s">
        <v>720</v>
      </c>
      <c r="B178" s="7">
        <v>44630</v>
      </c>
      <c r="C178" s="6">
        <v>8</v>
      </c>
      <c r="D178" s="6" t="s">
        <v>76</v>
      </c>
      <c r="E178" s="6" t="s">
        <v>16</v>
      </c>
      <c r="F178" s="6" t="s">
        <v>17</v>
      </c>
      <c r="G178" s="6" t="s">
        <v>449</v>
      </c>
      <c r="H178" s="22">
        <v>289</v>
      </c>
      <c r="I178" s="9">
        <v>9</v>
      </c>
      <c r="J178" s="36"/>
    </row>
    <row r="179" spans="1:10" x14ac:dyDescent="0.3">
      <c r="A179" s="8" t="s">
        <v>732</v>
      </c>
      <c r="B179" s="7">
        <v>44647</v>
      </c>
      <c r="C179" s="6">
        <v>6</v>
      </c>
      <c r="D179" s="6" t="s">
        <v>15</v>
      </c>
      <c r="E179" s="6" t="s">
        <v>16</v>
      </c>
      <c r="F179" s="6" t="s">
        <v>17</v>
      </c>
      <c r="G179" s="6" t="s">
        <v>449</v>
      </c>
      <c r="H179" s="22">
        <v>289</v>
      </c>
      <c r="I179" s="9">
        <v>7</v>
      </c>
      <c r="J179" s="36"/>
    </row>
    <row r="180" spans="1:10" x14ac:dyDescent="0.3">
      <c r="A180" s="8" t="s">
        <v>739</v>
      </c>
      <c r="B180" s="7">
        <v>44660</v>
      </c>
      <c r="C180" s="6">
        <v>7</v>
      </c>
      <c r="D180" s="6" t="s">
        <v>43</v>
      </c>
      <c r="E180" s="6" t="s">
        <v>16</v>
      </c>
      <c r="F180" s="6" t="s">
        <v>17</v>
      </c>
      <c r="G180" s="6" t="s">
        <v>449</v>
      </c>
      <c r="H180" s="22">
        <v>289</v>
      </c>
      <c r="I180" s="9">
        <v>3</v>
      </c>
      <c r="J180" s="36"/>
    </row>
    <row r="181" spans="1:10" x14ac:dyDescent="0.3">
      <c r="A181" s="8" t="s">
        <v>743</v>
      </c>
      <c r="B181" s="7">
        <v>44672</v>
      </c>
      <c r="C181" s="6">
        <v>6</v>
      </c>
      <c r="D181" s="6" t="s">
        <v>15</v>
      </c>
      <c r="E181" s="6" t="s">
        <v>16</v>
      </c>
      <c r="F181" s="6" t="s">
        <v>17</v>
      </c>
      <c r="G181" s="6" t="s">
        <v>449</v>
      </c>
      <c r="H181" s="22">
        <v>289</v>
      </c>
      <c r="I181" s="9">
        <v>5</v>
      </c>
      <c r="J181" s="36"/>
    </row>
    <row r="182" spans="1:10" x14ac:dyDescent="0.3">
      <c r="A182" s="8" t="s">
        <v>747</v>
      </c>
      <c r="B182" s="7">
        <v>44681</v>
      </c>
      <c r="C182" s="6">
        <v>6</v>
      </c>
      <c r="D182" s="6" t="s">
        <v>15</v>
      </c>
      <c r="E182" s="6" t="s">
        <v>16</v>
      </c>
      <c r="F182" s="6" t="s">
        <v>17</v>
      </c>
      <c r="G182" s="6" t="s">
        <v>449</v>
      </c>
      <c r="H182" s="22">
        <v>289</v>
      </c>
      <c r="I182" s="9">
        <v>7</v>
      </c>
      <c r="J182" s="36"/>
    </row>
    <row r="183" spans="1:10" x14ac:dyDescent="0.3">
      <c r="A183" s="8" t="s">
        <v>748</v>
      </c>
      <c r="B183" s="7">
        <v>44681</v>
      </c>
      <c r="C183" s="6">
        <v>9</v>
      </c>
      <c r="D183" s="6" t="s">
        <v>40</v>
      </c>
      <c r="E183" s="6" t="s">
        <v>41</v>
      </c>
      <c r="F183" s="6" t="s">
        <v>17</v>
      </c>
      <c r="G183" s="6" t="s">
        <v>449</v>
      </c>
      <c r="H183" s="22">
        <v>289</v>
      </c>
      <c r="I183" s="9">
        <v>6</v>
      </c>
      <c r="J183" s="36"/>
    </row>
    <row r="184" spans="1:10" x14ac:dyDescent="0.3">
      <c r="A184" s="8" t="s">
        <v>757</v>
      </c>
      <c r="B184" s="7">
        <v>44698</v>
      </c>
      <c r="C184" s="6">
        <v>10</v>
      </c>
      <c r="D184" s="6" t="s">
        <v>68</v>
      </c>
      <c r="E184" s="6" t="s">
        <v>16</v>
      </c>
      <c r="F184" s="6" t="s">
        <v>17</v>
      </c>
      <c r="G184" s="6" t="s">
        <v>449</v>
      </c>
      <c r="H184" s="22">
        <v>289</v>
      </c>
      <c r="I184" s="9">
        <v>2</v>
      </c>
      <c r="J184" s="36"/>
    </row>
    <row r="185" spans="1:10" x14ac:dyDescent="0.3">
      <c r="A185" s="8" t="s">
        <v>760</v>
      </c>
      <c r="B185" s="7">
        <v>44701</v>
      </c>
      <c r="C185" s="6">
        <v>7</v>
      </c>
      <c r="D185" s="6" t="s">
        <v>43</v>
      </c>
      <c r="E185" s="6" t="s">
        <v>41</v>
      </c>
      <c r="F185" s="6" t="s">
        <v>17</v>
      </c>
      <c r="G185" s="6" t="s">
        <v>449</v>
      </c>
      <c r="H185" s="22">
        <v>289</v>
      </c>
      <c r="I185" s="9">
        <v>8</v>
      </c>
      <c r="J185" s="36"/>
    </row>
    <row r="186" spans="1:10" x14ac:dyDescent="0.3">
      <c r="A186" s="8" t="s">
        <v>762</v>
      </c>
      <c r="B186" s="7">
        <v>44703</v>
      </c>
      <c r="C186" s="6">
        <v>10</v>
      </c>
      <c r="D186" s="6" t="s">
        <v>68</v>
      </c>
      <c r="E186" s="6" t="s">
        <v>41</v>
      </c>
      <c r="F186" s="6" t="s">
        <v>17</v>
      </c>
      <c r="G186" s="6" t="s">
        <v>449</v>
      </c>
      <c r="H186" s="22">
        <v>289</v>
      </c>
      <c r="I186" s="9">
        <v>7</v>
      </c>
      <c r="J186" s="36"/>
    </row>
    <row r="187" spans="1:10" x14ac:dyDescent="0.3">
      <c r="A187" s="8" t="s">
        <v>770</v>
      </c>
      <c r="B187" s="7">
        <v>44714</v>
      </c>
      <c r="C187" s="6">
        <v>8</v>
      </c>
      <c r="D187" s="6" t="s">
        <v>76</v>
      </c>
      <c r="E187" s="6" t="s">
        <v>16</v>
      </c>
      <c r="F187" s="6" t="s">
        <v>17</v>
      </c>
      <c r="G187" s="6" t="s">
        <v>449</v>
      </c>
      <c r="H187" s="22">
        <v>289</v>
      </c>
      <c r="I187" s="9">
        <v>4</v>
      </c>
      <c r="J187" s="36"/>
    </row>
    <row r="188" spans="1:10" x14ac:dyDescent="0.3">
      <c r="A188" s="8" t="s">
        <v>772</v>
      </c>
      <c r="B188" s="7">
        <v>44718</v>
      </c>
      <c r="C188" s="6">
        <v>6</v>
      </c>
      <c r="D188" s="6" t="s">
        <v>15</v>
      </c>
      <c r="E188" s="6" t="s">
        <v>16</v>
      </c>
      <c r="F188" s="6" t="s">
        <v>17</v>
      </c>
      <c r="G188" s="6" t="s">
        <v>449</v>
      </c>
      <c r="H188" s="22">
        <v>289</v>
      </c>
      <c r="I188" s="9">
        <v>1</v>
      </c>
      <c r="J188" s="36"/>
    </row>
    <row r="189" spans="1:10" x14ac:dyDescent="0.3">
      <c r="A189" s="8" t="s">
        <v>785</v>
      </c>
      <c r="B189" s="7">
        <v>44760</v>
      </c>
      <c r="C189" s="6">
        <v>7</v>
      </c>
      <c r="D189" s="6" t="s">
        <v>43</v>
      </c>
      <c r="E189" s="6" t="s">
        <v>16</v>
      </c>
      <c r="F189" s="6" t="s">
        <v>17</v>
      </c>
      <c r="G189" s="6" t="s">
        <v>449</v>
      </c>
      <c r="H189" s="22">
        <v>289</v>
      </c>
      <c r="I189" s="9">
        <v>7</v>
      </c>
      <c r="J189" s="36"/>
    </row>
    <row r="190" spans="1:10" x14ac:dyDescent="0.3">
      <c r="A190" s="8" t="s">
        <v>788</v>
      </c>
      <c r="B190" s="7">
        <v>44767</v>
      </c>
      <c r="C190" s="6">
        <v>6</v>
      </c>
      <c r="D190" s="6" t="s">
        <v>15</v>
      </c>
      <c r="E190" s="6" t="s">
        <v>41</v>
      </c>
      <c r="F190" s="6" t="s">
        <v>17</v>
      </c>
      <c r="G190" s="6" t="s">
        <v>449</v>
      </c>
      <c r="H190" s="22">
        <v>289</v>
      </c>
      <c r="I190" s="9">
        <v>7</v>
      </c>
      <c r="J190" s="36"/>
    </row>
    <row r="191" spans="1:10" x14ac:dyDescent="0.3">
      <c r="A191" s="8" t="s">
        <v>804</v>
      </c>
      <c r="B191" s="7">
        <v>44803</v>
      </c>
      <c r="C191" s="6">
        <v>10</v>
      </c>
      <c r="D191" s="6" t="s">
        <v>68</v>
      </c>
      <c r="E191" s="6" t="s">
        <v>41</v>
      </c>
      <c r="F191" s="6" t="s">
        <v>17</v>
      </c>
      <c r="G191" s="6" t="s">
        <v>449</v>
      </c>
      <c r="H191" s="22">
        <v>289</v>
      </c>
      <c r="I191" s="9">
        <v>3</v>
      </c>
      <c r="J191" s="36"/>
    </row>
    <row r="192" spans="1:10" x14ac:dyDescent="0.3">
      <c r="A192" s="8" t="s">
        <v>807</v>
      </c>
      <c r="B192" s="7">
        <v>44810</v>
      </c>
      <c r="C192" s="6">
        <v>9</v>
      </c>
      <c r="D192" s="6" t="s">
        <v>40</v>
      </c>
      <c r="E192" s="6" t="s">
        <v>41</v>
      </c>
      <c r="F192" s="6" t="s">
        <v>17</v>
      </c>
      <c r="G192" s="6" t="s">
        <v>449</v>
      </c>
      <c r="H192" s="22">
        <v>289</v>
      </c>
      <c r="I192" s="9">
        <v>2</v>
      </c>
      <c r="J192" s="36"/>
    </row>
    <row r="193" spans="1:10" x14ac:dyDescent="0.3">
      <c r="A193" s="8" t="s">
        <v>808</v>
      </c>
      <c r="B193" s="7">
        <v>44812</v>
      </c>
      <c r="C193" s="6">
        <v>10</v>
      </c>
      <c r="D193" s="6" t="s">
        <v>68</v>
      </c>
      <c r="E193" s="6" t="s">
        <v>16</v>
      </c>
      <c r="F193" s="6" t="s">
        <v>17</v>
      </c>
      <c r="G193" s="6" t="s">
        <v>449</v>
      </c>
      <c r="H193" s="22">
        <v>289</v>
      </c>
      <c r="I193" s="9">
        <v>2</v>
      </c>
      <c r="J193" s="36"/>
    </row>
    <row r="194" spans="1:10" x14ac:dyDescent="0.3">
      <c r="A194" s="8" t="s">
        <v>810</v>
      </c>
      <c r="B194" s="7">
        <v>44823</v>
      </c>
      <c r="C194" s="6">
        <v>6</v>
      </c>
      <c r="D194" s="6" t="s">
        <v>15</v>
      </c>
      <c r="E194" s="6" t="s">
        <v>41</v>
      </c>
      <c r="F194" s="6" t="s">
        <v>17</v>
      </c>
      <c r="G194" s="6" t="s">
        <v>449</v>
      </c>
      <c r="H194" s="22">
        <v>289</v>
      </c>
      <c r="I194" s="9">
        <v>7</v>
      </c>
      <c r="J194" s="36"/>
    </row>
    <row r="195" spans="1:10" x14ac:dyDescent="0.3">
      <c r="A195" s="8" t="s">
        <v>813</v>
      </c>
      <c r="B195" s="7">
        <v>44826</v>
      </c>
      <c r="C195" s="6">
        <v>6</v>
      </c>
      <c r="D195" s="6" t="s">
        <v>15</v>
      </c>
      <c r="E195" s="6" t="s">
        <v>16</v>
      </c>
      <c r="F195" s="6" t="s">
        <v>17</v>
      </c>
      <c r="G195" s="6" t="s">
        <v>449</v>
      </c>
      <c r="H195" s="22">
        <v>289</v>
      </c>
      <c r="I195" s="9">
        <v>2</v>
      </c>
      <c r="J195" s="36"/>
    </row>
    <row r="196" spans="1:10" x14ac:dyDescent="0.3">
      <c r="A196" s="8" t="s">
        <v>814</v>
      </c>
      <c r="B196" s="7">
        <v>44829</v>
      </c>
      <c r="C196" s="6">
        <v>6</v>
      </c>
      <c r="D196" s="6" t="s">
        <v>15</v>
      </c>
      <c r="E196" s="6" t="s">
        <v>16</v>
      </c>
      <c r="F196" s="6" t="s">
        <v>17</v>
      </c>
      <c r="G196" s="6" t="s">
        <v>449</v>
      </c>
      <c r="H196" s="22">
        <v>289</v>
      </c>
      <c r="I196" s="9">
        <v>8</v>
      </c>
      <c r="J196" s="36"/>
    </row>
    <row r="197" spans="1:10" x14ac:dyDescent="0.3">
      <c r="A197" s="8" t="s">
        <v>821</v>
      </c>
      <c r="B197" s="7">
        <v>44835</v>
      </c>
      <c r="C197" s="6">
        <v>8</v>
      </c>
      <c r="D197" s="6" t="s">
        <v>76</v>
      </c>
      <c r="E197" s="6" t="s">
        <v>41</v>
      </c>
      <c r="F197" s="6" t="s">
        <v>17</v>
      </c>
      <c r="G197" s="6" t="s">
        <v>449</v>
      </c>
      <c r="H197" s="22">
        <v>289</v>
      </c>
      <c r="I197" s="9">
        <v>5</v>
      </c>
      <c r="J197" s="36"/>
    </row>
    <row r="198" spans="1:10" x14ac:dyDescent="0.3">
      <c r="A198" s="8" t="s">
        <v>823</v>
      </c>
      <c r="B198" s="7">
        <v>44838</v>
      </c>
      <c r="C198" s="6">
        <v>9</v>
      </c>
      <c r="D198" s="6" t="s">
        <v>40</v>
      </c>
      <c r="E198" s="6" t="s">
        <v>41</v>
      </c>
      <c r="F198" s="6" t="s">
        <v>17</v>
      </c>
      <c r="G198" s="6" t="s">
        <v>449</v>
      </c>
      <c r="H198" s="22">
        <v>289</v>
      </c>
      <c r="I198" s="9">
        <v>8</v>
      </c>
      <c r="J198" s="36"/>
    </row>
    <row r="199" spans="1:10" x14ac:dyDescent="0.3">
      <c r="A199" s="8" t="s">
        <v>828</v>
      </c>
      <c r="B199" s="7">
        <v>44847</v>
      </c>
      <c r="C199" s="6">
        <v>9</v>
      </c>
      <c r="D199" s="6" t="s">
        <v>40</v>
      </c>
      <c r="E199" s="6" t="s">
        <v>41</v>
      </c>
      <c r="F199" s="6" t="s">
        <v>17</v>
      </c>
      <c r="G199" s="6" t="s">
        <v>449</v>
      </c>
      <c r="H199" s="22">
        <v>289</v>
      </c>
      <c r="I199" s="9">
        <v>0</v>
      </c>
      <c r="J199" s="36"/>
    </row>
    <row r="200" spans="1:10" x14ac:dyDescent="0.3">
      <c r="A200" s="8" t="s">
        <v>830</v>
      </c>
      <c r="B200" s="7">
        <v>44850</v>
      </c>
      <c r="C200" s="6">
        <v>6</v>
      </c>
      <c r="D200" s="6" t="s">
        <v>15</v>
      </c>
      <c r="E200" s="6" t="s">
        <v>16</v>
      </c>
      <c r="F200" s="6" t="s">
        <v>17</v>
      </c>
      <c r="G200" s="6" t="s">
        <v>449</v>
      </c>
      <c r="H200" s="22">
        <v>289</v>
      </c>
      <c r="I200" s="9">
        <v>1</v>
      </c>
      <c r="J200" s="36"/>
    </row>
    <row r="201" spans="1:10" x14ac:dyDescent="0.3">
      <c r="A201" s="8" t="s">
        <v>836</v>
      </c>
      <c r="B201" s="7">
        <v>44201</v>
      </c>
      <c r="C201" s="6">
        <v>9</v>
      </c>
      <c r="D201" s="6" t="s">
        <v>40</v>
      </c>
      <c r="E201" s="6" t="s">
        <v>41</v>
      </c>
      <c r="F201" s="6" t="s">
        <v>17</v>
      </c>
      <c r="G201" s="6" t="s">
        <v>832</v>
      </c>
      <c r="H201" s="22">
        <v>199</v>
      </c>
      <c r="I201" s="9">
        <v>6</v>
      </c>
      <c r="J201" s="36"/>
    </row>
    <row r="202" spans="1:10" x14ac:dyDescent="0.3">
      <c r="A202" s="8" t="s">
        <v>837</v>
      </c>
      <c r="B202" s="7">
        <v>44201</v>
      </c>
      <c r="C202" s="6">
        <v>6</v>
      </c>
      <c r="D202" s="6" t="s">
        <v>15</v>
      </c>
      <c r="E202" s="6" t="s">
        <v>41</v>
      </c>
      <c r="F202" s="6" t="s">
        <v>17</v>
      </c>
      <c r="G202" s="6" t="s">
        <v>832</v>
      </c>
      <c r="H202" s="22">
        <v>199</v>
      </c>
      <c r="I202" s="9">
        <v>2</v>
      </c>
      <c r="J202" s="36"/>
    </row>
    <row r="203" spans="1:10" x14ac:dyDescent="0.3">
      <c r="A203" s="8" t="s">
        <v>839</v>
      </c>
      <c r="B203" s="7">
        <v>44205</v>
      </c>
      <c r="C203" s="6">
        <v>10</v>
      </c>
      <c r="D203" s="6" t="s">
        <v>68</v>
      </c>
      <c r="E203" s="6" t="s">
        <v>16</v>
      </c>
      <c r="F203" s="6" t="s">
        <v>17</v>
      </c>
      <c r="G203" s="6" t="s">
        <v>832</v>
      </c>
      <c r="H203" s="22">
        <v>199</v>
      </c>
      <c r="I203" s="9">
        <v>3</v>
      </c>
      <c r="J203" s="36"/>
    </row>
    <row r="204" spans="1:10" x14ac:dyDescent="0.3">
      <c r="A204" s="8" t="s">
        <v>842</v>
      </c>
      <c r="B204" s="7">
        <v>44211</v>
      </c>
      <c r="C204" s="6">
        <v>8</v>
      </c>
      <c r="D204" s="6" t="s">
        <v>76</v>
      </c>
      <c r="E204" s="6" t="s">
        <v>16</v>
      </c>
      <c r="F204" s="6" t="s">
        <v>17</v>
      </c>
      <c r="G204" s="6" t="s">
        <v>832</v>
      </c>
      <c r="H204" s="22">
        <v>199</v>
      </c>
      <c r="I204" s="9">
        <v>5</v>
      </c>
      <c r="J204" s="36"/>
    </row>
    <row r="205" spans="1:10" x14ac:dyDescent="0.3">
      <c r="A205" s="8" t="s">
        <v>843</v>
      </c>
      <c r="B205" s="7">
        <v>44211</v>
      </c>
      <c r="C205" s="6">
        <v>10</v>
      </c>
      <c r="D205" s="6" t="s">
        <v>68</v>
      </c>
      <c r="E205" s="6" t="s">
        <v>16</v>
      </c>
      <c r="F205" s="6" t="s">
        <v>17</v>
      </c>
      <c r="G205" s="6" t="s">
        <v>832</v>
      </c>
      <c r="H205" s="22">
        <v>199</v>
      </c>
      <c r="I205" s="9">
        <v>3</v>
      </c>
      <c r="J205" s="36"/>
    </row>
    <row r="206" spans="1:10" x14ac:dyDescent="0.3">
      <c r="A206" s="8" t="s">
        <v>844</v>
      </c>
      <c r="B206" s="7">
        <v>44215</v>
      </c>
      <c r="C206" s="6">
        <v>9</v>
      </c>
      <c r="D206" s="6" t="s">
        <v>40</v>
      </c>
      <c r="E206" s="6" t="s">
        <v>16</v>
      </c>
      <c r="F206" s="6" t="s">
        <v>17</v>
      </c>
      <c r="G206" s="6" t="s">
        <v>832</v>
      </c>
      <c r="H206" s="22">
        <v>199</v>
      </c>
      <c r="I206" s="9">
        <v>6</v>
      </c>
      <c r="J206" s="36"/>
    </row>
    <row r="207" spans="1:10" x14ac:dyDescent="0.3">
      <c r="A207" s="8" t="s">
        <v>847</v>
      </c>
      <c r="B207" s="7">
        <v>44217</v>
      </c>
      <c r="C207" s="6">
        <v>6</v>
      </c>
      <c r="D207" s="6" t="s">
        <v>15</v>
      </c>
      <c r="E207" s="6" t="s">
        <v>16</v>
      </c>
      <c r="F207" s="6" t="s">
        <v>17</v>
      </c>
      <c r="G207" s="6" t="s">
        <v>832</v>
      </c>
      <c r="H207" s="22">
        <v>199</v>
      </c>
      <c r="I207" s="9">
        <v>0</v>
      </c>
      <c r="J207" s="36"/>
    </row>
    <row r="208" spans="1:10" x14ac:dyDescent="0.3">
      <c r="A208" s="8" t="s">
        <v>848</v>
      </c>
      <c r="B208" s="7">
        <v>44223</v>
      </c>
      <c r="C208" s="6">
        <v>8</v>
      </c>
      <c r="D208" s="6" t="s">
        <v>76</v>
      </c>
      <c r="E208" s="6" t="s">
        <v>41</v>
      </c>
      <c r="F208" s="6" t="s">
        <v>17</v>
      </c>
      <c r="G208" s="6" t="s">
        <v>832</v>
      </c>
      <c r="H208" s="22">
        <v>199</v>
      </c>
      <c r="I208" s="9">
        <v>5</v>
      </c>
      <c r="J208" s="36"/>
    </row>
    <row r="209" spans="1:10" x14ac:dyDescent="0.3">
      <c r="A209" s="8" t="s">
        <v>849</v>
      </c>
      <c r="B209" s="7">
        <v>44225</v>
      </c>
      <c r="C209" s="6">
        <v>8</v>
      </c>
      <c r="D209" s="6" t="s">
        <v>76</v>
      </c>
      <c r="E209" s="6" t="s">
        <v>41</v>
      </c>
      <c r="F209" s="6" t="s">
        <v>17</v>
      </c>
      <c r="G209" s="6" t="s">
        <v>832</v>
      </c>
      <c r="H209" s="22">
        <v>199</v>
      </c>
      <c r="I209" s="9">
        <v>2</v>
      </c>
      <c r="J209" s="36"/>
    </row>
    <row r="210" spans="1:10" x14ac:dyDescent="0.3">
      <c r="A210" s="8" t="s">
        <v>850</v>
      </c>
      <c r="B210" s="7">
        <v>44226</v>
      </c>
      <c r="C210" s="6">
        <v>8</v>
      </c>
      <c r="D210" s="6" t="s">
        <v>76</v>
      </c>
      <c r="E210" s="6" t="s">
        <v>16</v>
      </c>
      <c r="F210" s="6" t="s">
        <v>17</v>
      </c>
      <c r="G210" s="6" t="s">
        <v>832</v>
      </c>
      <c r="H210" s="22">
        <v>199</v>
      </c>
      <c r="I210" s="9">
        <v>9</v>
      </c>
      <c r="J210" s="36"/>
    </row>
    <row r="211" spans="1:10" x14ac:dyDescent="0.3">
      <c r="A211" s="8" t="s">
        <v>856</v>
      </c>
      <c r="B211" s="7">
        <v>44237</v>
      </c>
      <c r="C211" s="6">
        <v>6</v>
      </c>
      <c r="D211" s="6" t="s">
        <v>15</v>
      </c>
      <c r="E211" s="6" t="s">
        <v>41</v>
      </c>
      <c r="F211" s="6" t="s">
        <v>17</v>
      </c>
      <c r="G211" s="6" t="s">
        <v>832</v>
      </c>
      <c r="H211" s="22">
        <v>199</v>
      </c>
      <c r="I211" s="9">
        <v>8</v>
      </c>
      <c r="J211" s="36"/>
    </row>
    <row r="212" spans="1:10" x14ac:dyDescent="0.3">
      <c r="A212" s="8" t="s">
        <v>858</v>
      </c>
      <c r="B212" s="7">
        <v>44240</v>
      </c>
      <c r="C212" s="6">
        <v>6</v>
      </c>
      <c r="D212" s="6" t="s">
        <v>15</v>
      </c>
      <c r="E212" s="6" t="s">
        <v>16</v>
      </c>
      <c r="F212" s="6" t="s">
        <v>17</v>
      </c>
      <c r="G212" s="6" t="s">
        <v>832</v>
      </c>
      <c r="H212" s="22">
        <v>199</v>
      </c>
      <c r="I212" s="9">
        <v>9</v>
      </c>
      <c r="J212" s="36"/>
    </row>
    <row r="213" spans="1:10" x14ac:dyDescent="0.3">
      <c r="A213" s="8" t="s">
        <v>859</v>
      </c>
      <c r="B213" s="7">
        <v>44240</v>
      </c>
      <c r="C213" s="6">
        <v>6</v>
      </c>
      <c r="D213" s="6" t="s">
        <v>15</v>
      </c>
      <c r="E213" s="6" t="s">
        <v>41</v>
      </c>
      <c r="F213" s="6" t="s">
        <v>17</v>
      </c>
      <c r="G213" s="6" t="s">
        <v>832</v>
      </c>
      <c r="H213" s="22">
        <v>199</v>
      </c>
      <c r="I213" s="9">
        <v>6</v>
      </c>
      <c r="J213" s="36"/>
    </row>
    <row r="214" spans="1:10" x14ac:dyDescent="0.3">
      <c r="A214" s="8" t="s">
        <v>860</v>
      </c>
      <c r="B214" s="7">
        <v>44240</v>
      </c>
      <c r="C214" s="6">
        <v>8</v>
      </c>
      <c r="D214" s="6" t="s">
        <v>76</v>
      </c>
      <c r="E214" s="6" t="s">
        <v>16</v>
      </c>
      <c r="F214" s="6" t="s">
        <v>17</v>
      </c>
      <c r="G214" s="6" t="s">
        <v>832</v>
      </c>
      <c r="H214" s="22">
        <v>199</v>
      </c>
      <c r="I214" s="9">
        <v>2</v>
      </c>
      <c r="J214" s="36"/>
    </row>
    <row r="215" spans="1:10" x14ac:dyDescent="0.3">
      <c r="A215" s="8" t="s">
        <v>861</v>
      </c>
      <c r="B215" s="7">
        <v>44240</v>
      </c>
      <c r="C215" s="6">
        <v>8</v>
      </c>
      <c r="D215" s="6" t="s">
        <v>76</v>
      </c>
      <c r="E215" s="6" t="s">
        <v>16</v>
      </c>
      <c r="F215" s="6" t="s">
        <v>17</v>
      </c>
      <c r="G215" s="6" t="s">
        <v>832</v>
      </c>
      <c r="H215" s="22">
        <v>199</v>
      </c>
      <c r="I215" s="9">
        <v>1</v>
      </c>
      <c r="J215" s="36"/>
    </row>
    <row r="216" spans="1:10" x14ac:dyDescent="0.3">
      <c r="A216" s="8" t="s">
        <v>866</v>
      </c>
      <c r="B216" s="7">
        <v>44243</v>
      </c>
      <c r="C216" s="6">
        <v>8</v>
      </c>
      <c r="D216" s="6" t="s">
        <v>76</v>
      </c>
      <c r="E216" s="6" t="s">
        <v>16</v>
      </c>
      <c r="F216" s="6" t="s">
        <v>17</v>
      </c>
      <c r="G216" s="6" t="s">
        <v>832</v>
      </c>
      <c r="H216" s="22">
        <v>199</v>
      </c>
      <c r="I216" s="9">
        <v>2</v>
      </c>
      <c r="J216" s="36"/>
    </row>
    <row r="217" spans="1:10" x14ac:dyDescent="0.3">
      <c r="A217" s="8" t="s">
        <v>868</v>
      </c>
      <c r="B217" s="7">
        <v>44249</v>
      </c>
      <c r="C217" s="6">
        <v>10</v>
      </c>
      <c r="D217" s="6" t="s">
        <v>68</v>
      </c>
      <c r="E217" s="6" t="s">
        <v>41</v>
      </c>
      <c r="F217" s="6" t="s">
        <v>17</v>
      </c>
      <c r="G217" s="6" t="s">
        <v>832</v>
      </c>
      <c r="H217" s="22">
        <v>199</v>
      </c>
      <c r="I217" s="9">
        <v>2</v>
      </c>
      <c r="J217" s="36"/>
    </row>
    <row r="218" spans="1:10" x14ac:dyDescent="0.3">
      <c r="A218" s="8" t="s">
        <v>873</v>
      </c>
      <c r="B218" s="7">
        <v>44260</v>
      </c>
      <c r="C218" s="6">
        <v>9</v>
      </c>
      <c r="D218" s="6" t="s">
        <v>40</v>
      </c>
      <c r="E218" s="6" t="s">
        <v>41</v>
      </c>
      <c r="F218" s="6" t="s">
        <v>17</v>
      </c>
      <c r="G218" s="6" t="s">
        <v>832</v>
      </c>
      <c r="H218" s="22">
        <v>199</v>
      </c>
      <c r="I218" s="9">
        <v>0</v>
      </c>
      <c r="J218" s="36"/>
    </row>
    <row r="219" spans="1:10" x14ac:dyDescent="0.3">
      <c r="A219" s="8" t="s">
        <v>877</v>
      </c>
      <c r="B219" s="7">
        <v>44263</v>
      </c>
      <c r="C219" s="6">
        <v>6</v>
      </c>
      <c r="D219" s="6" t="s">
        <v>15</v>
      </c>
      <c r="E219" s="6" t="s">
        <v>41</v>
      </c>
      <c r="F219" s="6" t="s">
        <v>17</v>
      </c>
      <c r="G219" s="6" t="s">
        <v>832</v>
      </c>
      <c r="H219" s="22">
        <v>199</v>
      </c>
      <c r="I219" s="9">
        <v>9</v>
      </c>
      <c r="J219" s="36"/>
    </row>
    <row r="220" spans="1:10" x14ac:dyDescent="0.3">
      <c r="A220" s="8" t="s">
        <v>883</v>
      </c>
      <c r="B220" s="7">
        <v>44271</v>
      </c>
      <c r="C220" s="6">
        <v>7</v>
      </c>
      <c r="D220" s="6" t="s">
        <v>43</v>
      </c>
      <c r="E220" s="6" t="s">
        <v>41</v>
      </c>
      <c r="F220" s="6" t="s">
        <v>17</v>
      </c>
      <c r="G220" s="6" t="s">
        <v>832</v>
      </c>
      <c r="H220" s="22">
        <v>199</v>
      </c>
      <c r="I220" s="9">
        <v>3</v>
      </c>
      <c r="J220" s="36"/>
    </row>
    <row r="221" spans="1:10" x14ac:dyDescent="0.3">
      <c r="A221" s="8" t="s">
        <v>895</v>
      </c>
      <c r="B221" s="7">
        <v>44280</v>
      </c>
      <c r="C221" s="6">
        <v>7</v>
      </c>
      <c r="D221" s="6" t="s">
        <v>43</v>
      </c>
      <c r="E221" s="6" t="s">
        <v>41</v>
      </c>
      <c r="F221" s="6" t="s">
        <v>17</v>
      </c>
      <c r="G221" s="6" t="s">
        <v>832</v>
      </c>
      <c r="H221" s="22">
        <v>199</v>
      </c>
      <c r="I221" s="9">
        <v>3</v>
      </c>
      <c r="J221" s="36"/>
    </row>
    <row r="222" spans="1:10" x14ac:dyDescent="0.3">
      <c r="A222" s="8" t="s">
        <v>902</v>
      </c>
      <c r="B222" s="7">
        <v>44293</v>
      </c>
      <c r="C222" s="6">
        <v>7</v>
      </c>
      <c r="D222" s="6" t="s">
        <v>43</v>
      </c>
      <c r="E222" s="6" t="s">
        <v>41</v>
      </c>
      <c r="F222" s="6" t="s">
        <v>17</v>
      </c>
      <c r="G222" s="6" t="s">
        <v>832</v>
      </c>
      <c r="H222" s="22">
        <v>199</v>
      </c>
      <c r="I222" s="9">
        <v>9</v>
      </c>
      <c r="J222" s="36"/>
    </row>
    <row r="223" spans="1:10" x14ac:dyDescent="0.3">
      <c r="A223" s="8" t="s">
        <v>908</v>
      </c>
      <c r="B223" s="7">
        <v>44300</v>
      </c>
      <c r="C223" s="6">
        <v>9</v>
      </c>
      <c r="D223" s="6" t="s">
        <v>40</v>
      </c>
      <c r="E223" s="6" t="s">
        <v>16</v>
      </c>
      <c r="F223" s="6" t="s">
        <v>17</v>
      </c>
      <c r="G223" s="6" t="s">
        <v>832</v>
      </c>
      <c r="H223" s="22">
        <v>199</v>
      </c>
      <c r="I223" s="9">
        <v>9</v>
      </c>
      <c r="J223" s="36"/>
    </row>
    <row r="224" spans="1:10" x14ac:dyDescent="0.3">
      <c r="A224" s="8" t="s">
        <v>909</v>
      </c>
      <c r="B224" s="7">
        <v>44300</v>
      </c>
      <c r="C224" s="6">
        <v>8</v>
      </c>
      <c r="D224" s="6" t="s">
        <v>76</v>
      </c>
      <c r="E224" s="6" t="s">
        <v>41</v>
      </c>
      <c r="F224" s="6" t="s">
        <v>17</v>
      </c>
      <c r="G224" s="6" t="s">
        <v>832</v>
      </c>
      <c r="H224" s="22">
        <v>199</v>
      </c>
      <c r="I224" s="9">
        <v>2</v>
      </c>
      <c r="J224" s="36"/>
    </row>
    <row r="225" spans="1:10" x14ac:dyDescent="0.3">
      <c r="A225" s="8" t="s">
        <v>910</v>
      </c>
      <c r="B225" s="7">
        <v>44300</v>
      </c>
      <c r="C225" s="6">
        <v>6</v>
      </c>
      <c r="D225" s="6" t="s">
        <v>15</v>
      </c>
      <c r="E225" s="6" t="s">
        <v>16</v>
      </c>
      <c r="F225" s="6" t="s">
        <v>17</v>
      </c>
      <c r="G225" s="6" t="s">
        <v>832</v>
      </c>
      <c r="H225" s="22">
        <v>199</v>
      </c>
      <c r="I225" s="9">
        <v>8</v>
      </c>
      <c r="J225" s="36"/>
    </row>
    <row r="226" spans="1:10" x14ac:dyDescent="0.3">
      <c r="A226" s="8" t="s">
        <v>911</v>
      </c>
      <c r="B226" s="7">
        <v>44305</v>
      </c>
      <c r="C226" s="6">
        <v>9</v>
      </c>
      <c r="D226" s="6" t="s">
        <v>40</v>
      </c>
      <c r="E226" s="6" t="s">
        <v>41</v>
      </c>
      <c r="F226" s="6" t="s">
        <v>17</v>
      </c>
      <c r="G226" s="6" t="s">
        <v>832</v>
      </c>
      <c r="H226" s="22">
        <v>199</v>
      </c>
      <c r="I226" s="9">
        <v>6</v>
      </c>
      <c r="J226" s="36"/>
    </row>
    <row r="227" spans="1:10" x14ac:dyDescent="0.3">
      <c r="A227" s="8" t="s">
        <v>919</v>
      </c>
      <c r="B227" s="7">
        <v>44314</v>
      </c>
      <c r="C227" s="6">
        <v>10</v>
      </c>
      <c r="D227" s="6" t="s">
        <v>68</v>
      </c>
      <c r="E227" s="6" t="s">
        <v>16</v>
      </c>
      <c r="F227" s="6" t="s">
        <v>17</v>
      </c>
      <c r="G227" s="6" t="s">
        <v>832</v>
      </c>
      <c r="H227" s="22">
        <v>199</v>
      </c>
      <c r="I227" s="9">
        <v>0</v>
      </c>
      <c r="J227" s="36"/>
    </row>
    <row r="228" spans="1:10" x14ac:dyDescent="0.3">
      <c r="A228" s="8" t="s">
        <v>929</v>
      </c>
      <c r="B228" s="7">
        <v>44332</v>
      </c>
      <c r="C228" s="6">
        <v>9</v>
      </c>
      <c r="D228" s="6" t="s">
        <v>40</v>
      </c>
      <c r="E228" s="6" t="s">
        <v>16</v>
      </c>
      <c r="F228" s="6" t="s">
        <v>17</v>
      </c>
      <c r="G228" s="6" t="s">
        <v>832</v>
      </c>
      <c r="H228" s="22">
        <v>199</v>
      </c>
      <c r="I228" s="9">
        <v>2</v>
      </c>
      <c r="J228" s="36"/>
    </row>
    <row r="229" spans="1:10" x14ac:dyDescent="0.3">
      <c r="A229" s="8" t="s">
        <v>939</v>
      </c>
      <c r="B229" s="7">
        <v>44344</v>
      </c>
      <c r="C229" s="6">
        <v>9</v>
      </c>
      <c r="D229" s="6" t="s">
        <v>40</v>
      </c>
      <c r="E229" s="6" t="s">
        <v>41</v>
      </c>
      <c r="F229" s="6" t="s">
        <v>17</v>
      </c>
      <c r="G229" s="6" t="s">
        <v>832</v>
      </c>
      <c r="H229" s="22">
        <v>199</v>
      </c>
      <c r="I229" s="9">
        <v>6</v>
      </c>
      <c r="J229" s="36"/>
    </row>
    <row r="230" spans="1:10" x14ac:dyDescent="0.3">
      <c r="A230" s="8" t="s">
        <v>941</v>
      </c>
      <c r="B230" s="7">
        <v>44349</v>
      </c>
      <c r="C230" s="6">
        <v>9</v>
      </c>
      <c r="D230" s="6" t="s">
        <v>40</v>
      </c>
      <c r="E230" s="6" t="s">
        <v>41</v>
      </c>
      <c r="F230" s="6" t="s">
        <v>17</v>
      </c>
      <c r="G230" s="6" t="s">
        <v>832</v>
      </c>
      <c r="H230" s="22">
        <v>199</v>
      </c>
      <c r="I230" s="9">
        <v>7</v>
      </c>
      <c r="J230" s="36"/>
    </row>
    <row r="231" spans="1:10" x14ac:dyDescent="0.3">
      <c r="A231" s="8" t="s">
        <v>945</v>
      </c>
      <c r="B231" s="7">
        <v>44351</v>
      </c>
      <c r="C231" s="6">
        <v>8</v>
      </c>
      <c r="D231" s="6" t="s">
        <v>76</v>
      </c>
      <c r="E231" s="6" t="s">
        <v>41</v>
      </c>
      <c r="F231" s="6" t="s">
        <v>17</v>
      </c>
      <c r="G231" s="6" t="s">
        <v>832</v>
      </c>
      <c r="H231" s="22">
        <v>199</v>
      </c>
      <c r="I231" s="9">
        <v>3</v>
      </c>
      <c r="J231" s="36"/>
    </row>
    <row r="232" spans="1:10" x14ac:dyDescent="0.3">
      <c r="A232" s="8" t="s">
        <v>946</v>
      </c>
      <c r="B232" s="7">
        <v>44352</v>
      </c>
      <c r="C232" s="6">
        <v>8</v>
      </c>
      <c r="D232" s="6" t="s">
        <v>76</v>
      </c>
      <c r="E232" s="6" t="s">
        <v>16</v>
      </c>
      <c r="F232" s="6" t="s">
        <v>17</v>
      </c>
      <c r="G232" s="6" t="s">
        <v>832</v>
      </c>
      <c r="H232" s="22">
        <v>199</v>
      </c>
      <c r="I232" s="9">
        <v>5</v>
      </c>
      <c r="J232" s="36"/>
    </row>
    <row r="233" spans="1:10" x14ac:dyDescent="0.3">
      <c r="A233" s="8" t="s">
        <v>948</v>
      </c>
      <c r="B233" s="7">
        <v>44353</v>
      </c>
      <c r="C233" s="6">
        <v>9</v>
      </c>
      <c r="D233" s="6" t="s">
        <v>40</v>
      </c>
      <c r="E233" s="6" t="s">
        <v>16</v>
      </c>
      <c r="F233" s="6" t="s">
        <v>17</v>
      </c>
      <c r="G233" s="6" t="s">
        <v>832</v>
      </c>
      <c r="H233" s="22">
        <v>199</v>
      </c>
      <c r="I233" s="9">
        <v>1</v>
      </c>
      <c r="J233" s="36"/>
    </row>
    <row r="234" spans="1:10" x14ac:dyDescent="0.3">
      <c r="A234" s="8" t="s">
        <v>949</v>
      </c>
      <c r="B234" s="7">
        <v>44353</v>
      </c>
      <c r="C234" s="6">
        <v>8</v>
      </c>
      <c r="D234" s="6" t="s">
        <v>76</v>
      </c>
      <c r="E234" s="6" t="s">
        <v>16</v>
      </c>
      <c r="F234" s="6" t="s">
        <v>17</v>
      </c>
      <c r="G234" s="6" t="s">
        <v>832</v>
      </c>
      <c r="H234" s="22">
        <v>199</v>
      </c>
      <c r="I234" s="9">
        <v>2</v>
      </c>
      <c r="J234" s="36"/>
    </row>
    <row r="235" spans="1:10" x14ac:dyDescent="0.3">
      <c r="A235" s="8" t="s">
        <v>955</v>
      </c>
      <c r="B235" s="7">
        <v>44359</v>
      </c>
      <c r="C235" s="6">
        <v>6</v>
      </c>
      <c r="D235" s="6" t="s">
        <v>15</v>
      </c>
      <c r="E235" s="6" t="s">
        <v>41</v>
      </c>
      <c r="F235" s="6" t="s">
        <v>17</v>
      </c>
      <c r="G235" s="6" t="s">
        <v>832</v>
      </c>
      <c r="H235" s="22">
        <v>199</v>
      </c>
      <c r="I235" s="9">
        <v>9</v>
      </c>
      <c r="J235" s="36"/>
    </row>
    <row r="236" spans="1:10" x14ac:dyDescent="0.3">
      <c r="A236" s="8" t="s">
        <v>958</v>
      </c>
      <c r="B236" s="7">
        <v>44373</v>
      </c>
      <c r="C236" s="6">
        <v>10</v>
      </c>
      <c r="D236" s="6" t="s">
        <v>68</v>
      </c>
      <c r="E236" s="6" t="s">
        <v>16</v>
      </c>
      <c r="F236" s="6" t="s">
        <v>17</v>
      </c>
      <c r="G236" s="6" t="s">
        <v>832</v>
      </c>
      <c r="H236" s="22">
        <v>199</v>
      </c>
      <c r="I236" s="9">
        <v>6</v>
      </c>
      <c r="J236" s="36"/>
    </row>
    <row r="237" spans="1:10" x14ac:dyDescent="0.3">
      <c r="A237" s="8" t="s">
        <v>964</v>
      </c>
      <c r="B237" s="7">
        <v>44393</v>
      </c>
      <c r="C237" s="6">
        <v>6</v>
      </c>
      <c r="D237" s="6" t="s">
        <v>15</v>
      </c>
      <c r="E237" s="6" t="s">
        <v>16</v>
      </c>
      <c r="F237" s="6" t="s">
        <v>17</v>
      </c>
      <c r="G237" s="6" t="s">
        <v>832</v>
      </c>
      <c r="H237" s="22">
        <v>199</v>
      </c>
      <c r="I237" s="9">
        <v>6</v>
      </c>
      <c r="J237" s="36"/>
    </row>
    <row r="238" spans="1:10" x14ac:dyDescent="0.3">
      <c r="A238" s="8" t="s">
        <v>966</v>
      </c>
      <c r="B238" s="7">
        <v>44393</v>
      </c>
      <c r="C238" s="6">
        <v>8</v>
      </c>
      <c r="D238" s="6" t="s">
        <v>76</v>
      </c>
      <c r="E238" s="6" t="s">
        <v>41</v>
      </c>
      <c r="F238" s="6" t="s">
        <v>17</v>
      </c>
      <c r="G238" s="6" t="s">
        <v>832</v>
      </c>
      <c r="H238" s="22">
        <v>199</v>
      </c>
      <c r="I238" s="9">
        <v>1</v>
      </c>
      <c r="J238" s="36"/>
    </row>
    <row r="239" spans="1:10" x14ac:dyDescent="0.3">
      <c r="A239" s="8" t="s">
        <v>974</v>
      </c>
      <c r="B239" s="7">
        <v>44411</v>
      </c>
      <c r="C239" s="6">
        <v>6</v>
      </c>
      <c r="D239" s="6" t="s">
        <v>15</v>
      </c>
      <c r="E239" s="6" t="s">
        <v>16</v>
      </c>
      <c r="F239" s="6" t="s">
        <v>17</v>
      </c>
      <c r="G239" s="6" t="s">
        <v>832</v>
      </c>
      <c r="H239" s="22">
        <v>199</v>
      </c>
      <c r="I239" s="9">
        <v>3</v>
      </c>
      <c r="J239" s="36"/>
    </row>
    <row r="240" spans="1:10" x14ac:dyDescent="0.3">
      <c r="A240" s="8" t="s">
        <v>975</v>
      </c>
      <c r="B240" s="7">
        <v>44411</v>
      </c>
      <c r="C240" s="6">
        <v>10</v>
      </c>
      <c r="D240" s="6" t="s">
        <v>68</v>
      </c>
      <c r="E240" s="6" t="s">
        <v>16</v>
      </c>
      <c r="F240" s="6" t="s">
        <v>17</v>
      </c>
      <c r="G240" s="6" t="s">
        <v>832</v>
      </c>
      <c r="H240" s="22">
        <v>199</v>
      </c>
      <c r="I240" s="9">
        <v>1</v>
      </c>
      <c r="J240" s="36"/>
    </row>
    <row r="241" spans="1:10" x14ac:dyDescent="0.3">
      <c r="A241" s="8" t="s">
        <v>978</v>
      </c>
      <c r="B241" s="7">
        <v>44417</v>
      </c>
      <c r="C241" s="6">
        <v>6</v>
      </c>
      <c r="D241" s="6" t="s">
        <v>15</v>
      </c>
      <c r="E241" s="6" t="s">
        <v>16</v>
      </c>
      <c r="F241" s="6" t="s">
        <v>17</v>
      </c>
      <c r="G241" s="6" t="s">
        <v>832</v>
      </c>
      <c r="H241" s="22">
        <v>199</v>
      </c>
      <c r="I241" s="9">
        <v>7</v>
      </c>
      <c r="J241" s="36"/>
    </row>
    <row r="242" spans="1:10" x14ac:dyDescent="0.3">
      <c r="A242" s="8" t="s">
        <v>980</v>
      </c>
      <c r="B242" s="7">
        <v>44425</v>
      </c>
      <c r="C242" s="6">
        <v>6</v>
      </c>
      <c r="D242" s="6" t="s">
        <v>15</v>
      </c>
      <c r="E242" s="6" t="s">
        <v>41</v>
      </c>
      <c r="F242" s="6" t="s">
        <v>17</v>
      </c>
      <c r="G242" s="6" t="s">
        <v>832</v>
      </c>
      <c r="H242" s="22">
        <v>199</v>
      </c>
      <c r="I242" s="9">
        <v>3</v>
      </c>
      <c r="J242" s="36"/>
    </row>
    <row r="243" spans="1:10" x14ac:dyDescent="0.3">
      <c r="A243" s="8" t="s">
        <v>981</v>
      </c>
      <c r="B243" s="7">
        <v>44426</v>
      </c>
      <c r="C243" s="6">
        <v>8</v>
      </c>
      <c r="D243" s="6" t="s">
        <v>76</v>
      </c>
      <c r="E243" s="6" t="s">
        <v>41</v>
      </c>
      <c r="F243" s="6" t="s">
        <v>17</v>
      </c>
      <c r="G243" s="6" t="s">
        <v>832</v>
      </c>
      <c r="H243" s="22">
        <v>199</v>
      </c>
      <c r="I243" s="9">
        <v>7</v>
      </c>
      <c r="J243" s="36"/>
    </row>
    <row r="244" spans="1:10" x14ac:dyDescent="0.3">
      <c r="A244" s="8" t="s">
        <v>996</v>
      </c>
      <c r="B244" s="7">
        <v>44461</v>
      </c>
      <c r="C244" s="6">
        <v>8</v>
      </c>
      <c r="D244" s="6" t="s">
        <v>76</v>
      </c>
      <c r="E244" s="6" t="s">
        <v>16</v>
      </c>
      <c r="F244" s="6" t="s">
        <v>17</v>
      </c>
      <c r="G244" s="6" t="s">
        <v>832</v>
      </c>
      <c r="H244" s="22">
        <v>199</v>
      </c>
      <c r="I244" s="9">
        <v>8</v>
      </c>
      <c r="J244" s="36"/>
    </row>
    <row r="245" spans="1:10" x14ac:dyDescent="0.3">
      <c r="A245" s="8" t="s">
        <v>998</v>
      </c>
      <c r="B245" s="7">
        <v>44461</v>
      </c>
      <c r="C245" s="6">
        <v>7</v>
      </c>
      <c r="D245" s="6" t="s">
        <v>43</v>
      </c>
      <c r="E245" s="6" t="s">
        <v>41</v>
      </c>
      <c r="F245" s="6" t="s">
        <v>17</v>
      </c>
      <c r="G245" s="6" t="s">
        <v>832</v>
      </c>
      <c r="H245" s="22">
        <v>199</v>
      </c>
      <c r="I245" s="9">
        <v>5</v>
      </c>
      <c r="J245" s="36"/>
    </row>
    <row r="246" spans="1:10" x14ac:dyDescent="0.3">
      <c r="A246" s="8" t="s">
        <v>999</v>
      </c>
      <c r="B246" s="7">
        <v>44463</v>
      </c>
      <c r="C246" s="6">
        <v>6</v>
      </c>
      <c r="D246" s="6" t="s">
        <v>15</v>
      </c>
      <c r="E246" s="6" t="s">
        <v>16</v>
      </c>
      <c r="F246" s="6" t="s">
        <v>17</v>
      </c>
      <c r="G246" s="6" t="s">
        <v>832</v>
      </c>
      <c r="H246" s="22">
        <v>199</v>
      </c>
      <c r="I246" s="9">
        <v>8</v>
      </c>
      <c r="J246" s="36"/>
    </row>
    <row r="247" spans="1:10" x14ac:dyDescent="0.3">
      <c r="A247" s="8" t="s">
        <v>1001</v>
      </c>
      <c r="B247" s="7">
        <v>44466</v>
      </c>
      <c r="C247" s="6">
        <v>7</v>
      </c>
      <c r="D247" s="6" t="s">
        <v>43</v>
      </c>
      <c r="E247" s="6" t="s">
        <v>16</v>
      </c>
      <c r="F247" s="6" t="s">
        <v>17</v>
      </c>
      <c r="G247" s="6" t="s">
        <v>832</v>
      </c>
      <c r="H247" s="22">
        <v>199</v>
      </c>
      <c r="I247" s="9">
        <v>6</v>
      </c>
      <c r="J247" s="36"/>
    </row>
    <row r="248" spans="1:10" x14ac:dyDescent="0.3">
      <c r="A248" s="8" t="s">
        <v>1004</v>
      </c>
      <c r="B248" s="7">
        <v>44469</v>
      </c>
      <c r="C248" s="6">
        <v>6</v>
      </c>
      <c r="D248" s="6" t="s">
        <v>15</v>
      </c>
      <c r="E248" s="6" t="s">
        <v>41</v>
      </c>
      <c r="F248" s="6" t="s">
        <v>17</v>
      </c>
      <c r="G248" s="6" t="s">
        <v>832</v>
      </c>
      <c r="H248" s="22">
        <v>199</v>
      </c>
      <c r="I248" s="9">
        <v>7</v>
      </c>
      <c r="J248" s="36"/>
    </row>
    <row r="249" spans="1:10" x14ac:dyDescent="0.3">
      <c r="A249" s="8" t="s">
        <v>1009</v>
      </c>
      <c r="B249" s="7">
        <v>44475</v>
      </c>
      <c r="C249" s="6">
        <v>9</v>
      </c>
      <c r="D249" s="6" t="s">
        <v>40</v>
      </c>
      <c r="E249" s="6" t="s">
        <v>41</v>
      </c>
      <c r="F249" s="6" t="s">
        <v>17</v>
      </c>
      <c r="G249" s="6" t="s">
        <v>832</v>
      </c>
      <c r="H249" s="22">
        <v>199</v>
      </c>
      <c r="I249" s="9">
        <v>2</v>
      </c>
      <c r="J249" s="36"/>
    </row>
    <row r="250" spans="1:10" x14ac:dyDescent="0.3">
      <c r="A250" s="8" t="s">
        <v>1010</v>
      </c>
      <c r="B250" s="7">
        <v>44475</v>
      </c>
      <c r="C250" s="6">
        <v>6</v>
      </c>
      <c r="D250" s="6" t="s">
        <v>15</v>
      </c>
      <c r="E250" s="6" t="s">
        <v>16</v>
      </c>
      <c r="F250" s="6" t="s">
        <v>17</v>
      </c>
      <c r="G250" s="6" t="s">
        <v>832</v>
      </c>
      <c r="H250" s="22">
        <v>199</v>
      </c>
      <c r="I250" s="9">
        <v>8</v>
      </c>
      <c r="J250" s="36"/>
    </row>
    <row r="251" spans="1:10" x14ac:dyDescent="0.3">
      <c r="A251" s="8" t="s">
        <v>1014</v>
      </c>
      <c r="B251" s="7">
        <v>44481</v>
      </c>
      <c r="C251" s="6">
        <v>10</v>
      </c>
      <c r="D251" s="6" t="s">
        <v>68</v>
      </c>
      <c r="E251" s="6" t="s">
        <v>41</v>
      </c>
      <c r="F251" s="6" t="s">
        <v>17</v>
      </c>
      <c r="G251" s="6" t="s">
        <v>832</v>
      </c>
      <c r="H251" s="22">
        <v>199</v>
      </c>
      <c r="I251" s="9">
        <v>1</v>
      </c>
      <c r="J251" s="36"/>
    </row>
    <row r="252" spans="1:10" x14ac:dyDescent="0.3">
      <c r="A252" s="8" t="s">
        <v>1016</v>
      </c>
      <c r="B252" s="7">
        <v>44482</v>
      </c>
      <c r="C252" s="6">
        <v>9</v>
      </c>
      <c r="D252" s="6" t="s">
        <v>40</v>
      </c>
      <c r="E252" s="6" t="s">
        <v>16</v>
      </c>
      <c r="F252" s="6" t="s">
        <v>17</v>
      </c>
      <c r="G252" s="6" t="s">
        <v>832</v>
      </c>
      <c r="H252" s="22">
        <v>199</v>
      </c>
      <c r="I252" s="9">
        <v>5</v>
      </c>
      <c r="J252" s="36"/>
    </row>
    <row r="253" spans="1:10" x14ac:dyDescent="0.3">
      <c r="A253" s="8" t="s">
        <v>1020</v>
      </c>
      <c r="B253" s="7">
        <v>44486</v>
      </c>
      <c r="C253" s="6">
        <v>8</v>
      </c>
      <c r="D253" s="6" t="s">
        <v>76</v>
      </c>
      <c r="E253" s="6" t="s">
        <v>16</v>
      </c>
      <c r="F253" s="6" t="s">
        <v>17</v>
      </c>
      <c r="G253" s="6" t="s">
        <v>832</v>
      </c>
      <c r="H253" s="22">
        <v>199</v>
      </c>
      <c r="I253" s="9">
        <v>8</v>
      </c>
      <c r="J253" s="36"/>
    </row>
    <row r="254" spans="1:10" x14ac:dyDescent="0.3">
      <c r="A254" s="8" t="s">
        <v>1021</v>
      </c>
      <c r="B254" s="7">
        <v>44486</v>
      </c>
      <c r="C254" s="6">
        <v>10</v>
      </c>
      <c r="D254" s="6" t="s">
        <v>68</v>
      </c>
      <c r="E254" s="6" t="s">
        <v>16</v>
      </c>
      <c r="F254" s="6" t="s">
        <v>17</v>
      </c>
      <c r="G254" s="6" t="s">
        <v>832</v>
      </c>
      <c r="H254" s="22">
        <v>199</v>
      </c>
      <c r="I254" s="9">
        <v>3</v>
      </c>
      <c r="J254" s="36"/>
    </row>
    <row r="255" spans="1:10" x14ac:dyDescent="0.3">
      <c r="A255" s="8" t="s">
        <v>1026</v>
      </c>
      <c r="B255" s="7">
        <v>44494</v>
      </c>
      <c r="C255" s="6">
        <v>9</v>
      </c>
      <c r="D255" s="6" t="s">
        <v>40</v>
      </c>
      <c r="E255" s="6" t="s">
        <v>16</v>
      </c>
      <c r="F255" s="6" t="s">
        <v>17</v>
      </c>
      <c r="G255" s="6" t="s">
        <v>832</v>
      </c>
      <c r="H255" s="22">
        <v>199</v>
      </c>
      <c r="I255" s="9">
        <v>5</v>
      </c>
      <c r="J255" s="36"/>
    </row>
    <row r="256" spans="1:10" x14ac:dyDescent="0.3">
      <c r="A256" s="8" t="s">
        <v>1030</v>
      </c>
      <c r="B256" s="7">
        <v>44497</v>
      </c>
      <c r="C256" s="6">
        <v>10</v>
      </c>
      <c r="D256" s="6" t="s">
        <v>68</v>
      </c>
      <c r="E256" s="6" t="s">
        <v>41</v>
      </c>
      <c r="F256" s="6" t="s">
        <v>17</v>
      </c>
      <c r="G256" s="6" t="s">
        <v>832</v>
      </c>
      <c r="H256" s="22">
        <v>199</v>
      </c>
      <c r="I256" s="9">
        <v>0</v>
      </c>
      <c r="J256" s="36"/>
    </row>
    <row r="257" spans="1:10" x14ac:dyDescent="0.3">
      <c r="A257" s="8" t="s">
        <v>1034</v>
      </c>
      <c r="B257" s="7">
        <v>44508</v>
      </c>
      <c r="C257" s="6">
        <v>8</v>
      </c>
      <c r="D257" s="6" t="s">
        <v>76</v>
      </c>
      <c r="E257" s="6" t="s">
        <v>16</v>
      </c>
      <c r="F257" s="6" t="s">
        <v>17</v>
      </c>
      <c r="G257" s="6" t="s">
        <v>832</v>
      </c>
      <c r="H257" s="22">
        <v>199</v>
      </c>
      <c r="I257" s="9">
        <v>1</v>
      </c>
      <c r="J257" s="36"/>
    </row>
    <row r="258" spans="1:10" x14ac:dyDescent="0.3">
      <c r="A258" s="8" t="s">
        <v>1035</v>
      </c>
      <c r="B258" s="7">
        <v>44509</v>
      </c>
      <c r="C258" s="6">
        <v>8</v>
      </c>
      <c r="D258" s="6" t="s">
        <v>76</v>
      </c>
      <c r="E258" s="6" t="s">
        <v>41</v>
      </c>
      <c r="F258" s="6" t="s">
        <v>17</v>
      </c>
      <c r="G258" s="6" t="s">
        <v>832</v>
      </c>
      <c r="H258" s="22">
        <v>199</v>
      </c>
      <c r="I258" s="9">
        <v>7</v>
      </c>
      <c r="J258" s="36"/>
    </row>
    <row r="259" spans="1:10" x14ac:dyDescent="0.3">
      <c r="A259" s="8" t="s">
        <v>1038</v>
      </c>
      <c r="B259" s="7">
        <v>44511</v>
      </c>
      <c r="C259" s="6">
        <v>7</v>
      </c>
      <c r="D259" s="6" t="s">
        <v>43</v>
      </c>
      <c r="E259" s="6" t="s">
        <v>41</v>
      </c>
      <c r="F259" s="6" t="s">
        <v>17</v>
      </c>
      <c r="G259" s="6" t="s">
        <v>832</v>
      </c>
      <c r="H259" s="22">
        <v>199</v>
      </c>
      <c r="I259" s="9">
        <v>0</v>
      </c>
      <c r="J259" s="36"/>
    </row>
    <row r="260" spans="1:10" x14ac:dyDescent="0.3">
      <c r="A260" s="8" t="s">
        <v>1045</v>
      </c>
      <c r="B260" s="7">
        <v>44515</v>
      </c>
      <c r="C260" s="6">
        <v>10</v>
      </c>
      <c r="D260" s="6" t="s">
        <v>68</v>
      </c>
      <c r="E260" s="6" t="s">
        <v>41</v>
      </c>
      <c r="F260" s="6" t="s">
        <v>17</v>
      </c>
      <c r="G260" s="6" t="s">
        <v>832</v>
      </c>
      <c r="H260" s="22">
        <v>199</v>
      </c>
      <c r="I260" s="9">
        <v>1</v>
      </c>
      <c r="J260" s="36"/>
    </row>
    <row r="261" spans="1:10" x14ac:dyDescent="0.3">
      <c r="A261" s="8" t="s">
        <v>1046</v>
      </c>
      <c r="B261" s="7">
        <v>44515</v>
      </c>
      <c r="C261" s="6">
        <v>6</v>
      </c>
      <c r="D261" s="6" t="s">
        <v>15</v>
      </c>
      <c r="E261" s="6" t="s">
        <v>41</v>
      </c>
      <c r="F261" s="6" t="s">
        <v>17</v>
      </c>
      <c r="G261" s="6" t="s">
        <v>832</v>
      </c>
      <c r="H261" s="22">
        <v>199</v>
      </c>
      <c r="I261" s="9">
        <v>7</v>
      </c>
      <c r="J261" s="36"/>
    </row>
    <row r="262" spans="1:10" x14ac:dyDescent="0.3">
      <c r="A262" s="8" t="s">
        <v>1053</v>
      </c>
      <c r="B262" s="7">
        <v>44524</v>
      </c>
      <c r="C262" s="6">
        <v>7</v>
      </c>
      <c r="D262" s="6" t="s">
        <v>43</v>
      </c>
      <c r="E262" s="6" t="s">
        <v>16</v>
      </c>
      <c r="F262" s="6" t="s">
        <v>17</v>
      </c>
      <c r="G262" s="6" t="s">
        <v>832</v>
      </c>
      <c r="H262" s="22">
        <v>199</v>
      </c>
      <c r="I262" s="9">
        <v>5</v>
      </c>
      <c r="J262" s="36"/>
    </row>
    <row r="263" spans="1:10" x14ac:dyDescent="0.3">
      <c r="A263" s="8" t="s">
        <v>1054</v>
      </c>
      <c r="B263" s="7">
        <v>44529</v>
      </c>
      <c r="C263" s="6">
        <v>8</v>
      </c>
      <c r="D263" s="6" t="s">
        <v>76</v>
      </c>
      <c r="E263" s="6" t="s">
        <v>16</v>
      </c>
      <c r="F263" s="6" t="s">
        <v>17</v>
      </c>
      <c r="G263" s="6" t="s">
        <v>832</v>
      </c>
      <c r="H263" s="22">
        <v>199</v>
      </c>
      <c r="I263" s="9">
        <v>3</v>
      </c>
      <c r="J263" s="36"/>
    </row>
    <row r="264" spans="1:10" x14ac:dyDescent="0.3">
      <c r="A264" s="8" t="s">
        <v>1060</v>
      </c>
      <c r="B264" s="7">
        <v>44548</v>
      </c>
      <c r="C264" s="6">
        <v>10</v>
      </c>
      <c r="D264" s="6" t="s">
        <v>68</v>
      </c>
      <c r="E264" s="6" t="s">
        <v>41</v>
      </c>
      <c r="F264" s="6" t="s">
        <v>17</v>
      </c>
      <c r="G264" s="6" t="s">
        <v>832</v>
      </c>
      <c r="H264" s="22">
        <v>199</v>
      </c>
      <c r="I264" s="9">
        <v>3</v>
      </c>
      <c r="J264" s="36"/>
    </row>
    <row r="265" spans="1:10" x14ac:dyDescent="0.3">
      <c r="A265" s="8" t="s">
        <v>1062</v>
      </c>
      <c r="B265" s="7">
        <v>44548</v>
      </c>
      <c r="C265" s="6">
        <v>7</v>
      </c>
      <c r="D265" s="6" t="s">
        <v>43</v>
      </c>
      <c r="E265" s="6" t="s">
        <v>16</v>
      </c>
      <c r="F265" s="6" t="s">
        <v>17</v>
      </c>
      <c r="G265" s="6" t="s">
        <v>832</v>
      </c>
      <c r="H265" s="22">
        <v>199</v>
      </c>
      <c r="I265" s="9">
        <v>9</v>
      </c>
      <c r="J265" s="36"/>
    </row>
    <row r="266" spans="1:10" x14ac:dyDescent="0.3">
      <c r="A266" s="8" t="s">
        <v>1064</v>
      </c>
      <c r="B266" s="7">
        <v>44550</v>
      </c>
      <c r="C266" s="6">
        <v>10</v>
      </c>
      <c r="D266" s="6" t="s">
        <v>68</v>
      </c>
      <c r="E266" s="6" t="s">
        <v>41</v>
      </c>
      <c r="F266" s="6" t="s">
        <v>17</v>
      </c>
      <c r="G266" s="6" t="s">
        <v>832</v>
      </c>
      <c r="H266" s="22">
        <v>199</v>
      </c>
      <c r="I266" s="9">
        <v>6</v>
      </c>
      <c r="J266" s="36"/>
    </row>
    <row r="267" spans="1:10" x14ac:dyDescent="0.3">
      <c r="A267" s="8" t="s">
        <v>1074</v>
      </c>
      <c r="B267" s="7">
        <v>44568</v>
      </c>
      <c r="C267" s="6">
        <v>6</v>
      </c>
      <c r="D267" s="6" t="s">
        <v>15</v>
      </c>
      <c r="E267" s="6" t="s">
        <v>41</v>
      </c>
      <c r="F267" s="6" t="s">
        <v>17</v>
      </c>
      <c r="G267" s="6" t="s">
        <v>832</v>
      </c>
      <c r="H267" s="22">
        <v>199</v>
      </c>
      <c r="I267" s="9">
        <v>1</v>
      </c>
      <c r="J267" s="36"/>
    </row>
    <row r="268" spans="1:10" x14ac:dyDescent="0.3">
      <c r="A268" s="8" t="s">
        <v>1076</v>
      </c>
      <c r="B268" s="7">
        <v>44571</v>
      </c>
      <c r="C268" s="6">
        <v>6</v>
      </c>
      <c r="D268" s="6" t="s">
        <v>15</v>
      </c>
      <c r="E268" s="6" t="s">
        <v>16</v>
      </c>
      <c r="F268" s="6" t="s">
        <v>17</v>
      </c>
      <c r="G268" s="6" t="s">
        <v>832</v>
      </c>
      <c r="H268" s="22">
        <v>199</v>
      </c>
      <c r="I268" s="9">
        <v>2</v>
      </c>
      <c r="J268" s="36"/>
    </row>
    <row r="269" spans="1:10" x14ac:dyDescent="0.3">
      <c r="A269" s="8" t="s">
        <v>1080</v>
      </c>
      <c r="B269" s="7">
        <v>44577</v>
      </c>
      <c r="C269" s="6">
        <v>6</v>
      </c>
      <c r="D269" s="6" t="s">
        <v>15</v>
      </c>
      <c r="E269" s="6" t="s">
        <v>41</v>
      </c>
      <c r="F269" s="6" t="s">
        <v>17</v>
      </c>
      <c r="G269" s="6" t="s">
        <v>832</v>
      </c>
      <c r="H269" s="22">
        <v>199</v>
      </c>
      <c r="I269" s="9">
        <v>2</v>
      </c>
      <c r="J269" s="36"/>
    </row>
    <row r="270" spans="1:10" x14ac:dyDescent="0.3">
      <c r="A270" s="8" t="s">
        <v>1085</v>
      </c>
      <c r="B270" s="7">
        <v>44597</v>
      </c>
      <c r="C270" s="6">
        <v>8</v>
      </c>
      <c r="D270" s="6" t="s">
        <v>76</v>
      </c>
      <c r="E270" s="6" t="s">
        <v>41</v>
      </c>
      <c r="F270" s="6" t="s">
        <v>17</v>
      </c>
      <c r="G270" s="6" t="s">
        <v>832</v>
      </c>
      <c r="H270" s="22">
        <v>199</v>
      </c>
      <c r="I270" s="9">
        <v>0</v>
      </c>
      <c r="J270" s="36"/>
    </row>
    <row r="271" spans="1:10" x14ac:dyDescent="0.3">
      <c r="A271" s="8" t="s">
        <v>1088</v>
      </c>
      <c r="B271" s="7">
        <v>44601</v>
      </c>
      <c r="C271" s="6">
        <v>8</v>
      </c>
      <c r="D271" s="6" t="s">
        <v>76</v>
      </c>
      <c r="E271" s="6" t="s">
        <v>16</v>
      </c>
      <c r="F271" s="6" t="s">
        <v>17</v>
      </c>
      <c r="G271" s="6" t="s">
        <v>832</v>
      </c>
      <c r="H271" s="22">
        <v>199</v>
      </c>
      <c r="I271" s="9">
        <v>3</v>
      </c>
      <c r="J271" s="36"/>
    </row>
    <row r="272" spans="1:10" x14ac:dyDescent="0.3">
      <c r="A272" s="8" t="s">
        <v>1090</v>
      </c>
      <c r="B272" s="7">
        <v>44605</v>
      </c>
      <c r="C272" s="6">
        <v>8</v>
      </c>
      <c r="D272" s="6" t="s">
        <v>76</v>
      </c>
      <c r="E272" s="6" t="s">
        <v>16</v>
      </c>
      <c r="F272" s="6" t="s">
        <v>17</v>
      </c>
      <c r="G272" s="6" t="s">
        <v>832</v>
      </c>
      <c r="H272" s="22">
        <v>199</v>
      </c>
      <c r="I272" s="9">
        <v>7</v>
      </c>
      <c r="J272" s="36"/>
    </row>
    <row r="273" spans="1:10" x14ac:dyDescent="0.3">
      <c r="A273" s="8" t="s">
        <v>1095</v>
      </c>
      <c r="B273" s="7">
        <v>44611</v>
      </c>
      <c r="C273" s="6">
        <v>8</v>
      </c>
      <c r="D273" s="6" t="s">
        <v>76</v>
      </c>
      <c r="E273" s="6" t="s">
        <v>16</v>
      </c>
      <c r="F273" s="6" t="s">
        <v>17</v>
      </c>
      <c r="G273" s="6" t="s">
        <v>832</v>
      </c>
      <c r="H273" s="22">
        <v>199</v>
      </c>
      <c r="I273" s="9">
        <v>5</v>
      </c>
      <c r="J273" s="36"/>
    </row>
    <row r="274" spans="1:10" x14ac:dyDescent="0.3">
      <c r="A274" s="8" t="s">
        <v>1096</v>
      </c>
      <c r="B274" s="7">
        <v>44611</v>
      </c>
      <c r="C274" s="6">
        <v>7</v>
      </c>
      <c r="D274" s="6" t="s">
        <v>43</v>
      </c>
      <c r="E274" s="6" t="s">
        <v>16</v>
      </c>
      <c r="F274" s="6" t="s">
        <v>17</v>
      </c>
      <c r="G274" s="6" t="s">
        <v>832</v>
      </c>
      <c r="H274" s="22">
        <v>199</v>
      </c>
      <c r="I274" s="9">
        <v>1</v>
      </c>
      <c r="J274" s="36"/>
    </row>
    <row r="275" spans="1:10" x14ac:dyDescent="0.3">
      <c r="A275" s="8" t="s">
        <v>1101</v>
      </c>
      <c r="B275" s="7">
        <v>44615</v>
      </c>
      <c r="C275" s="6">
        <v>6</v>
      </c>
      <c r="D275" s="6" t="s">
        <v>15</v>
      </c>
      <c r="E275" s="6" t="s">
        <v>16</v>
      </c>
      <c r="F275" s="6" t="s">
        <v>17</v>
      </c>
      <c r="G275" s="6" t="s">
        <v>832</v>
      </c>
      <c r="H275" s="22">
        <v>199</v>
      </c>
      <c r="I275" s="9">
        <v>8</v>
      </c>
      <c r="J275" s="36"/>
    </row>
    <row r="276" spans="1:10" x14ac:dyDescent="0.3">
      <c r="A276" s="8" t="s">
        <v>1108</v>
      </c>
      <c r="B276" s="7">
        <v>44627</v>
      </c>
      <c r="C276" s="6">
        <v>6</v>
      </c>
      <c r="D276" s="6" t="s">
        <v>15</v>
      </c>
      <c r="E276" s="6" t="s">
        <v>41</v>
      </c>
      <c r="F276" s="6" t="s">
        <v>17</v>
      </c>
      <c r="G276" s="6" t="s">
        <v>832</v>
      </c>
      <c r="H276" s="22">
        <v>199</v>
      </c>
      <c r="I276" s="9">
        <v>0</v>
      </c>
      <c r="J276" s="36"/>
    </row>
    <row r="277" spans="1:10" x14ac:dyDescent="0.3">
      <c r="A277" s="8" t="s">
        <v>1111</v>
      </c>
      <c r="B277" s="7">
        <v>44629</v>
      </c>
      <c r="C277" s="6">
        <v>8</v>
      </c>
      <c r="D277" s="6" t="s">
        <v>76</v>
      </c>
      <c r="E277" s="6" t="s">
        <v>41</v>
      </c>
      <c r="F277" s="6" t="s">
        <v>17</v>
      </c>
      <c r="G277" s="6" t="s">
        <v>832</v>
      </c>
      <c r="H277" s="22">
        <v>199</v>
      </c>
      <c r="I277" s="9">
        <v>7</v>
      </c>
      <c r="J277" s="36"/>
    </row>
    <row r="278" spans="1:10" x14ac:dyDescent="0.3">
      <c r="A278" s="8" t="s">
        <v>1114</v>
      </c>
      <c r="B278" s="7">
        <v>44631</v>
      </c>
      <c r="C278" s="6">
        <v>8</v>
      </c>
      <c r="D278" s="6" t="s">
        <v>76</v>
      </c>
      <c r="E278" s="6" t="s">
        <v>41</v>
      </c>
      <c r="F278" s="6" t="s">
        <v>17</v>
      </c>
      <c r="G278" s="6" t="s">
        <v>832</v>
      </c>
      <c r="H278" s="22">
        <v>199</v>
      </c>
      <c r="I278" s="9">
        <v>5</v>
      </c>
      <c r="J278" s="36"/>
    </row>
    <row r="279" spans="1:10" x14ac:dyDescent="0.3">
      <c r="A279" s="8" t="s">
        <v>1122</v>
      </c>
      <c r="B279" s="7">
        <v>44646</v>
      </c>
      <c r="C279" s="6">
        <v>8</v>
      </c>
      <c r="D279" s="6" t="s">
        <v>76</v>
      </c>
      <c r="E279" s="6" t="s">
        <v>16</v>
      </c>
      <c r="F279" s="6" t="s">
        <v>17</v>
      </c>
      <c r="G279" s="6" t="s">
        <v>832</v>
      </c>
      <c r="H279" s="22">
        <v>199</v>
      </c>
      <c r="I279" s="9">
        <v>1</v>
      </c>
      <c r="J279" s="36"/>
    </row>
    <row r="280" spans="1:10" x14ac:dyDescent="0.3">
      <c r="A280" s="8" t="s">
        <v>1128</v>
      </c>
      <c r="B280" s="7">
        <v>44652</v>
      </c>
      <c r="C280" s="6">
        <v>10</v>
      </c>
      <c r="D280" s="6" t="s">
        <v>68</v>
      </c>
      <c r="E280" s="6" t="s">
        <v>41</v>
      </c>
      <c r="F280" s="6" t="s">
        <v>17</v>
      </c>
      <c r="G280" s="6" t="s">
        <v>832</v>
      </c>
      <c r="H280" s="22">
        <v>199</v>
      </c>
      <c r="I280" s="9">
        <v>6</v>
      </c>
      <c r="J280" s="36"/>
    </row>
    <row r="281" spans="1:10" x14ac:dyDescent="0.3">
      <c r="A281" s="8" t="s">
        <v>1129</v>
      </c>
      <c r="B281" s="7">
        <v>44656</v>
      </c>
      <c r="C281" s="6">
        <v>7</v>
      </c>
      <c r="D281" s="6" t="s">
        <v>43</v>
      </c>
      <c r="E281" s="6" t="s">
        <v>16</v>
      </c>
      <c r="F281" s="6" t="s">
        <v>17</v>
      </c>
      <c r="G281" s="6" t="s">
        <v>832</v>
      </c>
      <c r="H281" s="22">
        <v>199</v>
      </c>
      <c r="I281" s="9">
        <v>8</v>
      </c>
      <c r="J281" s="36"/>
    </row>
    <row r="282" spans="1:10" x14ac:dyDescent="0.3">
      <c r="A282" s="8" t="s">
        <v>1161</v>
      </c>
      <c r="B282" s="7">
        <v>44709</v>
      </c>
      <c r="C282" s="6">
        <v>9</v>
      </c>
      <c r="D282" s="6" t="s">
        <v>40</v>
      </c>
      <c r="E282" s="6" t="s">
        <v>16</v>
      </c>
      <c r="F282" s="6" t="s">
        <v>17</v>
      </c>
      <c r="G282" s="6" t="s">
        <v>832</v>
      </c>
      <c r="H282" s="22">
        <v>199</v>
      </c>
      <c r="I282" s="9">
        <v>1</v>
      </c>
      <c r="J282" s="36"/>
    </row>
    <row r="283" spans="1:10" x14ac:dyDescent="0.3">
      <c r="A283" s="8" t="s">
        <v>1168</v>
      </c>
      <c r="B283" s="7">
        <v>44720</v>
      </c>
      <c r="C283" s="6">
        <v>7</v>
      </c>
      <c r="D283" s="6" t="s">
        <v>43</v>
      </c>
      <c r="E283" s="6" t="s">
        <v>16</v>
      </c>
      <c r="F283" s="6" t="s">
        <v>17</v>
      </c>
      <c r="G283" s="6" t="s">
        <v>832</v>
      </c>
      <c r="H283" s="22">
        <v>199</v>
      </c>
      <c r="I283" s="9">
        <v>9</v>
      </c>
      <c r="J283" s="36"/>
    </row>
    <row r="284" spans="1:10" x14ac:dyDescent="0.3">
      <c r="A284" s="8" t="s">
        <v>1170</v>
      </c>
      <c r="B284" s="7">
        <v>44723</v>
      </c>
      <c r="C284" s="6">
        <v>9</v>
      </c>
      <c r="D284" s="6" t="s">
        <v>40</v>
      </c>
      <c r="E284" s="6" t="s">
        <v>16</v>
      </c>
      <c r="F284" s="6" t="s">
        <v>17</v>
      </c>
      <c r="G284" s="6" t="s">
        <v>832</v>
      </c>
      <c r="H284" s="22">
        <v>199</v>
      </c>
      <c r="I284" s="9">
        <v>5</v>
      </c>
      <c r="J284" s="36"/>
    </row>
    <row r="285" spans="1:10" x14ac:dyDescent="0.3">
      <c r="A285" s="8" t="s">
        <v>1178</v>
      </c>
      <c r="B285" s="7">
        <v>44741</v>
      </c>
      <c r="C285" s="6">
        <v>8</v>
      </c>
      <c r="D285" s="6" t="s">
        <v>76</v>
      </c>
      <c r="E285" s="6" t="s">
        <v>16</v>
      </c>
      <c r="F285" s="6" t="s">
        <v>17</v>
      </c>
      <c r="G285" s="6" t="s">
        <v>832</v>
      </c>
      <c r="H285" s="22">
        <v>199</v>
      </c>
      <c r="I285" s="9">
        <v>3</v>
      </c>
      <c r="J285" s="36"/>
    </row>
    <row r="286" spans="1:10" x14ac:dyDescent="0.3">
      <c r="A286" s="8" t="s">
        <v>1179</v>
      </c>
      <c r="B286" s="7">
        <v>44744</v>
      </c>
      <c r="C286" s="6">
        <v>8</v>
      </c>
      <c r="D286" s="6" t="s">
        <v>76</v>
      </c>
      <c r="E286" s="6" t="s">
        <v>16</v>
      </c>
      <c r="F286" s="6" t="s">
        <v>17</v>
      </c>
      <c r="G286" s="6" t="s">
        <v>832</v>
      </c>
      <c r="H286" s="22">
        <v>199</v>
      </c>
      <c r="I286" s="9">
        <v>3</v>
      </c>
      <c r="J286" s="36"/>
    </row>
    <row r="287" spans="1:10" x14ac:dyDescent="0.3">
      <c r="A287" s="8" t="s">
        <v>1180</v>
      </c>
      <c r="B287" s="7">
        <v>44747</v>
      </c>
      <c r="C287" s="6">
        <v>8</v>
      </c>
      <c r="D287" s="6" t="s">
        <v>76</v>
      </c>
      <c r="E287" s="6" t="s">
        <v>41</v>
      </c>
      <c r="F287" s="6" t="s">
        <v>17</v>
      </c>
      <c r="G287" s="6" t="s">
        <v>832</v>
      </c>
      <c r="H287" s="22">
        <v>199</v>
      </c>
      <c r="I287" s="9">
        <v>5</v>
      </c>
      <c r="J287" s="36"/>
    </row>
    <row r="288" spans="1:10" x14ac:dyDescent="0.3">
      <c r="A288" s="8" t="s">
        <v>1181</v>
      </c>
      <c r="B288" s="7">
        <v>44749</v>
      </c>
      <c r="C288" s="6">
        <v>9</v>
      </c>
      <c r="D288" s="6" t="s">
        <v>40</v>
      </c>
      <c r="E288" s="6" t="s">
        <v>41</v>
      </c>
      <c r="F288" s="6" t="s">
        <v>17</v>
      </c>
      <c r="G288" s="6" t="s">
        <v>832</v>
      </c>
      <c r="H288" s="22">
        <v>199</v>
      </c>
      <c r="I288" s="9">
        <v>2</v>
      </c>
      <c r="J288" s="36"/>
    </row>
    <row r="289" spans="1:10" x14ac:dyDescent="0.3">
      <c r="A289" s="8" t="s">
        <v>1183</v>
      </c>
      <c r="B289" s="7">
        <v>44752</v>
      </c>
      <c r="C289" s="6">
        <v>8</v>
      </c>
      <c r="D289" s="6" t="s">
        <v>76</v>
      </c>
      <c r="E289" s="6" t="s">
        <v>16</v>
      </c>
      <c r="F289" s="6" t="s">
        <v>17</v>
      </c>
      <c r="G289" s="6" t="s">
        <v>832</v>
      </c>
      <c r="H289" s="22">
        <v>199</v>
      </c>
      <c r="I289" s="9">
        <v>6</v>
      </c>
      <c r="J289" s="36"/>
    </row>
    <row r="290" spans="1:10" x14ac:dyDescent="0.3">
      <c r="A290" s="8" t="s">
        <v>1185</v>
      </c>
      <c r="B290" s="7">
        <v>44755</v>
      </c>
      <c r="C290" s="6">
        <v>6</v>
      </c>
      <c r="D290" s="6" t="s">
        <v>15</v>
      </c>
      <c r="E290" s="6" t="s">
        <v>16</v>
      </c>
      <c r="F290" s="6" t="s">
        <v>17</v>
      </c>
      <c r="G290" s="6" t="s">
        <v>832</v>
      </c>
      <c r="H290" s="22">
        <v>199</v>
      </c>
      <c r="I290" s="9">
        <v>1</v>
      </c>
      <c r="J290" s="36"/>
    </row>
    <row r="291" spans="1:10" x14ac:dyDescent="0.3">
      <c r="A291" s="8" t="s">
        <v>1187</v>
      </c>
      <c r="B291" s="7">
        <v>44756</v>
      </c>
      <c r="C291" s="6">
        <v>10</v>
      </c>
      <c r="D291" s="6" t="s">
        <v>68</v>
      </c>
      <c r="E291" s="6" t="s">
        <v>16</v>
      </c>
      <c r="F291" s="6" t="s">
        <v>17</v>
      </c>
      <c r="G291" s="6" t="s">
        <v>832</v>
      </c>
      <c r="H291" s="22">
        <v>199</v>
      </c>
      <c r="I291" s="9">
        <v>2</v>
      </c>
      <c r="J291" s="36"/>
    </row>
    <row r="292" spans="1:10" x14ac:dyDescent="0.3">
      <c r="A292" s="8" t="s">
        <v>1190</v>
      </c>
      <c r="B292" s="7">
        <v>44763</v>
      </c>
      <c r="C292" s="6">
        <v>9</v>
      </c>
      <c r="D292" s="6" t="s">
        <v>40</v>
      </c>
      <c r="E292" s="6" t="s">
        <v>16</v>
      </c>
      <c r="F292" s="6" t="s">
        <v>17</v>
      </c>
      <c r="G292" s="6" t="s">
        <v>832</v>
      </c>
      <c r="H292" s="22">
        <v>199</v>
      </c>
      <c r="I292" s="9">
        <v>5</v>
      </c>
      <c r="J292" s="36"/>
    </row>
    <row r="293" spans="1:10" x14ac:dyDescent="0.3">
      <c r="A293" s="8" t="s">
        <v>1191</v>
      </c>
      <c r="B293" s="7">
        <v>44764</v>
      </c>
      <c r="C293" s="6">
        <v>6</v>
      </c>
      <c r="D293" s="6" t="s">
        <v>15</v>
      </c>
      <c r="E293" s="6" t="s">
        <v>16</v>
      </c>
      <c r="F293" s="6" t="s">
        <v>17</v>
      </c>
      <c r="G293" s="6" t="s">
        <v>832</v>
      </c>
      <c r="H293" s="22">
        <v>199</v>
      </c>
      <c r="I293" s="9">
        <v>0</v>
      </c>
      <c r="J293" s="36"/>
    </row>
    <row r="294" spans="1:10" x14ac:dyDescent="0.3">
      <c r="A294" s="8" t="s">
        <v>1195</v>
      </c>
      <c r="B294" s="7">
        <v>44772</v>
      </c>
      <c r="C294" s="6">
        <v>9</v>
      </c>
      <c r="D294" s="6" t="s">
        <v>40</v>
      </c>
      <c r="E294" s="6" t="s">
        <v>16</v>
      </c>
      <c r="F294" s="6" t="s">
        <v>17</v>
      </c>
      <c r="G294" s="6" t="s">
        <v>832</v>
      </c>
      <c r="H294" s="22">
        <v>199</v>
      </c>
      <c r="I294" s="9">
        <v>3</v>
      </c>
      <c r="J294" s="36"/>
    </row>
    <row r="295" spans="1:10" x14ac:dyDescent="0.3">
      <c r="A295" s="8" t="s">
        <v>1199</v>
      </c>
      <c r="B295" s="7">
        <v>44777</v>
      </c>
      <c r="C295" s="6">
        <v>8</v>
      </c>
      <c r="D295" s="6" t="s">
        <v>76</v>
      </c>
      <c r="E295" s="6" t="s">
        <v>16</v>
      </c>
      <c r="F295" s="6" t="s">
        <v>17</v>
      </c>
      <c r="G295" s="6" t="s">
        <v>832</v>
      </c>
      <c r="H295" s="22">
        <v>199</v>
      </c>
      <c r="I295" s="9">
        <v>1</v>
      </c>
      <c r="J295" s="36"/>
    </row>
    <row r="296" spans="1:10" x14ac:dyDescent="0.3">
      <c r="A296" s="8" t="s">
        <v>1202</v>
      </c>
      <c r="B296" s="7">
        <v>44785</v>
      </c>
      <c r="C296" s="6">
        <v>10</v>
      </c>
      <c r="D296" s="6" t="s">
        <v>68</v>
      </c>
      <c r="E296" s="6" t="s">
        <v>41</v>
      </c>
      <c r="F296" s="6" t="s">
        <v>17</v>
      </c>
      <c r="G296" s="6" t="s">
        <v>832</v>
      </c>
      <c r="H296" s="22">
        <v>199</v>
      </c>
      <c r="I296" s="9">
        <v>2</v>
      </c>
      <c r="J296" s="36"/>
    </row>
    <row r="297" spans="1:10" x14ac:dyDescent="0.3">
      <c r="A297" s="8" t="s">
        <v>1203</v>
      </c>
      <c r="B297" s="7">
        <v>44785</v>
      </c>
      <c r="C297" s="6">
        <v>9</v>
      </c>
      <c r="D297" s="6" t="s">
        <v>40</v>
      </c>
      <c r="E297" s="6" t="s">
        <v>41</v>
      </c>
      <c r="F297" s="6" t="s">
        <v>17</v>
      </c>
      <c r="G297" s="6" t="s">
        <v>832</v>
      </c>
      <c r="H297" s="22">
        <v>199</v>
      </c>
      <c r="I297" s="9">
        <v>8</v>
      </c>
      <c r="J297" s="36"/>
    </row>
    <row r="298" spans="1:10" x14ac:dyDescent="0.3">
      <c r="A298" s="8" t="s">
        <v>1204</v>
      </c>
      <c r="B298" s="7">
        <v>44785</v>
      </c>
      <c r="C298" s="6">
        <v>6</v>
      </c>
      <c r="D298" s="6" t="s">
        <v>15</v>
      </c>
      <c r="E298" s="6" t="s">
        <v>16</v>
      </c>
      <c r="F298" s="6" t="s">
        <v>17</v>
      </c>
      <c r="G298" s="6" t="s">
        <v>832</v>
      </c>
      <c r="H298" s="22">
        <v>199</v>
      </c>
      <c r="I298" s="9">
        <v>6</v>
      </c>
      <c r="J298" s="36"/>
    </row>
    <row r="299" spans="1:10" x14ac:dyDescent="0.3">
      <c r="A299" s="8" t="s">
        <v>1205</v>
      </c>
      <c r="B299" s="7">
        <v>44785</v>
      </c>
      <c r="C299" s="6">
        <v>8</v>
      </c>
      <c r="D299" s="6" t="s">
        <v>76</v>
      </c>
      <c r="E299" s="6" t="s">
        <v>16</v>
      </c>
      <c r="F299" s="6" t="s">
        <v>17</v>
      </c>
      <c r="G299" s="6" t="s">
        <v>832</v>
      </c>
      <c r="H299" s="22">
        <v>199</v>
      </c>
      <c r="I299" s="9">
        <v>6</v>
      </c>
      <c r="J299" s="36"/>
    </row>
    <row r="300" spans="1:10" x14ac:dyDescent="0.3">
      <c r="A300" s="8" t="s">
        <v>1206</v>
      </c>
      <c r="B300" s="7">
        <v>44786</v>
      </c>
      <c r="C300" s="6">
        <v>9</v>
      </c>
      <c r="D300" s="6" t="s">
        <v>40</v>
      </c>
      <c r="E300" s="6" t="s">
        <v>16</v>
      </c>
      <c r="F300" s="6" t="s">
        <v>17</v>
      </c>
      <c r="G300" s="6" t="s">
        <v>832</v>
      </c>
      <c r="H300" s="22">
        <v>199</v>
      </c>
      <c r="I300" s="9">
        <v>3</v>
      </c>
      <c r="J300" s="36"/>
    </row>
    <row r="301" spans="1:10" x14ac:dyDescent="0.3">
      <c r="A301" s="8" t="s">
        <v>1209</v>
      </c>
      <c r="B301" s="7">
        <v>44790</v>
      </c>
      <c r="C301" s="6">
        <v>9</v>
      </c>
      <c r="D301" s="6" t="s">
        <v>40</v>
      </c>
      <c r="E301" s="6" t="s">
        <v>41</v>
      </c>
      <c r="F301" s="6" t="s">
        <v>17</v>
      </c>
      <c r="G301" s="6" t="s">
        <v>832</v>
      </c>
      <c r="H301" s="22">
        <v>199</v>
      </c>
      <c r="I301" s="9">
        <v>9</v>
      </c>
      <c r="J301" s="36"/>
    </row>
    <row r="302" spans="1:10" x14ac:dyDescent="0.3">
      <c r="A302" s="8" t="s">
        <v>1210</v>
      </c>
      <c r="B302" s="7">
        <v>44790</v>
      </c>
      <c r="C302" s="6">
        <v>7</v>
      </c>
      <c r="D302" s="6" t="s">
        <v>43</v>
      </c>
      <c r="E302" s="6" t="s">
        <v>16</v>
      </c>
      <c r="F302" s="6" t="s">
        <v>17</v>
      </c>
      <c r="G302" s="6" t="s">
        <v>832</v>
      </c>
      <c r="H302" s="22">
        <v>199</v>
      </c>
      <c r="I302" s="9">
        <v>6</v>
      </c>
      <c r="J302" s="36"/>
    </row>
    <row r="303" spans="1:10" x14ac:dyDescent="0.3">
      <c r="A303" s="8" t="s">
        <v>1211</v>
      </c>
      <c r="B303" s="7">
        <v>44791</v>
      </c>
      <c r="C303" s="6">
        <v>9</v>
      </c>
      <c r="D303" s="6" t="s">
        <v>40</v>
      </c>
      <c r="E303" s="6" t="s">
        <v>41</v>
      </c>
      <c r="F303" s="6" t="s">
        <v>17</v>
      </c>
      <c r="G303" s="6" t="s">
        <v>832</v>
      </c>
      <c r="H303" s="22">
        <v>199</v>
      </c>
      <c r="I303" s="9">
        <v>3</v>
      </c>
      <c r="J303" s="36"/>
    </row>
    <row r="304" spans="1:10" x14ac:dyDescent="0.3">
      <c r="A304" s="8" t="s">
        <v>1213</v>
      </c>
      <c r="B304" s="7">
        <v>44794</v>
      </c>
      <c r="C304" s="6">
        <v>8</v>
      </c>
      <c r="D304" s="6" t="s">
        <v>76</v>
      </c>
      <c r="E304" s="6" t="s">
        <v>41</v>
      </c>
      <c r="F304" s="6" t="s">
        <v>17</v>
      </c>
      <c r="G304" s="6" t="s">
        <v>832</v>
      </c>
      <c r="H304" s="22">
        <v>199</v>
      </c>
      <c r="I304" s="9">
        <v>3</v>
      </c>
      <c r="J304" s="36"/>
    </row>
    <row r="305" spans="1:10" x14ac:dyDescent="0.3">
      <c r="A305" s="8" t="s">
        <v>1215</v>
      </c>
      <c r="B305" s="7">
        <v>44794</v>
      </c>
      <c r="C305" s="6">
        <v>9</v>
      </c>
      <c r="D305" s="6" t="s">
        <v>40</v>
      </c>
      <c r="E305" s="6" t="s">
        <v>16</v>
      </c>
      <c r="F305" s="6" t="s">
        <v>17</v>
      </c>
      <c r="G305" s="6" t="s">
        <v>832</v>
      </c>
      <c r="H305" s="22">
        <v>199</v>
      </c>
      <c r="I305" s="9">
        <v>5</v>
      </c>
      <c r="J305" s="36"/>
    </row>
    <row r="306" spans="1:10" x14ac:dyDescent="0.3">
      <c r="A306" s="8" t="s">
        <v>1220</v>
      </c>
      <c r="B306" s="7">
        <v>44803</v>
      </c>
      <c r="C306" s="6">
        <v>7</v>
      </c>
      <c r="D306" s="6" t="s">
        <v>43</v>
      </c>
      <c r="E306" s="6" t="s">
        <v>16</v>
      </c>
      <c r="F306" s="6" t="s">
        <v>17</v>
      </c>
      <c r="G306" s="6" t="s">
        <v>832</v>
      </c>
      <c r="H306" s="22">
        <v>199</v>
      </c>
      <c r="I306" s="9">
        <v>1</v>
      </c>
      <c r="J306" s="36"/>
    </row>
    <row r="307" spans="1:10" x14ac:dyDescent="0.3">
      <c r="A307" s="8" t="s">
        <v>1222</v>
      </c>
      <c r="B307" s="7">
        <v>44809</v>
      </c>
      <c r="C307" s="6">
        <v>8</v>
      </c>
      <c r="D307" s="6" t="s">
        <v>76</v>
      </c>
      <c r="E307" s="6" t="s">
        <v>16</v>
      </c>
      <c r="F307" s="6" t="s">
        <v>17</v>
      </c>
      <c r="G307" s="6" t="s">
        <v>832</v>
      </c>
      <c r="H307" s="22">
        <v>199</v>
      </c>
      <c r="I307" s="9">
        <v>6</v>
      </c>
      <c r="J307" s="36"/>
    </row>
    <row r="308" spans="1:10" x14ac:dyDescent="0.3">
      <c r="A308" s="8" t="s">
        <v>1226</v>
      </c>
      <c r="B308" s="7">
        <v>44814</v>
      </c>
      <c r="C308" s="6">
        <v>10</v>
      </c>
      <c r="D308" s="6" t="s">
        <v>68</v>
      </c>
      <c r="E308" s="6" t="s">
        <v>16</v>
      </c>
      <c r="F308" s="6" t="s">
        <v>17</v>
      </c>
      <c r="G308" s="6" t="s">
        <v>832</v>
      </c>
      <c r="H308" s="22">
        <v>199</v>
      </c>
      <c r="I308" s="9">
        <v>5</v>
      </c>
      <c r="J308" s="36"/>
    </row>
    <row r="309" spans="1:10" x14ac:dyDescent="0.3">
      <c r="A309" s="8" t="s">
        <v>1229</v>
      </c>
      <c r="B309" s="7">
        <v>44818</v>
      </c>
      <c r="C309" s="6">
        <v>9</v>
      </c>
      <c r="D309" s="6" t="s">
        <v>40</v>
      </c>
      <c r="E309" s="6" t="s">
        <v>16</v>
      </c>
      <c r="F309" s="6" t="s">
        <v>17</v>
      </c>
      <c r="G309" s="6" t="s">
        <v>832</v>
      </c>
      <c r="H309" s="22">
        <v>199</v>
      </c>
      <c r="I309" s="9">
        <v>0</v>
      </c>
      <c r="J309" s="36"/>
    </row>
    <row r="310" spans="1:10" x14ac:dyDescent="0.3">
      <c r="A310" s="8" t="s">
        <v>1234</v>
      </c>
      <c r="B310" s="7">
        <v>44824</v>
      </c>
      <c r="C310" s="6">
        <v>6</v>
      </c>
      <c r="D310" s="6" t="s">
        <v>15</v>
      </c>
      <c r="E310" s="6" t="s">
        <v>41</v>
      </c>
      <c r="F310" s="6" t="s">
        <v>17</v>
      </c>
      <c r="G310" s="6" t="s">
        <v>832</v>
      </c>
      <c r="H310" s="22">
        <v>199</v>
      </c>
      <c r="I310" s="9">
        <v>0</v>
      </c>
      <c r="J310" s="36"/>
    </row>
    <row r="311" spans="1:10" x14ac:dyDescent="0.3">
      <c r="A311" s="8" t="s">
        <v>1236</v>
      </c>
      <c r="B311" s="7">
        <v>44826</v>
      </c>
      <c r="C311" s="6">
        <v>9</v>
      </c>
      <c r="D311" s="6" t="s">
        <v>40</v>
      </c>
      <c r="E311" s="6" t="s">
        <v>16</v>
      </c>
      <c r="F311" s="6" t="s">
        <v>17</v>
      </c>
      <c r="G311" s="6" t="s">
        <v>832</v>
      </c>
      <c r="H311" s="22">
        <v>199</v>
      </c>
      <c r="I311" s="9">
        <v>3</v>
      </c>
      <c r="J311" s="36"/>
    </row>
    <row r="312" spans="1:10" x14ac:dyDescent="0.3">
      <c r="A312" s="8" t="s">
        <v>1241</v>
      </c>
      <c r="B312" s="7">
        <v>44836</v>
      </c>
      <c r="C312" s="6">
        <v>10</v>
      </c>
      <c r="D312" s="6" t="s">
        <v>68</v>
      </c>
      <c r="E312" s="6" t="s">
        <v>41</v>
      </c>
      <c r="F312" s="6" t="s">
        <v>17</v>
      </c>
      <c r="G312" s="6" t="s">
        <v>832</v>
      </c>
      <c r="H312" s="22">
        <v>199</v>
      </c>
      <c r="I312" s="9">
        <v>7</v>
      </c>
      <c r="J312" s="36"/>
    </row>
    <row r="313" spans="1:10" x14ac:dyDescent="0.3">
      <c r="A313" s="8" t="s">
        <v>1252</v>
      </c>
      <c r="B313" s="7">
        <v>44199</v>
      </c>
      <c r="C313" s="6">
        <v>9</v>
      </c>
      <c r="D313" s="6" t="s">
        <v>40</v>
      </c>
      <c r="E313" s="6" t="s">
        <v>41</v>
      </c>
      <c r="F313" s="6" t="s">
        <v>17</v>
      </c>
      <c r="G313" s="6" t="s">
        <v>1253</v>
      </c>
      <c r="H313" s="22">
        <v>159</v>
      </c>
      <c r="I313" s="9">
        <v>3</v>
      </c>
      <c r="J313" s="36"/>
    </row>
    <row r="314" spans="1:10" x14ac:dyDescent="0.3">
      <c r="A314" s="8" t="s">
        <v>1255</v>
      </c>
      <c r="B314" s="7">
        <v>44203</v>
      </c>
      <c r="C314" s="6">
        <v>8</v>
      </c>
      <c r="D314" s="6" t="s">
        <v>76</v>
      </c>
      <c r="E314" s="6" t="s">
        <v>16</v>
      </c>
      <c r="F314" s="6" t="s">
        <v>17</v>
      </c>
      <c r="G314" s="6" t="s">
        <v>1253</v>
      </c>
      <c r="H314" s="22">
        <v>159</v>
      </c>
      <c r="I314" s="9">
        <v>4</v>
      </c>
      <c r="J314" s="36"/>
    </row>
    <row r="315" spans="1:10" x14ac:dyDescent="0.3">
      <c r="A315" s="8" t="s">
        <v>1256</v>
      </c>
      <c r="B315" s="7">
        <v>44205</v>
      </c>
      <c r="C315" s="6">
        <v>6</v>
      </c>
      <c r="D315" s="6" t="s">
        <v>15</v>
      </c>
      <c r="E315" s="6" t="s">
        <v>41</v>
      </c>
      <c r="F315" s="6" t="s">
        <v>17</v>
      </c>
      <c r="G315" s="6" t="s">
        <v>1253</v>
      </c>
      <c r="H315" s="22">
        <v>159</v>
      </c>
      <c r="I315" s="9">
        <v>2</v>
      </c>
      <c r="J315" s="36"/>
    </row>
    <row r="316" spans="1:10" x14ac:dyDescent="0.3">
      <c r="A316" s="8" t="s">
        <v>1269</v>
      </c>
      <c r="B316" s="7">
        <v>44229</v>
      </c>
      <c r="C316" s="6">
        <v>7</v>
      </c>
      <c r="D316" s="6" t="s">
        <v>43</v>
      </c>
      <c r="E316" s="6" t="s">
        <v>41</v>
      </c>
      <c r="F316" s="6" t="s">
        <v>17</v>
      </c>
      <c r="G316" s="6" t="s">
        <v>1253</v>
      </c>
      <c r="H316" s="22">
        <v>159</v>
      </c>
      <c r="I316" s="9">
        <v>5</v>
      </c>
      <c r="J316" s="36"/>
    </row>
    <row r="317" spans="1:10" x14ac:dyDescent="0.3">
      <c r="A317" s="8" t="s">
        <v>1271</v>
      </c>
      <c r="B317" s="7">
        <v>44232</v>
      </c>
      <c r="C317" s="6">
        <v>9</v>
      </c>
      <c r="D317" s="6" t="s">
        <v>40</v>
      </c>
      <c r="E317" s="6" t="s">
        <v>41</v>
      </c>
      <c r="F317" s="6" t="s">
        <v>17</v>
      </c>
      <c r="G317" s="6" t="s">
        <v>1253</v>
      </c>
      <c r="H317" s="22">
        <v>159</v>
      </c>
      <c r="I317" s="9">
        <v>4</v>
      </c>
      <c r="J317" s="36"/>
    </row>
    <row r="318" spans="1:10" x14ac:dyDescent="0.3">
      <c r="A318" s="8" t="s">
        <v>1273</v>
      </c>
      <c r="B318" s="7">
        <v>44235</v>
      </c>
      <c r="C318" s="6">
        <v>10</v>
      </c>
      <c r="D318" s="6" t="s">
        <v>68</v>
      </c>
      <c r="E318" s="6" t="s">
        <v>41</v>
      </c>
      <c r="F318" s="6" t="s">
        <v>17</v>
      </c>
      <c r="G318" s="6" t="s">
        <v>1253</v>
      </c>
      <c r="H318" s="22">
        <v>159</v>
      </c>
      <c r="I318" s="9">
        <v>0</v>
      </c>
      <c r="J318" s="36"/>
    </row>
    <row r="319" spans="1:10" x14ac:dyDescent="0.3">
      <c r="A319" s="8" t="s">
        <v>1274</v>
      </c>
      <c r="B319" s="7">
        <v>44235</v>
      </c>
      <c r="C319" s="6">
        <v>8</v>
      </c>
      <c r="D319" s="6" t="s">
        <v>76</v>
      </c>
      <c r="E319" s="6" t="s">
        <v>16</v>
      </c>
      <c r="F319" s="6" t="s">
        <v>17</v>
      </c>
      <c r="G319" s="6" t="s">
        <v>1253</v>
      </c>
      <c r="H319" s="22">
        <v>159</v>
      </c>
      <c r="I319" s="9">
        <v>4</v>
      </c>
      <c r="J319" s="36"/>
    </row>
    <row r="320" spans="1:10" x14ac:dyDescent="0.3">
      <c r="A320" s="8" t="s">
        <v>1275</v>
      </c>
      <c r="B320" s="7">
        <v>44238</v>
      </c>
      <c r="C320" s="6">
        <v>7</v>
      </c>
      <c r="D320" s="6" t="s">
        <v>43</v>
      </c>
      <c r="E320" s="6" t="s">
        <v>41</v>
      </c>
      <c r="F320" s="6" t="s">
        <v>17</v>
      </c>
      <c r="G320" s="6" t="s">
        <v>1253</v>
      </c>
      <c r="H320" s="22">
        <v>159</v>
      </c>
      <c r="I320" s="9">
        <v>9</v>
      </c>
      <c r="J320" s="36"/>
    </row>
    <row r="321" spans="1:10" x14ac:dyDescent="0.3">
      <c r="A321" s="8" t="s">
        <v>1277</v>
      </c>
      <c r="B321" s="7">
        <v>44240</v>
      </c>
      <c r="C321" s="6">
        <v>10</v>
      </c>
      <c r="D321" s="6" t="s">
        <v>68</v>
      </c>
      <c r="E321" s="6" t="s">
        <v>41</v>
      </c>
      <c r="F321" s="6" t="s">
        <v>17</v>
      </c>
      <c r="G321" s="6" t="s">
        <v>1253</v>
      </c>
      <c r="H321" s="22">
        <v>159</v>
      </c>
      <c r="I321" s="9">
        <v>8</v>
      </c>
      <c r="J321" s="36"/>
    </row>
    <row r="322" spans="1:10" x14ac:dyDescent="0.3">
      <c r="A322" s="8" t="s">
        <v>1284</v>
      </c>
      <c r="B322" s="7">
        <v>44245</v>
      </c>
      <c r="C322" s="6">
        <v>7</v>
      </c>
      <c r="D322" s="6" t="s">
        <v>43</v>
      </c>
      <c r="E322" s="6" t="s">
        <v>41</v>
      </c>
      <c r="F322" s="6" t="s">
        <v>17</v>
      </c>
      <c r="G322" s="6" t="s">
        <v>1253</v>
      </c>
      <c r="H322" s="22">
        <v>159</v>
      </c>
      <c r="I322" s="9">
        <v>2</v>
      </c>
      <c r="J322" s="36"/>
    </row>
    <row r="323" spans="1:10" x14ac:dyDescent="0.3">
      <c r="A323" s="8" t="s">
        <v>1289</v>
      </c>
      <c r="B323" s="7">
        <v>44254</v>
      </c>
      <c r="C323" s="6">
        <v>9</v>
      </c>
      <c r="D323" s="6" t="s">
        <v>40</v>
      </c>
      <c r="E323" s="6" t="s">
        <v>16</v>
      </c>
      <c r="F323" s="6" t="s">
        <v>17</v>
      </c>
      <c r="G323" s="6" t="s">
        <v>1253</v>
      </c>
      <c r="H323" s="22">
        <v>159</v>
      </c>
      <c r="I323" s="9">
        <v>1</v>
      </c>
      <c r="J323" s="36"/>
    </row>
    <row r="324" spans="1:10" x14ac:dyDescent="0.3">
      <c r="A324" s="8" t="s">
        <v>1295</v>
      </c>
      <c r="B324" s="7">
        <v>44266</v>
      </c>
      <c r="C324" s="6">
        <v>8</v>
      </c>
      <c r="D324" s="6" t="s">
        <v>76</v>
      </c>
      <c r="E324" s="6" t="s">
        <v>16</v>
      </c>
      <c r="F324" s="6" t="s">
        <v>17</v>
      </c>
      <c r="G324" s="6" t="s">
        <v>1253</v>
      </c>
      <c r="H324" s="22">
        <v>159</v>
      </c>
      <c r="I324" s="9">
        <v>2</v>
      </c>
      <c r="J324" s="36"/>
    </row>
    <row r="325" spans="1:10" x14ac:dyDescent="0.3">
      <c r="A325" s="8" t="s">
        <v>1296</v>
      </c>
      <c r="B325" s="7">
        <v>44266</v>
      </c>
      <c r="C325" s="6">
        <v>7</v>
      </c>
      <c r="D325" s="6" t="s">
        <v>43</v>
      </c>
      <c r="E325" s="6" t="s">
        <v>16</v>
      </c>
      <c r="F325" s="6" t="s">
        <v>17</v>
      </c>
      <c r="G325" s="6" t="s">
        <v>1253</v>
      </c>
      <c r="H325" s="22">
        <v>159</v>
      </c>
      <c r="I325" s="9">
        <v>1</v>
      </c>
      <c r="J325" s="36"/>
    </row>
    <row r="326" spans="1:10" x14ac:dyDescent="0.3">
      <c r="A326" s="8" t="s">
        <v>1299</v>
      </c>
      <c r="B326" s="7">
        <v>44266</v>
      </c>
      <c r="C326" s="6">
        <v>10</v>
      </c>
      <c r="D326" s="6" t="s">
        <v>68</v>
      </c>
      <c r="E326" s="6" t="s">
        <v>16</v>
      </c>
      <c r="F326" s="6" t="s">
        <v>17</v>
      </c>
      <c r="G326" s="6" t="s">
        <v>1253</v>
      </c>
      <c r="H326" s="22">
        <v>159</v>
      </c>
      <c r="I326" s="9">
        <v>8</v>
      </c>
      <c r="J326" s="36"/>
    </row>
    <row r="327" spans="1:10" x14ac:dyDescent="0.3">
      <c r="A327" s="8" t="s">
        <v>1302</v>
      </c>
      <c r="B327" s="7">
        <v>44273</v>
      </c>
      <c r="C327" s="6">
        <v>8</v>
      </c>
      <c r="D327" s="6" t="s">
        <v>76</v>
      </c>
      <c r="E327" s="6" t="s">
        <v>41</v>
      </c>
      <c r="F327" s="6" t="s">
        <v>17</v>
      </c>
      <c r="G327" s="6" t="s">
        <v>1253</v>
      </c>
      <c r="H327" s="22">
        <v>159</v>
      </c>
      <c r="I327" s="9">
        <v>7</v>
      </c>
      <c r="J327" s="36"/>
    </row>
    <row r="328" spans="1:10" x14ac:dyDescent="0.3">
      <c r="A328" s="8" t="s">
        <v>1303</v>
      </c>
      <c r="B328" s="7">
        <v>44274</v>
      </c>
      <c r="C328" s="6">
        <v>6</v>
      </c>
      <c r="D328" s="6" t="s">
        <v>15</v>
      </c>
      <c r="E328" s="6" t="s">
        <v>41</v>
      </c>
      <c r="F328" s="6" t="s">
        <v>17</v>
      </c>
      <c r="G328" s="6" t="s">
        <v>1253</v>
      </c>
      <c r="H328" s="22">
        <v>159</v>
      </c>
      <c r="I328" s="9">
        <v>4</v>
      </c>
      <c r="J328" s="36"/>
    </row>
    <row r="329" spans="1:10" x14ac:dyDescent="0.3">
      <c r="A329" s="8" t="s">
        <v>1305</v>
      </c>
      <c r="B329" s="7">
        <v>44277</v>
      </c>
      <c r="C329" s="6">
        <v>8</v>
      </c>
      <c r="D329" s="6" t="s">
        <v>76</v>
      </c>
      <c r="E329" s="6" t="s">
        <v>16</v>
      </c>
      <c r="F329" s="6" t="s">
        <v>17</v>
      </c>
      <c r="G329" s="6" t="s">
        <v>1253</v>
      </c>
      <c r="H329" s="22">
        <v>159</v>
      </c>
      <c r="I329" s="9">
        <v>1</v>
      </c>
      <c r="J329" s="36"/>
    </row>
    <row r="330" spans="1:10" x14ac:dyDescent="0.3">
      <c r="A330" s="8" t="s">
        <v>1306</v>
      </c>
      <c r="B330" s="7">
        <v>44278</v>
      </c>
      <c r="C330" s="6">
        <v>7</v>
      </c>
      <c r="D330" s="6" t="s">
        <v>43</v>
      </c>
      <c r="E330" s="6" t="s">
        <v>16</v>
      </c>
      <c r="F330" s="6" t="s">
        <v>17</v>
      </c>
      <c r="G330" s="6" t="s">
        <v>1253</v>
      </c>
      <c r="H330" s="22">
        <v>159</v>
      </c>
      <c r="I330" s="9">
        <v>5</v>
      </c>
      <c r="J330" s="36"/>
    </row>
    <row r="331" spans="1:10" x14ac:dyDescent="0.3">
      <c r="A331" s="8" t="s">
        <v>1319</v>
      </c>
      <c r="B331" s="7">
        <v>44305</v>
      </c>
      <c r="C331" s="6">
        <v>8</v>
      </c>
      <c r="D331" s="6" t="s">
        <v>76</v>
      </c>
      <c r="E331" s="6" t="s">
        <v>16</v>
      </c>
      <c r="F331" s="6" t="s">
        <v>17</v>
      </c>
      <c r="G331" s="6" t="s">
        <v>1253</v>
      </c>
      <c r="H331" s="22">
        <v>159</v>
      </c>
      <c r="I331" s="9">
        <v>6</v>
      </c>
      <c r="J331" s="36"/>
    </row>
    <row r="332" spans="1:10" x14ac:dyDescent="0.3">
      <c r="A332" s="8" t="s">
        <v>1322</v>
      </c>
      <c r="B332" s="7">
        <v>44305</v>
      </c>
      <c r="C332" s="6">
        <v>10</v>
      </c>
      <c r="D332" s="6" t="s">
        <v>68</v>
      </c>
      <c r="E332" s="6" t="s">
        <v>16</v>
      </c>
      <c r="F332" s="6" t="s">
        <v>17</v>
      </c>
      <c r="G332" s="6" t="s">
        <v>1253</v>
      </c>
      <c r="H332" s="22">
        <v>159</v>
      </c>
      <c r="I332" s="9">
        <v>9</v>
      </c>
      <c r="J332" s="36"/>
    </row>
    <row r="333" spans="1:10" x14ac:dyDescent="0.3">
      <c r="A333" s="8" t="s">
        <v>1325</v>
      </c>
      <c r="B333" s="7">
        <v>44310</v>
      </c>
      <c r="C333" s="6">
        <v>6</v>
      </c>
      <c r="D333" s="6" t="s">
        <v>15</v>
      </c>
      <c r="E333" s="6" t="s">
        <v>16</v>
      </c>
      <c r="F333" s="6" t="s">
        <v>17</v>
      </c>
      <c r="G333" s="6" t="s">
        <v>1253</v>
      </c>
      <c r="H333" s="22">
        <v>159</v>
      </c>
      <c r="I333" s="9">
        <v>7</v>
      </c>
      <c r="J333" s="36"/>
    </row>
    <row r="334" spans="1:10" x14ac:dyDescent="0.3">
      <c r="A334" s="8" t="s">
        <v>1332</v>
      </c>
      <c r="B334" s="7">
        <v>44314</v>
      </c>
      <c r="C334" s="6">
        <v>9</v>
      </c>
      <c r="D334" s="6" t="s">
        <v>40</v>
      </c>
      <c r="E334" s="6" t="s">
        <v>16</v>
      </c>
      <c r="F334" s="6" t="s">
        <v>17</v>
      </c>
      <c r="G334" s="6" t="s">
        <v>1253</v>
      </c>
      <c r="H334" s="22">
        <v>159</v>
      </c>
      <c r="I334" s="9">
        <v>8</v>
      </c>
      <c r="J334" s="36"/>
    </row>
    <row r="335" spans="1:10" x14ac:dyDescent="0.3">
      <c r="A335" s="8" t="s">
        <v>1337</v>
      </c>
      <c r="B335" s="7">
        <v>44322</v>
      </c>
      <c r="C335" s="6">
        <v>6</v>
      </c>
      <c r="D335" s="6" t="s">
        <v>15</v>
      </c>
      <c r="E335" s="6" t="s">
        <v>16</v>
      </c>
      <c r="F335" s="6" t="s">
        <v>17</v>
      </c>
      <c r="G335" s="6" t="s">
        <v>1253</v>
      </c>
      <c r="H335" s="22">
        <v>159</v>
      </c>
      <c r="I335" s="9">
        <v>8</v>
      </c>
      <c r="J335" s="36"/>
    </row>
    <row r="336" spans="1:10" x14ac:dyDescent="0.3">
      <c r="A336" s="8" t="s">
        <v>1339</v>
      </c>
      <c r="B336" s="7">
        <v>44322</v>
      </c>
      <c r="C336" s="6">
        <v>8</v>
      </c>
      <c r="D336" s="6" t="s">
        <v>76</v>
      </c>
      <c r="E336" s="6" t="s">
        <v>16</v>
      </c>
      <c r="F336" s="6" t="s">
        <v>17</v>
      </c>
      <c r="G336" s="6" t="s">
        <v>1253</v>
      </c>
      <c r="H336" s="22">
        <v>159</v>
      </c>
      <c r="I336" s="9">
        <v>4</v>
      </c>
      <c r="J336" s="36"/>
    </row>
    <row r="337" spans="1:10" x14ac:dyDescent="0.3">
      <c r="A337" s="8" t="s">
        <v>1341</v>
      </c>
      <c r="B337" s="7">
        <v>44326</v>
      </c>
      <c r="C337" s="6">
        <v>6</v>
      </c>
      <c r="D337" s="6" t="s">
        <v>15</v>
      </c>
      <c r="E337" s="6" t="s">
        <v>16</v>
      </c>
      <c r="F337" s="6" t="s">
        <v>17</v>
      </c>
      <c r="G337" s="6" t="s">
        <v>1253</v>
      </c>
      <c r="H337" s="22">
        <v>159</v>
      </c>
      <c r="I337" s="9">
        <v>9</v>
      </c>
      <c r="J337" s="36"/>
    </row>
    <row r="338" spans="1:10" x14ac:dyDescent="0.3">
      <c r="A338" s="8" t="s">
        <v>1343</v>
      </c>
      <c r="B338" s="7">
        <v>44327</v>
      </c>
      <c r="C338" s="6">
        <v>6</v>
      </c>
      <c r="D338" s="6" t="s">
        <v>15</v>
      </c>
      <c r="E338" s="6" t="s">
        <v>16</v>
      </c>
      <c r="F338" s="6" t="s">
        <v>17</v>
      </c>
      <c r="G338" s="6" t="s">
        <v>1253</v>
      </c>
      <c r="H338" s="22">
        <v>159</v>
      </c>
      <c r="I338" s="9">
        <v>4</v>
      </c>
      <c r="J338" s="36"/>
    </row>
    <row r="339" spans="1:10" x14ac:dyDescent="0.3">
      <c r="A339" s="8" t="s">
        <v>1346</v>
      </c>
      <c r="B339" s="7">
        <v>44332</v>
      </c>
      <c r="C339" s="6">
        <v>10</v>
      </c>
      <c r="D339" s="6" t="s">
        <v>68</v>
      </c>
      <c r="E339" s="6" t="s">
        <v>41</v>
      </c>
      <c r="F339" s="6" t="s">
        <v>17</v>
      </c>
      <c r="G339" s="6" t="s">
        <v>1253</v>
      </c>
      <c r="H339" s="22">
        <v>159</v>
      </c>
      <c r="I339" s="9">
        <v>1</v>
      </c>
      <c r="J339" s="36"/>
    </row>
    <row r="340" spans="1:10" x14ac:dyDescent="0.3">
      <c r="A340" s="8" t="s">
        <v>1354</v>
      </c>
      <c r="B340" s="7">
        <v>44339</v>
      </c>
      <c r="C340" s="6">
        <v>8</v>
      </c>
      <c r="D340" s="6" t="s">
        <v>76</v>
      </c>
      <c r="E340" s="6" t="s">
        <v>41</v>
      </c>
      <c r="F340" s="6" t="s">
        <v>17</v>
      </c>
      <c r="G340" s="6" t="s">
        <v>1253</v>
      </c>
      <c r="H340" s="22">
        <v>159</v>
      </c>
      <c r="I340" s="9">
        <v>3</v>
      </c>
      <c r="J340" s="36"/>
    </row>
    <row r="341" spans="1:10" x14ac:dyDescent="0.3">
      <c r="A341" s="8" t="s">
        <v>1355</v>
      </c>
      <c r="B341" s="7">
        <v>44339</v>
      </c>
      <c r="C341" s="6">
        <v>6</v>
      </c>
      <c r="D341" s="6" t="s">
        <v>15</v>
      </c>
      <c r="E341" s="6" t="s">
        <v>41</v>
      </c>
      <c r="F341" s="6" t="s">
        <v>17</v>
      </c>
      <c r="G341" s="6" t="s">
        <v>1253</v>
      </c>
      <c r="H341" s="22">
        <v>159</v>
      </c>
      <c r="I341" s="9">
        <v>3</v>
      </c>
      <c r="J341" s="36"/>
    </row>
    <row r="342" spans="1:10" x14ac:dyDescent="0.3">
      <c r="A342" s="8" t="s">
        <v>1356</v>
      </c>
      <c r="B342" s="7">
        <v>44339</v>
      </c>
      <c r="C342" s="6">
        <v>7</v>
      </c>
      <c r="D342" s="6" t="s">
        <v>43</v>
      </c>
      <c r="E342" s="6" t="s">
        <v>41</v>
      </c>
      <c r="F342" s="6" t="s">
        <v>17</v>
      </c>
      <c r="G342" s="6" t="s">
        <v>1253</v>
      </c>
      <c r="H342" s="22">
        <v>159</v>
      </c>
      <c r="I342" s="9">
        <v>2</v>
      </c>
      <c r="J342" s="36"/>
    </row>
    <row r="343" spans="1:10" x14ac:dyDescent="0.3">
      <c r="A343" s="8" t="s">
        <v>1357</v>
      </c>
      <c r="B343" s="7">
        <v>44341</v>
      </c>
      <c r="C343" s="6">
        <v>8</v>
      </c>
      <c r="D343" s="6" t="s">
        <v>76</v>
      </c>
      <c r="E343" s="6" t="s">
        <v>41</v>
      </c>
      <c r="F343" s="6" t="s">
        <v>17</v>
      </c>
      <c r="G343" s="6" t="s">
        <v>1253</v>
      </c>
      <c r="H343" s="22">
        <v>159</v>
      </c>
      <c r="I343" s="9">
        <v>4</v>
      </c>
      <c r="J343" s="36"/>
    </row>
    <row r="344" spans="1:10" x14ac:dyDescent="0.3">
      <c r="A344" s="8" t="s">
        <v>1363</v>
      </c>
      <c r="B344" s="7">
        <v>44350</v>
      </c>
      <c r="C344" s="6">
        <v>7</v>
      </c>
      <c r="D344" s="6" t="s">
        <v>43</v>
      </c>
      <c r="E344" s="6" t="s">
        <v>41</v>
      </c>
      <c r="F344" s="6" t="s">
        <v>17</v>
      </c>
      <c r="G344" s="6" t="s">
        <v>1253</v>
      </c>
      <c r="H344" s="22">
        <v>159</v>
      </c>
      <c r="I344" s="9">
        <v>3</v>
      </c>
      <c r="J344" s="36"/>
    </row>
    <row r="345" spans="1:10" x14ac:dyDescent="0.3">
      <c r="A345" s="8" t="s">
        <v>1364</v>
      </c>
      <c r="B345" s="7">
        <v>44352</v>
      </c>
      <c r="C345" s="6">
        <v>7</v>
      </c>
      <c r="D345" s="6" t="s">
        <v>43</v>
      </c>
      <c r="E345" s="6" t="s">
        <v>16</v>
      </c>
      <c r="F345" s="6" t="s">
        <v>17</v>
      </c>
      <c r="G345" s="6" t="s">
        <v>1253</v>
      </c>
      <c r="H345" s="22">
        <v>159</v>
      </c>
      <c r="I345" s="9">
        <v>9</v>
      </c>
      <c r="J345" s="36"/>
    </row>
    <row r="346" spans="1:10" x14ac:dyDescent="0.3">
      <c r="A346" s="8" t="s">
        <v>1365</v>
      </c>
      <c r="B346" s="7">
        <v>44355</v>
      </c>
      <c r="C346" s="6">
        <v>9</v>
      </c>
      <c r="D346" s="6" t="s">
        <v>40</v>
      </c>
      <c r="E346" s="6" t="s">
        <v>16</v>
      </c>
      <c r="F346" s="6" t="s">
        <v>17</v>
      </c>
      <c r="G346" s="6" t="s">
        <v>1253</v>
      </c>
      <c r="H346" s="22">
        <v>159</v>
      </c>
      <c r="I346" s="9">
        <v>3</v>
      </c>
      <c r="J346" s="36"/>
    </row>
    <row r="347" spans="1:10" x14ac:dyDescent="0.3">
      <c r="A347" s="8" t="s">
        <v>1369</v>
      </c>
      <c r="B347" s="7">
        <v>44363</v>
      </c>
      <c r="C347" s="6">
        <v>10</v>
      </c>
      <c r="D347" s="6" t="s">
        <v>68</v>
      </c>
      <c r="E347" s="6" t="s">
        <v>41</v>
      </c>
      <c r="F347" s="6" t="s">
        <v>17</v>
      </c>
      <c r="G347" s="6" t="s">
        <v>1253</v>
      </c>
      <c r="H347" s="22">
        <v>159</v>
      </c>
      <c r="I347" s="9">
        <v>8</v>
      </c>
      <c r="J347" s="36"/>
    </row>
    <row r="348" spans="1:10" x14ac:dyDescent="0.3">
      <c r="A348" s="8" t="s">
        <v>1380</v>
      </c>
      <c r="B348" s="7">
        <v>44381</v>
      </c>
      <c r="C348" s="6">
        <v>10</v>
      </c>
      <c r="D348" s="6" t="s">
        <v>68</v>
      </c>
      <c r="E348" s="6" t="s">
        <v>41</v>
      </c>
      <c r="F348" s="6" t="s">
        <v>17</v>
      </c>
      <c r="G348" s="6" t="s">
        <v>1253</v>
      </c>
      <c r="H348" s="22">
        <v>159</v>
      </c>
      <c r="I348" s="9">
        <v>2</v>
      </c>
      <c r="J348" s="36"/>
    </row>
    <row r="349" spans="1:10" x14ac:dyDescent="0.3">
      <c r="A349" s="8" t="s">
        <v>1382</v>
      </c>
      <c r="B349" s="7">
        <v>44384</v>
      </c>
      <c r="C349" s="6">
        <v>10</v>
      </c>
      <c r="D349" s="6" t="s">
        <v>68</v>
      </c>
      <c r="E349" s="6" t="s">
        <v>16</v>
      </c>
      <c r="F349" s="6" t="s">
        <v>17</v>
      </c>
      <c r="G349" s="6" t="s">
        <v>1253</v>
      </c>
      <c r="H349" s="22">
        <v>159</v>
      </c>
      <c r="I349" s="9">
        <v>7</v>
      </c>
      <c r="J349" s="36"/>
    </row>
    <row r="350" spans="1:10" x14ac:dyDescent="0.3">
      <c r="A350" s="8" t="s">
        <v>1384</v>
      </c>
      <c r="B350" s="7">
        <v>44386</v>
      </c>
      <c r="C350" s="6">
        <v>10</v>
      </c>
      <c r="D350" s="6" t="s">
        <v>68</v>
      </c>
      <c r="E350" s="6" t="s">
        <v>41</v>
      </c>
      <c r="F350" s="6" t="s">
        <v>17</v>
      </c>
      <c r="G350" s="6" t="s">
        <v>1253</v>
      </c>
      <c r="H350" s="22">
        <v>159</v>
      </c>
      <c r="I350" s="9">
        <v>3</v>
      </c>
      <c r="J350" s="36"/>
    </row>
    <row r="351" spans="1:10" x14ac:dyDescent="0.3">
      <c r="A351" s="8" t="s">
        <v>1400</v>
      </c>
      <c r="B351" s="7">
        <v>44403</v>
      </c>
      <c r="C351" s="6">
        <v>7</v>
      </c>
      <c r="D351" s="6" t="s">
        <v>43</v>
      </c>
      <c r="E351" s="6" t="s">
        <v>41</v>
      </c>
      <c r="F351" s="6" t="s">
        <v>17</v>
      </c>
      <c r="G351" s="6" t="s">
        <v>1253</v>
      </c>
      <c r="H351" s="22">
        <v>159</v>
      </c>
      <c r="I351" s="9">
        <v>6</v>
      </c>
      <c r="J351" s="36"/>
    </row>
    <row r="352" spans="1:10" x14ac:dyDescent="0.3">
      <c r="A352" s="8" t="s">
        <v>1403</v>
      </c>
      <c r="B352" s="7">
        <v>44404</v>
      </c>
      <c r="C352" s="6">
        <v>8</v>
      </c>
      <c r="D352" s="6" t="s">
        <v>76</v>
      </c>
      <c r="E352" s="6" t="s">
        <v>16</v>
      </c>
      <c r="F352" s="6" t="s">
        <v>17</v>
      </c>
      <c r="G352" s="6" t="s">
        <v>1253</v>
      </c>
      <c r="H352" s="22">
        <v>159</v>
      </c>
      <c r="I352" s="9">
        <v>8</v>
      </c>
      <c r="J352" s="36"/>
    </row>
    <row r="353" spans="1:10" x14ac:dyDescent="0.3">
      <c r="A353" s="8" t="s">
        <v>1405</v>
      </c>
      <c r="B353" s="7">
        <v>44411</v>
      </c>
      <c r="C353" s="6">
        <v>7</v>
      </c>
      <c r="D353" s="6" t="s">
        <v>43</v>
      </c>
      <c r="E353" s="6" t="s">
        <v>16</v>
      </c>
      <c r="F353" s="6" t="s">
        <v>17</v>
      </c>
      <c r="G353" s="6" t="s">
        <v>1253</v>
      </c>
      <c r="H353" s="22">
        <v>159</v>
      </c>
      <c r="I353" s="9">
        <v>2</v>
      </c>
      <c r="J353" s="36"/>
    </row>
    <row r="354" spans="1:10" x14ac:dyDescent="0.3">
      <c r="A354" s="8" t="s">
        <v>1412</v>
      </c>
      <c r="B354" s="7">
        <v>44415</v>
      </c>
      <c r="C354" s="6">
        <v>7</v>
      </c>
      <c r="D354" s="6" t="s">
        <v>43</v>
      </c>
      <c r="E354" s="6" t="s">
        <v>16</v>
      </c>
      <c r="F354" s="6" t="s">
        <v>17</v>
      </c>
      <c r="G354" s="6" t="s">
        <v>1253</v>
      </c>
      <c r="H354" s="22">
        <v>159</v>
      </c>
      <c r="I354" s="9">
        <v>5</v>
      </c>
      <c r="J354" s="36"/>
    </row>
    <row r="355" spans="1:10" x14ac:dyDescent="0.3">
      <c r="A355" s="8" t="s">
        <v>1423</v>
      </c>
      <c r="B355" s="7">
        <v>44438</v>
      </c>
      <c r="C355" s="6">
        <v>6</v>
      </c>
      <c r="D355" s="6" t="s">
        <v>15</v>
      </c>
      <c r="E355" s="6" t="s">
        <v>16</v>
      </c>
      <c r="F355" s="6" t="s">
        <v>17</v>
      </c>
      <c r="G355" s="6" t="s">
        <v>1253</v>
      </c>
      <c r="H355" s="22">
        <v>159</v>
      </c>
      <c r="I355" s="9">
        <v>8</v>
      </c>
      <c r="J355" s="36"/>
    </row>
    <row r="356" spans="1:10" x14ac:dyDescent="0.3">
      <c r="A356" s="8" t="s">
        <v>1434</v>
      </c>
      <c r="B356" s="7">
        <v>44459</v>
      </c>
      <c r="C356" s="6">
        <v>6</v>
      </c>
      <c r="D356" s="6" t="s">
        <v>15</v>
      </c>
      <c r="E356" s="6" t="s">
        <v>16</v>
      </c>
      <c r="F356" s="6" t="s">
        <v>17</v>
      </c>
      <c r="G356" s="6" t="s">
        <v>1253</v>
      </c>
      <c r="H356" s="22">
        <v>159</v>
      </c>
      <c r="I356" s="9">
        <v>8</v>
      </c>
      <c r="J356" s="36"/>
    </row>
    <row r="357" spans="1:10" x14ac:dyDescent="0.3">
      <c r="A357" s="8" t="s">
        <v>1435</v>
      </c>
      <c r="B357" s="7">
        <v>44460</v>
      </c>
      <c r="C357" s="6">
        <v>8</v>
      </c>
      <c r="D357" s="6" t="s">
        <v>76</v>
      </c>
      <c r="E357" s="6" t="s">
        <v>16</v>
      </c>
      <c r="F357" s="6" t="s">
        <v>17</v>
      </c>
      <c r="G357" s="6" t="s">
        <v>1253</v>
      </c>
      <c r="H357" s="22">
        <v>159</v>
      </c>
      <c r="I357" s="9">
        <v>7</v>
      </c>
      <c r="J357" s="36"/>
    </row>
    <row r="358" spans="1:10" x14ac:dyDescent="0.3">
      <c r="A358" s="8" t="s">
        <v>1441</v>
      </c>
      <c r="B358" s="7">
        <v>44470</v>
      </c>
      <c r="C358" s="6">
        <v>7</v>
      </c>
      <c r="D358" s="6" t="s">
        <v>43</v>
      </c>
      <c r="E358" s="6" t="s">
        <v>16</v>
      </c>
      <c r="F358" s="6" t="s">
        <v>17</v>
      </c>
      <c r="G358" s="6" t="s">
        <v>1253</v>
      </c>
      <c r="H358" s="22">
        <v>159</v>
      </c>
      <c r="I358" s="9">
        <v>2</v>
      </c>
      <c r="J358" s="36"/>
    </row>
    <row r="359" spans="1:10" x14ac:dyDescent="0.3">
      <c r="A359" s="8" t="s">
        <v>1447</v>
      </c>
      <c r="B359" s="7">
        <v>44482</v>
      </c>
      <c r="C359" s="6">
        <v>7</v>
      </c>
      <c r="D359" s="6" t="s">
        <v>43</v>
      </c>
      <c r="E359" s="6" t="s">
        <v>16</v>
      </c>
      <c r="F359" s="6" t="s">
        <v>17</v>
      </c>
      <c r="G359" s="6" t="s">
        <v>1253</v>
      </c>
      <c r="H359" s="22">
        <v>159</v>
      </c>
      <c r="I359" s="9">
        <v>8</v>
      </c>
      <c r="J359" s="36"/>
    </row>
    <row r="360" spans="1:10" x14ac:dyDescent="0.3">
      <c r="A360" s="8" t="s">
        <v>1453</v>
      </c>
      <c r="B360" s="7">
        <v>44488</v>
      </c>
      <c r="C360" s="6">
        <v>10</v>
      </c>
      <c r="D360" s="6" t="s">
        <v>68</v>
      </c>
      <c r="E360" s="6" t="s">
        <v>16</v>
      </c>
      <c r="F360" s="6" t="s">
        <v>17</v>
      </c>
      <c r="G360" s="6" t="s">
        <v>1253</v>
      </c>
      <c r="H360" s="22">
        <v>159</v>
      </c>
      <c r="I360" s="9">
        <v>6</v>
      </c>
      <c r="J360" s="36"/>
    </row>
    <row r="361" spans="1:10" x14ac:dyDescent="0.3">
      <c r="A361" s="8" t="s">
        <v>1456</v>
      </c>
      <c r="B361" s="7">
        <v>44491</v>
      </c>
      <c r="C361" s="6">
        <v>6</v>
      </c>
      <c r="D361" s="6" t="s">
        <v>15</v>
      </c>
      <c r="E361" s="6" t="s">
        <v>41</v>
      </c>
      <c r="F361" s="6" t="s">
        <v>17</v>
      </c>
      <c r="G361" s="6" t="s">
        <v>1253</v>
      </c>
      <c r="H361" s="22">
        <v>159</v>
      </c>
      <c r="I361" s="9">
        <v>6</v>
      </c>
      <c r="J361" s="36"/>
    </row>
    <row r="362" spans="1:10" x14ac:dyDescent="0.3">
      <c r="A362" s="8" t="s">
        <v>1457</v>
      </c>
      <c r="B362" s="7">
        <v>44498</v>
      </c>
      <c r="C362" s="6">
        <v>6</v>
      </c>
      <c r="D362" s="6" t="s">
        <v>15</v>
      </c>
      <c r="E362" s="6" t="s">
        <v>41</v>
      </c>
      <c r="F362" s="6" t="s">
        <v>17</v>
      </c>
      <c r="G362" s="6" t="s">
        <v>1253</v>
      </c>
      <c r="H362" s="22">
        <v>159</v>
      </c>
      <c r="I362" s="9">
        <v>4</v>
      </c>
      <c r="J362" s="36"/>
    </row>
    <row r="363" spans="1:10" x14ac:dyDescent="0.3">
      <c r="A363" s="8" t="s">
        <v>1460</v>
      </c>
      <c r="B363" s="7">
        <v>44499</v>
      </c>
      <c r="C363" s="6">
        <v>7</v>
      </c>
      <c r="D363" s="6" t="s">
        <v>43</v>
      </c>
      <c r="E363" s="6" t="s">
        <v>16</v>
      </c>
      <c r="F363" s="6" t="s">
        <v>17</v>
      </c>
      <c r="G363" s="6" t="s">
        <v>1253</v>
      </c>
      <c r="H363" s="22">
        <v>159</v>
      </c>
      <c r="I363" s="9">
        <v>1</v>
      </c>
      <c r="J363" s="36"/>
    </row>
    <row r="364" spans="1:10" x14ac:dyDescent="0.3">
      <c r="A364" s="8" t="s">
        <v>1464</v>
      </c>
      <c r="B364" s="7">
        <v>44508</v>
      </c>
      <c r="C364" s="6">
        <v>10</v>
      </c>
      <c r="D364" s="6" t="s">
        <v>68</v>
      </c>
      <c r="E364" s="6" t="s">
        <v>41</v>
      </c>
      <c r="F364" s="6" t="s">
        <v>17</v>
      </c>
      <c r="G364" s="6" t="s">
        <v>1253</v>
      </c>
      <c r="H364" s="22">
        <v>159</v>
      </c>
      <c r="I364" s="9">
        <v>9</v>
      </c>
      <c r="J364" s="36"/>
    </row>
    <row r="365" spans="1:10" x14ac:dyDescent="0.3">
      <c r="A365" s="8" t="s">
        <v>1465</v>
      </c>
      <c r="B365" s="7">
        <v>44508</v>
      </c>
      <c r="C365" s="6">
        <v>9</v>
      </c>
      <c r="D365" s="6" t="s">
        <v>40</v>
      </c>
      <c r="E365" s="6" t="s">
        <v>16</v>
      </c>
      <c r="F365" s="6" t="s">
        <v>17</v>
      </c>
      <c r="G365" s="6" t="s">
        <v>1253</v>
      </c>
      <c r="H365" s="22">
        <v>159</v>
      </c>
      <c r="I365" s="9">
        <v>7</v>
      </c>
      <c r="J365" s="36"/>
    </row>
    <row r="366" spans="1:10" x14ac:dyDescent="0.3">
      <c r="A366" s="8" t="s">
        <v>1468</v>
      </c>
      <c r="B366" s="7">
        <v>44515</v>
      </c>
      <c r="C366" s="6">
        <v>10</v>
      </c>
      <c r="D366" s="6" t="s">
        <v>68</v>
      </c>
      <c r="E366" s="6" t="s">
        <v>16</v>
      </c>
      <c r="F366" s="6" t="s">
        <v>17</v>
      </c>
      <c r="G366" s="6" t="s">
        <v>1253</v>
      </c>
      <c r="H366" s="22">
        <v>159</v>
      </c>
      <c r="I366" s="9">
        <v>4</v>
      </c>
      <c r="J366" s="36"/>
    </row>
    <row r="367" spans="1:10" x14ac:dyDescent="0.3">
      <c r="A367" s="8" t="s">
        <v>1471</v>
      </c>
      <c r="B367" s="7">
        <v>44522</v>
      </c>
      <c r="C367" s="6">
        <v>8</v>
      </c>
      <c r="D367" s="6" t="s">
        <v>76</v>
      </c>
      <c r="E367" s="6" t="s">
        <v>41</v>
      </c>
      <c r="F367" s="6" t="s">
        <v>17</v>
      </c>
      <c r="G367" s="6" t="s">
        <v>1253</v>
      </c>
      <c r="H367" s="22">
        <v>159</v>
      </c>
      <c r="I367" s="9">
        <v>6</v>
      </c>
      <c r="J367" s="36"/>
    </row>
    <row r="368" spans="1:10" x14ac:dyDescent="0.3">
      <c r="A368" s="8" t="s">
        <v>1474</v>
      </c>
      <c r="B368" s="7">
        <v>44528</v>
      </c>
      <c r="C368" s="6">
        <v>6</v>
      </c>
      <c r="D368" s="6" t="s">
        <v>15</v>
      </c>
      <c r="E368" s="6" t="s">
        <v>16</v>
      </c>
      <c r="F368" s="6" t="s">
        <v>17</v>
      </c>
      <c r="G368" s="6" t="s">
        <v>1253</v>
      </c>
      <c r="H368" s="22">
        <v>159</v>
      </c>
      <c r="I368" s="9">
        <v>2</v>
      </c>
      <c r="J368" s="36"/>
    </row>
    <row r="369" spans="1:10" x14ac:dyDescent="0.3">
      <c r="A369" s="8" t="s">
        <v>1479</v>
      </c>
      <c r="B369" s="7">
        <v>44548</v>
      </c>
      <c r="C369" s="6">
        <v>8</v>
      </c>
      <c r="D369" s="6" t="s">
        <v>76</v>
      </c>
      <c r="E369" s="6" t="s">
        <v>16</v>
      </c>
      <c r="F369" s="6" t="s">
        <v>17</v>
      </c>
      <c r="G369" s="6" t="s">
        <v>1253</v>
      </c>
      <c r="H369" s="22">
        <v>159</v>
      </c>
      <c r="I369" s="9">
        <v>3</v>
      </c>
      <c r="J369" s="36"/>
    </row>
    <row r="370" spans="1:10" x14ac:dyDescent="0.3">
      <c r="A370" s="8" t="s">
        <v>1482</v>
      </c>
      <c r="B370" s="7">
        <v>44549</v>
      </c>
      <c r="C370" s="6">
        <v>10</v>
      </c>
      <c r="D370" s="6" t="s">
        <v>68</v>
      </c>
      <c r="E370" s="6" t="s">
        <v>16</v>
      </c>
      <c r="F370" s="6" t="s">
        <v>17</v>
      </c>
      <c r="G370" s="6" t="s">
        <v>1253</v>
      </c>
      <c r="H370" s="22">
        <v>159</v>
      </c>
      <c r="I370" s="9">
        <v>9</v>
      </c>
      <c r="J370" s="36"/>
    </row>
    <row r="371" spans="1:10" x14ac:dyDescent="0.3">
      <c r="A371" s="8" t="s">
        <v>1485</v>
      </c>
      <c r="B371" s="7">
        <v>44553</v>
      </c>
      <c r="C371" s="6">
        <v>6</v>
      </c>
      <c r="D371" s="6" t="s">
        <v>15</v>
      </c>
      <c r="E371" s="6" t="s">
        <v>16</v>
      </c>
      <c r="F371" s="6" t="s">
        <v>17</v>
      </c>
      <c r="G371" s="6" t="s">
        <v>1253</v>
      </c>
      <c r="H371" s="22">
        <v>159</v>
      </c>
      <c r="I371" s="9">
        <v>2</v>
      </c>
      <c r="J371" s="36"/>
    </row>
    <row r="372" spans="1:10" x14ac:dyDescent="0.3">
      <c r="A372" s="8" t="s">
        <v>1486</v>
      </c>
      <c r="B372" s="7">
        <v>44553</v>
      </c>
      <c r="C372" s="6">
        <v>9</v>
      </c>
      <c r="D372" s="6" t="s">
        <v>40</v>
      </c>
      <c r="E372" s="6" t="s">
        <v>41</v>
      </c>
      <c r="F372" s="6" t="s">
        <v>17</v>
      </c>
      <c r="G372" s="6" t="s">
        <v>1253</v>
      </c>
      <c r="H372" s="22">
        <v>159</v>
      </c>
      <c r="I372" s="9">
        <v>9</v>
      </c>
      <c r="J372" s="36"/>
    </row>
    <row r="373" spans="1:10" x14ac:dyDescent="0.3">
      <c r="A373" s="8" t="s">
        <v>1492</v>
      </c>
      <c r="B373" s="7">
        <v>44557</v>
      </c>
      <c r="C373" s="6">
        <v>6</v>
      </c>
      <c r="D373" s="6" t="s">
        <v>15</v>
      </c>
      <c r="E373" s="6" t="s">
        <v>16</v>
      </c>
      <c r="F373" s="6" t="s">
        <v>17</v>
      </c>
      <c r="G373" s="6" t="s">
        <v>1253</v>
      </c>
      <c r="H373" s="22">
        <v>159</v>
      </c>
      <c r="I373" s="9">
        <v>1</v>
      </c>
      <c r="J373" s="36"/>
    </row>
    <row r="374" spans="1:10" x14ac:dyDescent="0.3">
      <c r="A374" s="8" t="s">
        <v>1494</v>
      </c>
      <c r="B374" s="7">
        <v>44563</v>
      </c>
      <c r="C374" s="6">
        <v>10</v>
      </c>
      <c r="D374" s="6" t="s">
        <v>68</v>
      </c>
      <c r="E374" s="6" t="s">
        <v>41</v>
      </c>
      <c r="F374" s="6" t="s">
        <v>17</v>
      </c>
      <c r="G374" s="6" t="s">
        <v>1253</v>
      </c>
      <c r="H374" s="22">
        <v>159</v>
      </c>
      <c r="I374" s="9">
        <v>7</v>
      </c>
      <c r="J374" s="36"/>
    </row>
    <row r="375" spans="1:10" x14ac:dyDescent="0.3">
      <c r="A375" s="8" t="s">
        <v>1497</v>
      </c>
      <c r="B375" s="7">
        <v>44567</v>
      </c>
      <c r="C375" s="6">
        <v>7</v>
      </c>
      <c r="D375" s="6" t="s">
        <v>43</v>
      </c>
      <c r="E375" s="6" t="s">
        <v>16</v>
      </c>
      <c r="F375" s="6" t="s">
        <v>17</v>
      </c>
      <c r="G375" s="6" t="s">
        <v>1253</v>
      </c>
      <c r="H375" s="22">
        <v>159</v>
      </c>
      <c r="I375" s="9">
        <v>1</v>
      </c>
      <c r="J375" s="36"/>
    </row>
    <row r="376" spans="1:10" x14ac:dyDescent="0.3">
      <c r="A376" s="8" t="s">
        <v>1503</v>
      </c>
      <c r="B376" s="7">
        <v>44574</v>
      </c>
      <c r="C376" s="6">
        <v>8</v>
      </c>
      <c r="D376" s="6" t="s">
        <v>76</v>
      </c>
      <c r="E376" s="6" t="s">
        <v>41</v>
      </c>
      <c r="F376" s="6" t="s">
        <v>17</v>
      </c>
      <c r="G376" s="6" t="s">
        <v>1253</v>
      </c>
      <c r="H376" s="22">
        <v>159</v>
      </c>
      <c r="I376" s="9">
        <v>6</v>
      </c>
      <c r="J376" s="36"/>
    </row>
    <row r="377" spans="1:10" x14ac:dyDescent="0.3">
      <c r="A377" s="8" t="s">
        <v>1504</v>
      </c>
      <c r="B377" s="7">
        <v>44575</v>
      </c>
      <c r="C377" s="6">
        <v>10</v>
      </c>
      <c r="D377" s="6" t="s">
        <v>68</v>
      </c>
      <c r="E377" s="6" t="s">
        <v>16</v>
      </c>
      <c r="F377" s="6" t="s">
        <v>17</v>
      </c>
      <c r="G377" s="6" t="s">
        <v>1253</v>
      </c>
      <c r="H377" s="22">
        <v>159</v>
      </c>
      <c r="I377" s="9">
        <v>3</v>
      </c>
      <c r="J377" s="36"/>
    </row>
    <row r="378" spans="1:10" x14ac:dyDescent="0.3">
      <c r="A378" s="8" t="s">
        <v>1505</v>
      </c>
      <c r="B378" s="7">
        <v>44578</v>
      </c>
      <c r="C378" s="6">
        <v>10</v>
      </c>
      <c r="D378" s="6" t="s">
        <v>68</v>
      </c>
      <c r="E378" s="6" t="s">
        <v>16</v>
      </c>
      <c r="F378" s="6" t="s">
        <v>17</v>
      </c>
      <c r="G378" s="6" t="s">
        <v>1253</v>
      </c>
      <c r="H378" s="22">
        <v>159</v>
      </c>
      <c r="I378" s="9">
        <v>3</v>
      </c>
      <c r="J378" s="36"/>
    </row>
    <row r="379" spans="1:10" x14ac:dyDescent="0.3">
      <c r="A379" s="8" t="s">
        <v>1506</v>
      </c>
      <c r="B379" s="7">
        <v>44580</v>
      </c>
      <c r="C379" s="6">
        <v>9</v>
      </c>
      <c r="D379" s="6" t="s">
        <v>40</v>
      </c>
      <c r="E379" s="6" t="s">
        <v>16</v>
      </c>
      <c r="F379" s="6" t="s">
        <v>17</v>
      </c>
      <c r="G379" s="6" t="s">
        <v>1253</v>
      </c>
      <c r="H379" s="22">
        <v>159</v>
      </c>
      <c r="I379" s="9">
        <v>7</v>
      </c>
      <c r="J379" s="36"/>
    </row>
    <row r="380" spans="1:10" x14ac:dyDescent="0.3">
      <c r="A380" s="8" t="s">
        <v>1508</v>
      </c>
      <c r="B380" s="7">
        <v>44582</v>
      </c>
      <c r="C380" s="6">
        <v>10</v>
      </c>
      <c r="D380" s="6" t="s">
        <v>68</v>
      </c>
      <c r="E380" s="6" t="s">
        <v>16</v>
      </c>
      <c r="F380" s="6" t="s">
        <v>17</v>
      </c>
      <c r="G380" s="6" t="s">
        <v>1253</v>
      </c>
      <c r="H380" s="22">
        <v>159</v>
      </c>
      <c r="I380" s="9">
        <v>1</v>
      </c>
      <c r="J380" s="36"/>
    </row>
    <row r="381" spans="1:10" x14ac:dyDescent="0.3">
      <c r="A381" s="8" t="s">
        <v>1510</v>
      </c>
      <c r="B381" s="7">
        <v>44584</v>
      </c>
      <c r="C381" s="6">
        <v>10</v>
      </c>
      <c r="D381" s="6" t="s">
        <v>68</v>
      </c>
      <c r="E381" s="6" t="s">
        <v>16</v>
      </c>
      <c r="F381" s="6" t="s">
        <v>17</v>
      </c>
      <c r="G381" s="6" t="s">
        <v>1253</v>
      </c>
      <c r="H381" s="22">
        <v>159</v>
      </c>
      <c r="I381" s="9">
        <v>6</v>
      </c>
      <c r="J381" s="36"/>
    </row>
    <row r="382" spans="1:10" x14ac:dyDescent="0.3">
      <c r="A382" s="8" t="s">
        <v>1511</v>
      </c>
      <c r="B382" s="7">
        <v>44585</v>
      </c>
      <c r="C382" s="6">
        <v>8</v>
      </c>
      <c r="D382" s="6" t="s">
        <v>76</v>
      </c>
      <c r="E382" s="6" t="s">
        <v>41</v>
      </c>
      <c r="F382" s="6" t="s">
        <v>17</v>
      </c>
      <c r="G382" s="6" t="s">
        <v>1253</v>
      </c>
      <c r="H382" s="22">
        <v>159</v>
      </c>
      <c r="I382" s="9">
        <v>4</v>
      </c>
      <c r="J382" s="36"/>
    </row>
    <row r="383" spans="1:10" x14ac:dyDescent="0.3">
      <c r="A383" s="8" t="s">
        <v>1513</v>
      </c>
      <c r="B383" s="7">
        <v>44590</v>
      </c>
      <c r="C383" s="6">
        <v>9</v>
      </c>
      <c r="D383" s="6" t="s">
        <v>40</v>
      </c>
      <c r="E383" s="6" t="s">
        <v>16</v>
      </c>
      <c r="F383" s="6" t="s">
        <v>17</v>
      </c>
      <c r="G383" s="6" t="s">
        <v>1253</v>
      </c>
      <c r="H383" s="22">
        <v>159</v>
      </c>
      <c r="I383" s="9">
        <v>3</v>
      </c>
      <c r="J383" s="36"/>
    </row>
    <row r="384" spans="1:10" x14ac:dyDescent="0.3">
      <c r="A384" s="8" t="s">
        <v>1520</v>
      </c>
      <c r="B384" s="7">
        <v>44612</v>
      </c>
      <c r="C384" s="6">
        <v>9</v>
      </c>
      <c r="D384" s="6" t="s">
        <v>40</v>
      </c>
      <c r="E384" s="6" t="s">
        <v>16</v>
      </c>
      <c r="F384" s="6" t="s">
        <v>17</v>
      </c>
      <c r="G384" s="6" t="s">
        <v>1253</v>
      </c>
      <c r="H384" s="22">
        <v>159</v>
      </c>
      <c r="I384" s="9">
        <v>2</v>
      </c>
      <c r="J384" s="36"/>
    </row>
    <row r="385" spans="1:10" x14ac:dyDescent="0.3">
      <c r="A385" s="8" t="s">
        <v>1522</v>
      </c>
      <c r="B385" s="7">
        <v>44618</v>
      </c>
      <c r="C385" s="6">
        <v>8</v>
      </c>
      <c r="D385" s="6" t="s">
        <v>76</v>
      </c>
      <c r="E385" s="6" t="s">
        <v>41</v>
      </c>
      <c r="F385" s="6" t="s">
        <v>17</v>
      </c>
      <c r="G385" s="6" t="s">
        <v>1253</v>
      </c>
      <c r="H385" s="22">
        <v>159</v>
      </c>
      <c r="I385" s="9">
        <v>8</v>
      </c>
      <c r="J385" s="36"/>
    </row>
    <row r="386" spans="1:10" x14ac:dyDescent="0.3">
      <c r="A386" s="8" t="s">
        <v>1524</v>
      </c>
      <c r="B386" s="7">
        <v>44621</v>
      </c>
      <c r="C386" s="6">
        <v>8</v>
      </c>
      <c r="D386" s="6" t="s">
        <v>76</v>
      </c>
      <c r="E386" s="6" t="s">
        <v>16</v>
      </c>
      <c r="F386" s="6" t="s">
        <v>17</v>
      </c>
      <c r="G386" s="6" t="s">
        <v>1253</v>
      </c>
      <c r="H386" s="22">
        <v>159</v>
      </c>
      <c r="I386" s="9">
        <v>5</v>
      </c>
      <c r="J386" s="36"/>
    </row>
    <row r="387" spans="1:10" x14ac:dyDescent="0.3">
      <c r="A387" s="8" t="s">
        <v>1526</v>
      </c>
      <c r="B387" s="7">
        <v>44626</v>
      </c>
      <c r="C387" s="6">
        <v>8</v>
      </c>
      <c r="D387" s="6" t="s">
        <v>76</v>
      </c>
      <c r="E387" s="6" t="s">
        <v>16</v>
      </c>
      <c r="F387" s="6" t="s">
        <v>17</v>
      </c>
      <c r="G387" s="6" t="s">
        <v>1253</v>
      </c>
      <c r="H387" s="22">
        <v>159</v>
      </c>
      <c r="I387" s="9">
        <v>8</v>
      </c>
      <c r="J387" s="36"/>
    </row>
    <row r="388" spans="1:10" x14ac:dyDescent="0.3">
      <c r="A388" s="8" t="s">
        <v>1529</v>
      </c>
      <c r="B388" s="7">
        <v>44627</v>
      </c>
      <c r="C388" s="6">
        <v>8</v>
      </c>
      <c r="D388" s="6" t="s">
        <v>76</v>
      </c>
      <c r="E388" s="6" t="s">
        <v>16</v>
      </c>
      <c r="F388" s="6" t="s">
        <v>17</v>
      </c>
      <c r="G388" s="6" t="s">
        <v>1253</v>
      </c>
      <c r="H388" s="22">
        <v>159</v>
      </c>
      <c r="I388" s="9">
        <v>2</v>
      </c>
      <c r="J388" s="36"/>
    </row>
    <row r="389" spans="1:10" x14ac:dyDescent="0.3">
      <c r="A389" s="8" t="s">
        <v>1547</v>
      </c>
      <c r="B389" s="7">
        <v>44655</v>
      </c>
      <c r="C389" s="6">
        <v>8</v>
      </c>
      <c r="D389" s="6" t="s">
        <v>76</v>
      </c>
      <c r="E389" s="6" t="s">
        <v>41</v>
      </c>
      <c r="F389" s="6" t="s">
        <v>17</v>
      </c>
      <c r="G389" s="6" t="s">
        <v>1253</v>
      </c>
      <c r="H389" s="22">
        <v>159</v>
      </c>
      <c r="I389" s="9">
        <v>4</v>
      </c>
      <c r="J389" s="36"/>
    </row>
    <row r="390" spans="1:10" x14ac:dyDescent="0.3">
      <c r="A390" s="8" t="s">
        <v>1557</v>
      </c>
      <c r="B390" s="7">
        <v>44676</v>
      </c>
      <c r="C390" s="6">
        <v>7</v>
      </c>
      <c r="D390" s="6" t="s">
        <v>43</v>
      </c>
      <c r="E390" s="6" t="s">
        <v>16</v>
      </c>
      <c r="F390" s="6" t="s">
        <v>17</v>
      </c>
      <c r="G390" s="6" t="s">
        <v>1253</v>
      </c>
      <c r="H390" s="22">
        <v>159</v>
      </c>
      <c r="I390" s="9">
        <v>5</v>
      </c>
      <c r="J390" s="36"/>
    </row>
    <row r="391" spans="1:10" x14ac:dyDescent="0.3">
      <c r="A391" s="8" t="s">
        <v>1559</v>
      </c>
      <c r="B391" s="7">
        <v>44680</v>
      </c>
      <c r="C391" s="6">
        <v>7</v>
      </c>
      <c r="D391" s="6" t="s">
        <v>43</v>
      </c>
      <c r="E391" s="6" t="s">
        <v>41</v>
      </c>
      <c r="F391" s="6" t="s">
        <v>17</v>
      </c>
      <c r="G391" s="6" t="s">
        <v>1253</v>
      </c>
      <c r="H391" s="22">
        <v>159</v>
      </c>
      <c r="I391" s="9">
        <v>7</v>
      </c>
      <c r="J391" s="36"/>
    </row>
    <row r="392" spans="1:10" x14ac:dyDescent="0.3">
      <c r="A392" s="8" t="s">
        <v>1568</v>
      </c>
      <c r="B392" s="7">
        <v>44693</v>
      </c>
      <c r="C392" s="6">
        <v>9</v>
      </c>
      <c r="D392" s="6" t="s">
        <v>40</v>
      </c>
      <c r="E392" s="6" t="s">
        <v>16</v>
      </c>
      <c r="F392" s="6" t="s">
        <v>17</v>
      </c>
      <c r="G392" s="6" t="s">
        <v>1253</v>
      </c>
      <c r="H392" s="22">
        <v>159</v>
      </c>
      <c r="I392" s="9">
        <v>6</v>
      </c>
      <c r="J392" s="36"/>
    </row>
    <row r="393" spans="1:10" x14ac:dyDescent="0.3">
      <c r="A393" s="8" t="s">
        <v>1569</v>
      </c>
      <c r="B393" s="7">
        <v>44696</v>
      </c>
      <c r="C393" s="6">
        <v>6</v>
      </c>
      <c r="D393" s="6" t="s">
        <v>15</v>
      </c>
      <c r="E393" s="6" t="s">
        <v>41</v>
      </c>
      <c r="F393" s="6" t="s">
        <v>17</v>
      </c>
      <c r="G393" s="6" t="s">
        <v>1253</v>
      </c>
      <c r="H393" s="22">
        <v>159</v>
      </c>
      <c r="I393" s="9">
        <v>5</v>
      </c>
      <c r="J393" s="36"/>
    </row>
    <row r="394" spans="1:10" x14ac:dyDescent="0.3">
      <c r="A394" s="8" t="s">
        <v>1575</v>
      </c>
      <c r="B394" s="7">
        <v>44707</v>
      </c>
      <c r="C394" s="6">
        <v>10</v>
      </c>
      <c r="D394" s="6" t="s">
        <v>68</v>
      </c>
      <c r="E394" s="6" t="s">
        <v>41</v>
      </c>
      <c r="F394" s="6" t="s">
        <v>17</v>
      </c>
      <c r="G394" s="6" t="s">
        <v>1253</v>
      </c>
      <c r="H394" s="22">
        <v>159</v>
      </c>
      <c r="I394" s="9">
        <v>6</v>
      </c>
      <c r="J394" s="36"/>
    </row>
    <row r="395" spans="1:10" x14ac:dyDescent="0.3">
      <c r="A395" s="8" t="s">
        <v>1582</v>
      </c>
      <c r="B395" s="7">
        <v>44710</v>
      </c>
      <c r="C395" s="6">
        <v>6</v>
      </c>
      <c r="D395" s="6" t="s">
        <v>15</v>
      </c>
      <c r="E395" s="6" t="s">
        <v>16</v>
      </c>
      <c r="F395" s="6" t="s">
        <v>17</v>
      </c>
      <c r="G395" s="6" t="s">
        <v>1253</v>
      </c>
      <c r="H395" s="22">
        <v>159</v>
      </c>
      <c r="I395" s="9">
        <v>5</v>
      </c>
      <c r="J395" s="36"/>
    </row>
    <row r="396" spans="1:10" x14ac:dyDescent="0.3">
      <c r="A396" s="8" t="s">
        <v>1586</v>
      </c>
      <c r="B396" s="7">
        <v>44713</v>
      </c>
      <c r="C396" s="6">
        <v>10</v>
      </c>
      <c r="D396" s="6" t="s">
        <v>68</v>
      </c>
      <c r="E396" s="6" t="s">
        <v>16</v>
      </c>
      <c r="F396" s="6" t="s">
        <v>17</v>
      </c>
      <c r="G396" s="6" t="s">
        <v>1253</v>
      </c>
      <c r="H396" s="22">
        <v>159</v>
      </c>
      <c r="I396" s="9">
        <v>2</v>
      </c>
      <c r="J396" s="36"/>
    </row>
    <row r="397" spans="1:10" x14ac:dyDescent="0.3">
      <c r="A397" s="8" t="s">
        <v>1602</v>
      </c>
      <c r="B397" s="7">
        <v>44732</v>
      </c>
      <c r="C397" s="6">
        <v>6</v>
      </c>
      <c r="D397" s="6" t="s">
        <v>15</v>
      </c>
      <c r="E397" s="6" t="s">
        <v>41</v>
      </c>
      <c r="F397" s="6" t="s">
        <v>17</v>
      </c>
      <c r="G397" s="6" t="s">
        <v>1253</v>
      </c>
      <c r="H397" s="22">
        <v>159</v>
      </c>
      <c r="I397" s="9">
        <v>2</v>
      </c>
      <c r="J397" s="36"/>
    </row>
    <row r="398" spans="1:10" x14ac:dyDescent="0.3">
      <c r="A398" s="8" t="s">
        <v>1604</v>
      </c>
      <c r="B398" s="7">
        <v>44734</v>
      </c>
      <c r="C398" s="6">
        <v>9</v>
      </c>
      <c r="D398" s="6" t="s">
        <v>40</v>
      </c>
      <c r="E398" s="6" t="s">
        <v>16</v>
      </c>
      <c r="F398" s="6" t="s">
        <v>17</v>
      </c>
      <c r="G398" s="6" t="s">
        <v>1253</v>
      </c>
      <c r="H398" s="22">
        <v>159</v>
      </c>
      <c r="I398" s="9">
        <v>4</v>
      </c>
      <c r="J398" s="36"/>
    </row>
    <row r="399" spans="1:10" x14ac:dyDescent="0.3">
      <c r="A399" s="8" t="s">
        <v>1608</v>
      </c>
      <c r="B399" s="7">
        <v>44735</v>
      </c>
      <c r="C399" s="6">
        <v>9</v>
      </c>
      <c r="D399" s="6" t="s">
        <v>40</v>
      </c>
      <c r="E399" s="6" t="s">
        <v>41</v>
      </c>
      <c r="F399" s="6" t="s">
        <v>17</v>
      </c>
      <c r="G399" s="6" t="s">
        <v>1253</v>
      </c>
      <c r="H399" s="22">
        <v>159</v>
      </c>
      <c r="I399" s="9">
        <v>8</v>
      </c>
      <c r="J399" s="36"/>
    </row>
    <row r="400" spans="1:10" x14ac:dyDescent="0.3">
      <c r="A400" s="8" t="s">
        <v>1609</v>
      </c>
      <c r="B400" s="7">
        <v>44742</v>
      </c>
      <c r="C400" s="6">
        <v>9</v>
      </c>
      <c r="D400" s="6" t="s">
        <v>40</v>
      </c>
      <c r="E400" s="6" t="s">
        <v>41</v>
      </c>
      <c r="F400" s="6" t="s">
        <v>17</v>
      </c>
      <c r="G400" s="6" t="s">
        <v>1253</v>
      </c>
      <c r="H400" s="22">
        <v>159</v>
      </c>
      <c r="I400" s="9">
        <v>7</v>
      </c>
      <c r="J400" s="36"/>
    </row>
    <row r="401" spans="1:10" x14ac:dyDescent="0.3">
      <c r="A401" s="8" t="s">
        <v>1614</v>
      </c>
      <c r="B401" s="7">
        <v>44754</v>
      </c>
      <c r="C401" s="6">
        <v>7</v>
      </c>
      <c r="D401" s="6" t="s">
        <v>43</v>
      </c>
      <c r="E401" s="6" t="s">
        <v>41</v>
      </c>
      <c r="F401" s="6" t="s">
        <v>17</v>
      </c>
      <c r="G401" s="6" t="s">
        <v>1253</v>
      </c>
      <c r="H401" s="22">
        <v>159</v>
      </c>
      <c r="I401" s="9">
        <v>8</v>
      </c>
      <c r="J401" s="36"/>
    </row>
    <row r="402" spans="1:10" x14ac:dyDescent="0.3">
      <c r="A402" s="8" t="s">
        <v>1624</v>
      </c>
      <c r="B402" s="7">
        <v>44780</v>
      </c>
      <c r="C402" s="6">
        <v>10</v>
      </c>
      <c r="D402" s="6" t="s">
        <v>68</v>
      </c>
      <c r="E402" s="6" t="s">
        <v>41</v>
      </c>
      <c r="F402" s="6" t="s">
        <v>17</v>
      </c>
      <c r="G402" s="6" t="s">
        <v>1253</v>
      </c>
      <c r="H402" s="22">
        <v>159</v>
      </c>
      <c r="I402" s="9">
        <v>3</v>
      </c>
      <c r="J402" s="36"/>
    </row>
    <row r="403" spans="1:10" x14ac:dyDescent="0.3">
      <c r="A403" s="8" t="s">
        <v>1628</v>
      </c>
      <c r="B403" s="7">
        <v>44788</v>
      </c>
      <c r="C403" s="6">
        <v>6</v>
      </c>
      <c r="D403" s="6" t="s">
        <v>15</v>
      </c>
      <c r="E403" s="6" t="s">
        <v>41</v>
      </c>
      <c r="F403" s="6" t="s">
        <v>17</v>
      </c>
      <c r="G403" s="6" t="s">
        <v>1253</v>
      </c>
      <c r="H403" s="22">
        <v>159</v>
      </c>
      <c r="I403" s="9">
        <v>6</v>
      </c>
      <c r="J403" s="36"/>
    </row>
    <row r="404" spans="1:10" x14ac:dyDescent="0.3">
      <c r="A404" s="8" t="s">
        <v>1629</v>
      </c>
      <c r="B404" s="7">
        <v>44788</v>
      </c>
      <c r="C404" s="6">
        <v>9</v>
      </c>
      <c r="D404" s="6" t="s">
        <v>40</v>
      </c>
      <c r="E404" s="6" t="s">
        <v>41</v>
      </c>
      <c r="F404" s="6" t="s">
        <v>17</v>
      </c>
      <c r="G404" s="6" t="s">
        <v>1253</v>
      </c>
      <c r="H404" s="22">
        <v>159</v>
      </c>
      <c r="I404" s="9">
        <v>6</v>
      </c>
      <c r="J404" s="36"/>
    </row>
    <row r="405" spans="1:10" x14ac:dyDescent="0.3">
      <c r="A405" s="8" t="s">
        <v>1630</v>
      </c>
      <c r="B405" s="7">
        <v>44790</v>
      </c>
      <c r="C405" s="6">
        <v>10</v>
      </c>
      <c r="D405" s="6" t="s">
        <v>68</v>
      </c>
      <c r="E405" s="6" t="s">
        <v>41</v>
      </c>
      <c r="F405" s="6" t="s">
        <v>17</v>
      </c>
      <c r="G405" s="6" t="s">
        <v>1253</v>
      </c>
      <c r="H405" s="22">
        <v>159</v>
      </c>
      <c r="I405" s="9">
        <v>9</v>
      </c>
      <c r="J405" s="36"/>
    </row>
    <row r="406" spans="1:10" x14ac:dyDescent="0.3">
      <c r="A406" s="8" t="s">
        <v>1635</v>
      </c>
      <c r="B406" s="7">
        <v>44796</v>
      </c>
      <c r="C406" s="6">
        <v>7</v>
      </c>
      <c r="D406" s="6" t="s">
        <v>43</v>
      </c>
      <c r="E406" s="6" t="s">
        <v>41</v>
      </c>
      <c r="F406" s="6" t="s">
        <v>17</v>
      </c>
      <c r="G406" s="6" t="s">
        <v>1253</v>
      </c>
      <c r="H406" s="22">
        <v>159</v>
      </c>
      <c r="I406" s="9">
        <v>1</v>
      </c>
      <c r="J406" s="36"/>
    </row>
    <row r="407" spans="1:10" x14ac:dyDescent="0.3">
      <c r="A407" s="8" t="s">
        <v>1645</v>
      </c>
      <c r="B407" s="7">
        <v>44816</v>
      </c>
      <c r="C407" s="6">
        <v>8</v>
      </c>
      <c r="D407" s="6" t="s">
        <v>76</v>
      </c>
      <c r="E407" s="6" t="s">
        <v>16</v>
      </c>
      <c r="F407" s="6" t="s">
        <v>17</v>
      </c>
      <c r="G407" s="6" t="s">
        <v>1253</v>
      </c>
      <c r="H407" s="22">
        <v>159</v>
      </c>
      <c r="I407" s="9">
        <v>0</v>
      </c>
      <c r="J407" s="36"/>
    </row>
    <row r="408" spans="1:10" x14ac:dyDescent="0.3">
      <c r="A408" s="8" t="s">
        <v>1648</v>
      </c>
      <c r="B408" s="7">
        <v>44824</v>
      </c>
      <c r="C408" s="6">
        <v>10</v>
      </c>
      <c r="D408" s="6" t="s">
        <v>68</v>
      </c>
      <c r="E408" s="6" t="s">
        <v>16</v>
      </c>
      <c r="F408" s="6" t="s">
        <v>17</v>
      </c>
      <c r="G408" s="6" t="s">
        <v>1253</v>
      </c>
      <c r="H408" s="22">
        <v>159</v>
      </c>
      <c r="I408" s="9">
        <v>9</v>
      </c>
      <c r="J408" s="36"/>
    </row>
    <row r="409" spans="1:10" x14ac:dyDescent="0.3">
      <c r="A409" s="8" t="s">
        <v>1650</v>
      </c>
      <c r="B409" s="7">
        <v>44828</v>
      </c>
      <c r="C409" s="6">
        <v>7</v>
      </c>
      <c r="D409" s="6" t="s">
        <v>43</v>
      </c>
      <c r="E409" s="6" t="s">
        <v>41</v>
      </c>
      <c r="F409" s="6" t="s">
        <v>17</v>
      </c>
      <c r="G409" s="6" t="s">
        <v>1253</v>
      </c>
      <c r="H409" s="22">
        <v>159</v>
      </c>
      <c r="I409" s="9">
        <v>5</v>
      </c>
      <c r="J409" s="36"/>
    </row>
    <row r="410" spans="1:10" x14ac:dyDescent="0.3">
      <c r="A410" s="8" t="s">
        <v>1656</v>
      </c>
      <c r="B410" s="7">
        <v>44841</v>
      </c>
      <c r="C410" s="6">
        <v>6</v>
      </c>
      <c r="D410" s="6" t="s">
        <v>15</v>
      </c>
      <c r="E410" s="6" t="s">
        <v>41</v>
      </c>
      <c r="F410" s="6" t="s">
        <v>17</v>
      </c>
      <c r="G410" s="6" t="s">
        <v>1253</v>
      </c>
      <c r="H410" s="22">
        <v>159</v>
      </c>
      <c r="I410" s="9">
        <v>4</v>
      </c>
      <c r="J410" s="36"/>
    </row>
    <row r="411" spans="1:10" x14ac:dyDescent="0.3">
      <c r="A411" s="8" t="s">
        <v>1658</v>
      </c>
      <c r="B411" s="7">
        <v>44842</v>
      </c>
      <c r="C411" s="6">
        <v>10</v>
      </c>
      <c r="D411" s="6" t="s">
        <v>68</v>
      </c>
      <c r="E411" s="6" t="s">
        <v>41</v>
      </c>
      <c r="F411" s="6" t="s">
        <v>17</v>
      </c>
      <c r="G411" s="6" t="s">
        <v>1253</v>
      </c>
      <c r="H411" s="22">
        <v>159</v>
      </c>
      <c r="I411" s="9">
        <v>6</v>
      </c>
      <c r="J411" s="36"/>
    </row>
    <row r="412" spans="1:10" x14ac:dyDescent="0.3">
      <c r="A412" s="8" t="s">
        <v>1664</v>
      </c>
      <c r="B412" s="7">
        <v>44203</v>
      </c>
      <c r="C412" s="6">
        <v>10</v>
      </c>
      <c r="D412" s="6" t="s">
        <v>68</v>
      </c>
      <c r="E412" s="6" t="s">
        <v>16</v>
      </c>
      <c r="F412" s="6" t="s">
        <v>17</v>
      </c>
      <c r="G412" s="6" t="s">
        <v>1662</v>
      </c>
      <c r="H412" s="22">
        <v>69</v>
      </c>
      <c r="I412" s="9">
        <v>2</v>
      </c>
      <c r="J412" s="36"/>
    </row>
    <row r="413" spans="1:10" x14ac:dyDescent="0.3">
      <c r="A413" s="8" t="s">
        <v>1665</v>
      </c>
      <c r="B413" s="7">
        <v>44203</v>
      </c>
      <c r="C413" s="6">
        <v>10</v>
      </c>
      <c r="D413" s="6" t="s">
        <v>68</v>
      </c>
      <c r="E413" s="6" t="s">
        <v>16</v>
      </c>
      <c r="F413" s="6" t="s">
        <v>17</v>
      </c>
      <c r="G413" s="6" t="s">
        <v>1662</v>
      </c>
      <c r="H413" s="22">
        <v>69</v>
      </c>
      <c r="I413" s="9">
        <v>2</v>
      </c>
      <c r="J413" s="36"/>
    </row>
    <row r="414" spans="1:10" x14ac:dyDescent="0.3">
      <c r="A414" s="8" t="s">
        <v>1666</v>
      </c>
      <c r="B414" s="7">
        <v>44206</v>
      </c>
      <c r="C414" s="6">
        <v>6</v>
      </c>
      <c r="D414" s="6" t="s">
        <v>15</v>
      </c>
      <c r="E414" s="6" t="s">
        <v>16</v>
      </c>
      <c r="F414" s="6" t="s">
        <v>17</v>
      </c>
      <c r="G414" s="6" t="s">
        <v>1662</v>
      </c>
      <c r="H414" s="22">
        <v>69</v>
      </c>
      <c r="I414" s="9">
        <v>2</v>
      </c>
      <c r="J414" s="36"/>
    </row>
    <row r="415" spans="1:10" x14ac:dyDescent="0.3">
      <c r="A415" s="8" t="s">
        <v>1676</v>
      </c>
      <c r="B415" s="7">
        <v>44220</v>
      </c>
      <c r="C415" s="6">
        <v>8</v>
      </c>
      <c r="D415" s="6" t="s">
        <v>76</v>
      </c>
      <c r="E415" s="6" t="s">
        <v>16</v>
      </c>
      <c r="F415" s="6" t="s">
        <v>17</v>
      </c>
      <c r="G415" s="6" t="s">
        <v>1662</v>
      </c>
      <c r="H415" s="22">
        <v>69</v>
      </c>
      <c r="I415" s="9">
        <v>2</v>
      </c>
      <c r="J415" s="36"/>
    </row>
    <row r="416" spans="1:10" x14ac:dyDescent="0.3">
      <c r="A416" s="8" t="s">
        <v>1678</v>
      </c>
      <c r="B416" s="7">
        <v>44220</v>
      </c>
      <c r="C416" s="6">
        <v>10</v>
      </c>
      <c r="D416" s="6" t="s">
        <v>68</v>
      </c>
      <c r="E416" s="6" t="s">
        <v>16</v>
      </c>
      <c r="F416" s="6" t="s">
        <v>17</v>
      </c>
      <c r="G416" s="6" t="s">
        <v>1662</v>
      </c>
      <c r="H416" s="22">
        <v>69</v>
      </c>
      <c r="I416" s="9">
        <v>2</v>
      </c>
      <c r="J416" s="36"/>
    </row>
    <row r="417" spans="1:10" x14ac:dyDescent="0.3">
      <c r="A417" s="8" t="s">
        <v>1681</v>
      </c>
      <c r="B417" s="7">
        <v>44225</v>
      </c>
      <c r="C417" s="6">
        <v>7</v>
      </c>
      <c r="D417" s="6" t="s">
        <v>43</v>
      </c>
      <c r="E417" s="6" t="s">
        <v>16</v>
      </c>
      <c r="F417" s="6" t="s">
        <v>17</v>
      </c>
      <c r="G417" s="6" t="s">
        <v>1662</v>
      </c>
      <c r="H417" s="22">
        <v>69</v>
      </c>
      <c r="I417" s="9">
        <v>8</v>
      </c>
      <c r="J417" s="36"/>
    </row>
    <row r="418" spans="1:10" x14ac:dyDescent="0.3">
      <c r="A418" s="8" t="s">
        <v>1685</v>
      </c>
      <c r="B418" s="7">
        <v>44228</v>
      </c>
      <c r="C418" s="6">
        <v>10</v>
      </c>
      <c r="D418" s="6" t="s">
        <v>68</v>
      </c>
      <c r="E418" s="6" t="s">
        <v>41</v>
      </c>
      <c r="F418" s="6" t="s">
        <v>17</v>
      </c>
      <c r="G418" s="6" t="s">
        <v>1662</v>
      </c>
      <c r="H418" s="22">
        <v>69</v>
      </c>
      <c r="I418" s="9">
        <v>4</v>
      </c>
      <c r="J418" s="36"/>
    </row>
    <row r="419" spans="1:10" x14ac:dyDescent="0.3">
      <c r="A419" s="8" t="s">
        <v>1689</v>
      </c>
      <c r="B419" s="7">
        <v>44235</v>
      </c>
      <c r="C419" s="6">
        <v>8</v>
      </c>
      <c r="D419" s="6" t="s">
        <v>76</v>
      </c>
      <c r="E419" s="6" t="s">
        <v>16</v>
      </c>
      <c r="F419" s="6" t="s">
        <v>17</v>
      </c>
      <c r="G419" s="6" t="s">
        <v>1662</v>
      </c>
      <c r="H419" s="22">
        <v>69</v>
      </c>
      <c r="I419" s="9">
        <v>6</v>
      </c>
      <c r="J419" s="36"/>
    </row>
    <row r="420" spans="1:10" x14ac:dyDescent="0.3">
      <c r="A420" s="8" t="s">
        <v>1692</v>
      </c>
      <c r="B420" s="7">
        <v>44241</v>
      </c>
      <c r="C420" s="6">
        <v>8</v>
      </c>
      <c r="D420" s="6" t="s">
        <v>76</v>
      </c>
      <c r="E420" s="6" t="s">
        <v>41</v>
      </c>
      <c r="F420" s="6" t="s">
        <v>17</v>
      </c>
      <c r="G420" s="6" t="s">
        <v>1662</v>
      </c>
      <c r="H420" s="22">
        <v>69</v>
      </c>
      <c r="I420" s="9">
        <v>8</v>
      </c>
      <c r="J420" s="36"/>
    </row>
    <row r="421" spans="1:10" x14ac:dyDescent="0.3">
      <c r="A421" s="8" t="s">
        <v>1697</v>
      </c>
      <c r="B421" s="7">
        <v>44245</v>
      </c>
      <c r="C421" s="6">
        <v>10</v>
      </c>
      <c r="D421" s="6" t="s">
        <v>68</v>
      </c>
      <c r="E421" s="6" t="s">
        <v>16</v>
      </c>
      <c r="F421" s="6" t="s">
        <v>17</v>
      </c>
      <c r="G421" s="6" t="s">
        <v>1662</v>
      </c>
      <c r="H421" s="22">
        <v>69</v>
      </c>
      <c r="I421" s="9">
        <v>4</v>
      </c>
      <c r="J421" s="36"/>
    </row>
    <row r="422" spans="1:10" x14ac:dyDescent="0.3">
      <c r="A422" s="8" t="s">
        <v>1698</v>
      </c>
      <c r="B422" s="7">
        <v>44245</v>
      </c>
      <c r="C422" s="6">
        <v>6</v>
      </c>
      <c r="D422" s="6" t="s">
        <v>15</v>
      </c>
      <c r="E422" s="6" t="s">
        <v>16</v>
      </c>
      <c r="F422" s="6" t="s">
        <v>17</v>
      </c>
      <c r="G422" s="6" t="s">
        <v>1662</v>
      </c>
      <c r="H422" s="22">
        <v>69</v>
      </c>
      <c r="I422" s="9">
        <v>3</v>
      </c>
      <c r="J422" s="36"/>
    </row>
    <row r="423" spans="1:10" x14ac:dyDescent="0.3">
      <c r="A423" s="8" t="s">
        <v>1706</v>
      </c>
      <c r="B423" s="7">
        <v>44270</v>
      </c>
      <c r="C423" s="6">
        <v>9</v>
      </c>
      <c r="D423" s="6" t="s">
        <v>40</v>
      </c>
      <c r="E423" s="6" t="s">
        <v>16</v>
      </c>
      <c r="F423" s="6" t="s">
        <v>17</v>
      </c>
      <c r="G423" s="6" t="s">
        <v>1662</v>
      </c>
      <c r="H423" s="22">
        <v>69</v>
      </c>
      <c r="I423" s="9">
        <v>8</v>
      </c>
      <c r="J423" s="36"/>
    </row>
    <row r="424" spans="1:10" x14ac:dyDescent="0.3">
      <c r="A424" s="8" t="s">
        <v>1714</v>
      </c>
      <c r="B424" s="7">
        <v>44281</v>
      </c>
      <c r="C424" s="6">
        <v>9</v>
      </c>
      <c r="D424" s="6" t="s">
        <v>40</v>
      </c>
      <c r="E424" s="6" t="s">
        <v>41</v>
      </c>
      <c r="F424" s="6" t="s">
        <v>17</v>
      </c>
      <c r="G424" s="6" t="s">
        <v>1662</v>
      </c>
      <c r="H424" s="22">
        <v>69</v>
      </c>
      <c r="I424" s="9">
        <v>9</v>
      </c>
      <c r="J424" s="36"/>
    </row>
    <row r="425" spans="1:10" x14ac:dyDescent="0.3">
      <c r="A425" s="8" t="s">
        <v>1718</v>
      </c>
      <c r="B425" s="7">
        <v>44286</v>
      </c>
      <c r="C425" s="6">
        <v>7</v>
      </c>
      <c r="D425" s="6" t="s">
        <v>43</v>
      </c>
      <c r="E425" s="6" t="s">
        <v>16</v>
      </c>
      <c r="F425" s="6" t="s">
        <v>17</v>
      </c>
      <c r="G425" s="6" t="s">
        <v>1662</v>
      </c>
      <c r="H425" s="22">
        <v>69</v>
      </c>
      <c r="I425" s="9">
        <v>3</v>
      </c>
      <c r="J425" s="36"/>
    </row>
    <row r="426" spans="1:10" x14ac:dyDescent="0.3">
      <c r="A426" s="8" t="s">
        <v>1719</v>
      </c>
      <c r="B426" s="7">
        <v>44286</v>
      </c>
      <c r="C426" s="6">
        <v>9</v>
      </c>
      <c r="D426" s="6" t="s">
        <v>40</v>
      </c>
      <c r="E426" s="6" t="s">
        <v>41</v>
      </c>
      <c r="F426" s="6" t="s">
        <v>17</v>
      </c>
      <c r="G426" s="6" t="s">
        <v>1662</v>
      </c>
      <c r="H426" s="22">
        <v>69</v>
      </c>
      <c r="I426" s="9">
        <v>4</v>
      </c>
      <c r="J426" s="36"/>
    </row>
    <row r="427" spans="1:10" x14ac:dyDescent="0.3">
      <c r="A427" s="8" t="s">
        <v>1721</v>
      </c>
      <c r="B427" s="7">
        <v>44287</v>
      </c>
      <c r="C427" s="6">
        <v>7</v>
      </c>
      <c r="D427" s="6" t="s">
        <v>43</v>
      </c>
      <c r="E427" s="6" t="s">
        <v>41</v>
      </c>
      <c r="F427" s="6" t="s">
        <v>17</v>
      </c>
      <c r="G427" s="6" t="s">
        <v>1662</v>
      </c>
      <c r="H427" s="22">
        <v>69</v>
      </c>
      <c r="I427" s="9">
        <v>2</v>
      </c>
      <c r="J427" s="36"/>
    </row>
    <row r="428" spans="1:10" x14ac:dyDescent="0.3">
      <c r="A428" s="8" t="s">
        <v>1722</v>
      </c>
      <c r="B428" s="7">
        <v>44289</v>
      </c>
      <c r="C428" s="6">
        <v>6</v>
      </c>
      <c r="D428" s="6" t="s">
        <v>15</v>
      </c>
      <c r="E428" s="6" t="s">
        <v>16</v>
      </c>
      <c r="F428" s="6" t="s">
        <v>17</v>
      </c>
      <c r="G428" s="6" t="s">
        <v>1662</v>
      </c>
      <c r="H428" s="22">
        <v>69</v>
      </c>
      <c r="I428" s="9">
        <v>6</v>
      </c>
      <c r="J428" s="36"/>
    </row>
    <row r="429" spans="1:10" x14ac:dyDescent="0.3">
      <c r="A429" s="8" t="s">
        <v>1724</v>
      </c>
      <c r="B429" s="7">
        <v>44292</v>
      </c>
      <c r="C429" s="6">
        <v>6</v>
      </c>
      <c r="D429" s="6" t="s">
        <v>15</v>
      </c>
      <c r="E429" s="6" t="s">
        <v>16</v>
      </c>
      <c r="F429" s="6" t="s">
        <v>17</v>
      </c>
      <c r="G429" s="6" t="s">
        <v>1662</v>
      </c>
      <c r="H429" s="22">
        <v>69</v>
      </c>
      <c r="I429" s="9">
        <v>0</v>
      </c>
      <c r="J429" s="36"/>
    </row>
    <row r="430" spans="1:10" x14ac:dyDescent="0.3">
      <c r="A430" s="8" t="s">
        <v>1727</v>
      </c>
      <c r="B430" s="7">
        <v>44300</v>
      </c>
      <c r="C430" s="6">
        <v>7</v>
      </c>
      <c r="D430" s="6" t="s">
        <v>43</v>
      </c>
      <c r="E430" s="6" t="s">
        <v>41</v>
      </c>
      <c r="F430" s="6" t="s">
        <v>17</v>
      </c>
      <c r="G430" s="6" t="s">
        <v>1662</v>
      </c>
      <c r="H430" s="22">
        <v>69</v>
      </c>
      <c r="I430" s="9">
        <v>2</v>
      </c>
      <c r="J430" s="36"/>
    </row>
    <row r="431" spans="1:10" x14ac:dyDescent="0.3">
      <c r="A431" s="8" t="s">
        <v>1730</v>
      </c>
      <c r="B431" s="7">
        <v>44304</v>
      </c>
      <c r="C431" s="6">
        <v>8</v>
      </c>
      <c r="D431" s="6" t="s">
        <v>76</v>
      </c>
      <c r="E431" s="6" t="s">
        <v>41</v>
      </c>
      <c r="F431" s="6" t="s">
        <v>17</v>
      </c>
      <c r="G431" s="6" t="s">
        <v>1662</v>
      </c>
      <c r="H431" s="22">
        <v>69</v>
      </c>
      <c r="I431" s="9">
        <v>6</v>
      </c>
      <c r="J431" s="36"/>
    </row>
    <row r="432" spans="1:10" x14ac:dyDescent="0.3">
      <c r="A432" s="8" t="s">
        <v>1736</v>
      </c>
      <c r="B432" s="7">
        <v>44308</v>
      </c>
      <c r="C432" s="6">
        <v>10</v>
      </c>
      <c r="D432" s="6" t="s">
        <v>68</v>
      </c>
      <c r="E432" s="6" t="s">
        <v>41</v>
      </c>
      <c r="F432" s="6" t="s">
        <v>17</v>
      </c>
      <c r="G432" s="6" t="s">
        <v>1662</v>
      </c>
      <c r="H432" s="22">
        <v>69</v>
      </c>
      <c r="I432" s="9">
        <v>7</v>
      </c>
      <c r="J432" s="36"/>
    </row>
    <row r="433" spans="1:10" x14ac:dyDescent="0.3">
      <c r="A433" s="8" t="s">
        <v>1737</v>
      </c>
      <c r="B433" s="7">
        <v>44309</v>
      </c>
      <c r="C433" s="6">
        <v>7</v>
      </c>
      <c r="D433" s="6" t="s">
        <v>43</v>
      </c>
      <c r="E433" s="6" t="s">
        <v>16</v>
      </c>
      <c r="F433" s="6" t="s">
        <v>17</v>
      </c>
      <c r="G433" s="6" t="s">
        <v>1662</v>
      </c>
      <c r="H433" s="22">
        <v>69</v>
      </c>
      <c r="I433" s="9">
        <v>0</v>
      </c>
      <c r="J433" s="36"/>
    </row>
    <row r="434" spans="1:10" x14ac:dyDescent="0.3">
      <c r="A434" s="8" t="s">
        <v>1740</v>
      </c>
      <c r="B434" s="7">
        <v>44314</v>
      </c>
      <c r="C434" s="6">
        <v>7</v>
      </c>
      <c r="D434" s="6" t="s">
        <v>43</v>
      </c>
      <c r="E434" s="6" t="s">
        <v>16</v>
      </c>
      <c r="F434" s="6" t="s">
        <v>17</v>
      </c>
      <c r="G434" s="6" t="s">
        <v>1662</v>
      </c>
      <c r="H434" s="22">
        <v>69</v>
      </c>
      <c r="I434" s="9">
        <v>8</v>
      </c>
      <c r="J434" s="36"/>
    </row>
    <row r="435" spans="1:10" x14ac:dyDescent="0.3">
      <c r="A435" s="8" t="s">
        <v>1758</v>
      </c>
      <c r="B435" s="7">
        <v>44332</v>
      </c>
      <c r="C435" s="6">
        <v>10</v>
      </c>
      <c r="D435" s="6" t="s">
        <v>68</v>
      </c>
      <c r="E435" s="6" t="s">
        <v>41</v>
      </c>
      <c r="F435" s="6" t="s">
        <v>17</v>
      </c>
      <c r="G435" s="6" t="s">
        <v>1662</v>
      </c>
      <c r="H435" s="22">
        <v>69</v>
      </c>
      <c r="I435" s="9">
        <v>7</v>
      </c>
      <c r="J435" s="36"/>
    </row>
    <row r="436" spans="1:10" x14ac:dyDescent="0.3">
      <c r="A436" s="8" t="s">
        <v>1759</v>
      </c>
      <c r="B436" s="7">
        <v>44332</v>
      </c>
      <c r="C436" s="6">
        <v>7</v>
      </c>
      <c r="D436" s="6" t="s">
        <v>43</v>
      </c>
      <c r="E436" s="6" t="s">
        <v>16</v>
      </c>
      <c r="F436" s="6" t="s">
        <v>17</v>
      </c>
      <c r="G436" s="6" t="s">
        <v>1662</v>
      </c>
      <c r="H436" s="22">
        <v>69</v>
      </c>
      <c r="I436" s="9">
        <v>3</v>
      </c>
      <c r="J436" s="36"/>
    </row>
    <row r="437" spans="1:10" x14ac:dyDescent="0.3">
      <c r="A437" s="8" t="s">
        <v>1765</v>
      </c>
      <c r="B437" s="7">
        <v>44342</v>
      </c>
      <c r="C437" s="6">
        <v>8</v>
      </c>
      <c r="D437" s="6" t="s">
        <v>76</v>
      </c>
      <c r="E437" s="6" t="s">
        <v>16</v>
      </c>
      <c r="F437" s="6" t="s">
        <v>17</v>
      </c>
      <c r="G437" s="6" t="s">
        <v>1662</v>
      </c>
      <c r="H437" s="22">
        <v>69</v>
      </c>
      <c r="I437" s="9">
        <v>8</v>
      </c>
      <c r="J437" s="36"/>
    </row>
    <row r="438" spans="1:10" x14ac:dyDescent="0.3">
      <c r="A438" s="8" t="s">
        <v>1773</v>
      </c>
      <c r="B438" s="7">
        <v>44358</v>
      </c>
      <c r="C438" s="6">
        <v>6</v>
      </c>
      <c r="D438" s="6" t="s">
        <v>15</v>
      </c>
      <c r="E438" s="6" t="s">
        <v>41</v>
      </c>
      <c r="F438" s="6" t="s">
        <v>17</v>
      </c>
      <c r="G438" s="6" t="s">
        <v>1662</v>
      </c>
      <c r="H438" s="22">
        <v>69</v>
      </c>
      <c r="I438" s="9">
        <v>7</v>
      </c>
      <c r="J438" s="36"/>
    </row>
    <row r="439" spans="1:10" x14ac:dyDescent="0.3">
      <c r="A439" s="8" t="s">
        <v>1782</v>
      </c>
      <c r="B439" s="7">
        <v>44375</v>
      </c>
      <c r="C439" s="6">
        <v>10</v>
      </c>
      <c r="D439" s="6" t="s">
        <v>68</v>
      </c>
      <c r="E439" s="6" t="s">
        <v>16</v>
      </c>
      <c r="F439" s="6" t="s">
        <v>17</v>
      </c>
      <c r="G439" s="6" t="s">
        <v>1662</v>
      </c>
      <c r="H439" s="22">
        <v>69</v>
      </c>
      <c r="I439" s="9">
        <v>3</v>
      </c>
      <c r="J439" s="36"/>
    </row>
    <row r="440" spans="1:10" x14ac:dyDescent="0.3">
      <c r="A440" s="8" t="s">
        <v>1794</v>
      </c>
      <c r="B440" s="7">
        <v>44395</v>
      </c>
      <c r="C440" s="6">
        <v>6</v>
      </c>
      <c r="D440" s="6" t="s">
        <v>15</v>
      </c>
      <c r="E440" s="6" t="s">
        <v>16</v>
      </c>
      <c r="F440" s="6" t="s">
        <v>17</v>
      </c>
      <c r="G440" s="6" t="s">
        <v>1662</v>
      </c>
      <c r="H440" s="22">
        <v>69</v>
      </c>
      <c r="I440" s="9">
        <v>3</v>
      </c>
      <c r="J440" s="36"/>
    </row>
    <row r="441" spans="1:10" x14ac:dyDescent="0.3">
      <c r="A441" s="8" t="s">
        <v>1795</v>
      </c>
      <c r="B441" s="7">
        <v>44397</v>
      </c>
      <c r="C441" s="6">
        <v>9</v>
      </c>
      <c r="D441" s="6" t="s">
        <v>40</v>
      </c>
      <c r="E441" s="6" t="s">
        <v>16</v>
      </c>
      <c r="F441" s="6" t="s">
        <v>17</v>
      </c>
      <c r="G441" s="6" t="s">
        <v>1662</v>
      </c>
      <c r="H441" s="22">
        <v>69</v>
      </c>
      <c r="I441" s="9">
        <v>2</v>
      </c>
      <c r="J441" s="36"/>
    </row>
    <row r="442" spans="1:10" x14ac:dyDescent="0.3">
      <c r="A442" s="8" t="s">
        <v>1798</v>
      </c>
      <c r="B442" s="7">
        <v>44401</v>
      </c>
      <c r="C442" s="6">
        <v>10</v>
      </c>
      <c r="D442" s="6" t="s">
        <v>68</v>
      </c>
      <c r="E442" s="6" t="s">
        <v>41</v>
      </c>
      <c r="F442" s="6" t="s">
        <v>17</v>
      </c>
      <c r="G442" s="6" t="s">
        <v>1662</v>
      </c>
      <c r="H442" s="22">
        <v>69</v>
      </c>
      <c r="I442" s="9">
        <v>2</v>
      </c>
      <c r="J442" s="36"/>
    </row>
    <row r="443" spans="1:10" x14ac:dyDescent="0.3">
      <c r="A443" s="8" t="s">
        <v>1824</v>
      </c>
      <c r="B443" s="7">
        <v>44454</v>
      </c>
      <c r="C443" s="6">
        <v>6</v>
      </c>
      <c r="D443" s="6" t="s">
        <v>15</v>
      </c>
      <c r="E443" s="6" t="s">
        <v>16</v>
      </c>
      <c r="F443" s="6" t="s">
        <v>17</v>
      </c>
      <c r="G443" s="6" t="s">
        <v>1662</v>
      </c>
      <c r="H443" s="22">
        <v>69</v>
      </c>
      <c r="I443" s="9">
        <v>6</v>
      </c>
      <c r="J443" s="36"/>
    </row>
    <row r="444" spans="1:10" x14ac:dyDescent="0.3">
      <c r="A444" s="8" t="s">
        <v>1830</v>
      </c>
      <c r="B444" s="7">
        <v>44466</v>
      </c>
      <c r="C444" s="6">
        <v>9</v>
      </c>
      <c r="D444" s="6" t="s">
        <v>40</v>
      </c>
      <c r="E444" s="6" t="s">
        <v>16</v>
      </c>
      <c r="F444" s="6" t="s">
        <v>17</v>
      </c>
      <c r="G444" s="6" t="s">
        <v>1662</v>
      </c>
      <c r="H444" s="22">
        <v>69</v>
      </c>
      <c r="I444" s="9">
        <v>7</v>
      </c>
      <c r="J444" s="36"/>
    </row>
    <row r="445" spans="1:10" x14ac:dyDescent="0.3">
      <c r="A445" s="8" t="s">
        <v>1831</v>
      </c>
      <c r="B445" s="7">
        <v>44467</v>
      </c>
      <c r="C445" s="6">
        <v>9</v>
      </c>
      <c r="D445" s="6" t="s">
        <v>40</v>
      </c>
      <c r="E445" s="6" t="s">
        <v>16</v>
      </c>
      <c r="F445" s="6" t="s">
        <v>17</v>
      </c>
      <c r="G445" s="6" t="s">
        <v>1662</v>
      </c>
      <c r="H445" s="22">
        <v>69</v>
      </c>
      <c r="I445" s="9">
        <v>6</v>
      </c>
      <c r="J445" s="36"/>
    </row>
    <row r="446" spans="1:10" x14ac:dyDescent="0.3">
      <c r="A446" s="8" t="s">
        <v>1842</v>
      </c>
      <c r="B446" s="7">
        <v>44498</v>
      </c>
      <c r="C446" s="6">
        <v>9</v>
      </c>
      <c r="D446" s="6" t="s">
        <v>40</v>
      </c>
      <c r="E446" s="6" t="s">
        <v>41</v>
      </c>
      <c r="F446" s="6" t="s">
        <v>17</v>
      </c>
      <c r="G446" s="6" t="s">
        <v>1662</v>
      </c>
      <c r="H446" s="22">
        <v>69</v>
      </c>
      <c r="I446" s="9">
        <v>6</v>
      </c>
      <c r="J446" s="36"/>
    </row>
    <row r="447" spans="1:10" x14ac:dyDescent="0.3">
      <c r="A447" s="8" t="s">
        <v>1844</v>
      </c>
      <c r="B447" s="7">
        <v>44498</v>
      </c>
      <c r="C447" s="6">
        <v>9</v>
      </c>
      <c r="D447" s="6" t="s">
        <v>40</v>
      </c>
      <c r="E447" s="6" t="s">
        <v>41</v>
      </c>
      <c r="F447" s="6" t="s">
        <v>17</v>
      </c>
      <c r="G447" s="6" t="s">
        <v>1662</v>
      </c>
      <c r="H447" s="22">
        <v>69</v>
      </c>
      <c r="I447" s="9">
        <v>2</v>
      </c>
      <c r="J447" s="36"/>
    </row>
    <row r="448" spans="1:10" x14ac:dyDescent="0.3">
      <c r="A448" s="8" t="s">
        <v>1850</v>
      </c>
      <c r="B448" s="7">
        <v>44511</v>
      </c>
      <c r="C448" s="6">
        <v>10</v>
      </c>
      <c r="D448" s="6" t="s">
        <v>68</v>
      </c>
      <c r="E448" s="6" t="s">
        <v>41</v>
      </c>
      <c r="F448" s="6" t="s">
        <v>17</v>
      </c>
      <c r="G448" s="6" t="s">
        <v>1662</v>
      </c>
      <c r="H448" s="22">
        <v>69</v>
      </c>
      <c r="I448" s="9">
        <v>1</v>
      </c>
      <c r="J448" s="36"/>
    </row>
    <row r="449" spans="1:10" x14ac:dyDescent="0.3">
      <c r="A449" s="8" t="s">
        <v>1851</v>
      </c>
      <c r="B449" s="7">
        <v>44517</v>
      </c>
      <c r="C449" s="6">
        <v>9</v>
      </c>
      <c r="D449" s="6" t="s">
        <v>40</v>
      </c>
      <c r="E449" s="6" t="s">
        <v>16</v>
      </c>
      <c r="F449" s="6" t="s">
        <v>17</v>
      </c>
      <c r="G449" s="6" t="s">
        <v>1662</v>
      </c>
      <c r="H449" s="22">
        <v>69</v>
      </c>
      <c r="I449" s="9">
        <v>8</v>
      </c>
      <c r="J449" s="36"/>
    </row>
    <row r="450" spans="1:10" x14ac:dyDescent="0.3">
      <c r="A450" s="8" t="s">
        <v>1858</v>
      </c>
      <c r="B450" s="7">
        <v>44528</v>
      </c>
      <c r="C450" s="6">
        <v>10</v>
      </c>
      <c r="D450" s="6" t="s">
        <v>68</v>
      </c>
      <c r="E450" s="6" t="s">
        <v>41</v>
      </c>
      <c r="F450" s="6" t="s">
        <v>17</v>
      </c>
      <c r="G450" s="6" t="s">
        <v>1662</v>
      </c>
      <c r="H450" s="22">
        <v>69</v>
      </c>
      <c r="I450" s="9">
        <v>7</v>
      </c>
      <c r="J450" s="36"/>
    </row>
    <row r="451" spans="1:10" x14ac:dyDescent="0.3">
      <c r="A451" s="8" t="s">
        <v>1862</v>
      </c>
      <c r="B451" s="7">
        <v>44538</v>
      </c>
      <c r="C451" s="6">
        <v>10</v>
      </c>
      <c r="D451" s="6" t="s">
        <v>68</v>
      </c>
      <c r="E451" s="6" t="s">
        <v>41</v>
      </c>
      <c r="F451" s="6" t="s">
        <v>17</v>
      </c>
      <c r="G451" s="6" t="s">
        <v>1662</v>
      </c>
      <c r="H451" s="22">
        <v>69</v>
      </c>
      <c r="I451" s="9">
        <v>7</v>
      </c>
      <c r="J451" s="36"/>
    </row>
    <row r="452" spans="1:10" x14ac:dyDescent="0.3">
      <c r="A452" s="8" t="s">
        <v>1864</v>
      </c>
      <c r="B452" s="7">
        <v>44541</v>
      </c>
      <c r="C452" s="6">
        <v>10</v>
      </c>
      <c r="D452" s="6" t="s">
        <v>68</v>
      </c>
      <c r="E452" s="6" t="s">
        <v>41</v>
      </c>
      <c r="F452" s="6" t="s">
        <v>17</v>
      </c>
      <c r="G452" s="6" t="s">
        <v>1662</v>
      </c>
      <c r="H452" s="22">
        <v>69</v>
      </c>
      <c r="I452" s="9">
        <v>6</v>
      </c>
      <c r="J452" s="36"/>
    </row>
    <row r="453" spans="1:10" x14ac:dyDescent="0.3">
      <c r="A453" s="8" t="s">
        <v>1870</v>
      </c>
      <c r="B453" s="7">
        <v>44548</v>
      </c>
      <c r="C453" s="6">
        <v>8</v>
      </c>
      <c r="D453" s="6" t="s">
        <v>76</v>
      </c>
      <c r="E453" s="6" t="s">
        <v>41</v>
      </c>
      <c r="F453" s="6" t="s">
        <v>17</v>
      </c>
      <c r="G453" s="6" t="s">
        <v>1662</v>
      </c>
      <c r="H453" s="22">
        <v>69</v>
      </c>
      <c r="I453" s="9">
        <v>9</v>
      </c>
      <c r="J453" s="36"/>
    </row>
    <row r="454" spans="1:10" x14ac:dyDescent="0.3">
      <c r="A454" s="8" t="s">
        <v>1871</v>
      </c>
      <c r="B454" s="7">
        <v>44550</v>
      </c>
      <c r="C454" s="6">
        <v>10</v>
      </c>
      <c r="D454" s="6" t="s">
        <v>68</v>
      </c>
      <c r="E454" s="6" t="s">
        <v>41</v>
      </c>
      <c r="F454" s="6" t="s">
        <v>17</v>
      </c>
      <c r="G454" s="6" t="s">
        <v>1662</v>
      </c>
      <c r="H454" s="22">
        <v>69</v>
      </c>
      <c r="I454" s="9">
        <v>6</v>
      </c>
      <c r="J454" s="36"/>
    </row>
    <row r="455" spans="1:10" x14ac:dyDescent="0.3">
      <c r="A455" s="8" t="s">
        <v>1876</v>
      </c>
      <c r="B455" s="7">
        <v>44555</v>
      </c>
      <c r="C455" s="6">
        <v>8</v>
      </c>
      <c r="D455" s="6" t="s">
        <v>76</v>
      </c>
      <c r="E455" s="6" t="s">
        <v>16</v>
      </c>
      <c r="F455" s="6" t="s">
        <v>17</v>
      </c>
      <c r="G455" s="6" t="s">
        <v>1662</v>
      </c>
      <c r="H455" s="22">
        <v>69</v>
      </c>
      <c r="I455" s="9">
        <v>2</v>
      </c>
      <c r="J455" s="36"/>
    </row>
    <row r="456" spans="1:10" x14ac:dyDescent="0.3">
      <c r="A456" s="8" t="s">
        <v>1882</v>
      </c>
      <c r="B456" s="7">
        <v>44568</v>
      </c>
      <c r="C456" s="6">
        <v>7</v>
      </c>
      <c r="D456" s="6" t="s">
        <v>43</v>
      </c>
      <c r="E456" s="6" t="s">
        <v>41</v>
      </c>
      <c r="F456" s="6" t="s">
        <v>17</v>
      </c>
      <c r="G456" s="6" t="s">
        <v>1662</v>
      </c>
      <c r="H456" s="22">
        <v>69</v>
      </c>
      <c r="I456" s="9">
        <v>6</v>
      </c>
      <c r="J456" s="36"/>
    </row>
    <row r="457" spans="1:10" x14ac:dyDescent="0.3">
      <c r="A457" s="8" t="s">
        <v>1886</v>
      </c>
      <c r="B457" s="7">
        <v>44573</v>
      </c>
      <c r="C457" s="6">
        <v>8</v>
      </c>
      <c r="D457" s="6" t="s">
        <v>76</v>
      </c>
      <c r="E457" s="6" t="s">
        <v>41</v>
      </c>
      <c r="F457" s="6" t="s">
        <v>17</v>
      </c>
      <c r="G457" s="6" t="s">
        <v>1662</v>
      </c>
      <c r="H457" s="22">
        <v>69</v>
      </c>
      <c r="I457" s="9">
        <v>1</v>
      </c>
      <c r="J457" s="36"/>
    </row>
    <row r="458" spans="1:10" x14ac:dyDescent="0.3">
      <c r="A458" s="8" t="s">
        <v>1901</v>
      </c>
      <c r="B458" s="7">
        <v>44595</v>
      </c>
      <c r="C458" s="6">
        <v>6</v>
      </c>
      <c r="D458" s="6" t="s">
        <v>15</v>
      </c>
      <c r="E458" s="6" t="s">
        <v>16</v>
      </c>
      <c r="F458" s="6" t="s">
        <v>17</v>
      </c>
      <c r="G458" s="6" t="s">
        <v>1662</v>
      </c>
      <c r="H458" s="22">
        <v>69</v>
      </c>
      <c r="I458" s="9">
        <v>5</v>
      </c>
      <c r="J458" s="36"/>
    </row>
    <row r="459" spans="1:10" x14ac:dyDescent="0.3">
      <c r="A459" s="8" t="s">
        <v>1907</v>
      </c>
      <c r="B459" s="7">
        <v>44611</v>
      </c>
      <c r="C459" s="6">
        <v>6</v>
      </c>
      <c r="D459" s="6" t="s">
        <v>15</v>
      </c>
      <c r="E459" s="6" t="s">
        <v>41</v>
      </c>
      <c r="F459" s="6" t="s">
        <v>17</v>
      </c>
      <c r="G459" s="6" t="s">
        <v>1662</v>
      </c>
      <c r="H459" s="22">
        <v>69</v>
      </c>
      <c r="I459" s="9">
        <v>8</v>
      </c>
      <c r="J459" s="36"/>
    </row>
    <row r="460" spans="1:10" x14ac:dyDescent="0.3">
      <c r="A460" s="8" t="s">
        <v>1909</v>
      </c>
      <c r="B460" s="7">
        <v>44615</v>
      </c>
      <c r="C460" s="6">
        <v>7</v>
      </c>
      <c r="D460" s="6" t="s">
        <v>43</v>
      </c>
      <c r="E460" s="6" t="s">
        <v>41</v>
      </c>
      <c r="F460" s="6" t="s">
        <v>17</v>
      </c>
      <c r="G460" s="6" t="s">
        <v>1662</v>
      </c>
      <c r="H460" s="22">
        <v>69</v>
      </c>
      <c r="I460" s="9">
        <v>5</v>
      </c>
      <c r="J460" s="36"/>
    </row>
    <row r="461" spans="1:10" x14ac:dyDescent="0.3">
      <c r="A461" s="8" t="s">
        <v>1913</v>
      </c>
      <c r="B461" s="7">
        <v>44619</v>
      </c>
      <c r="C461" s="6">
        <v>8</v>
      </c>
      <c r="D461" s="6" t="s">
        <v>76</v>
      </c>
      <c r="E461" s="6" t="s">
        <v>41</v>
      </c>
      <c r="F461" s="6" t="s">
        <v>17</v>
      </c>
      <c r="G461" s="6" t="s">
        <v>1662</v>
      </c>
      <c r="H461" s="22">
        <v>69</v>
      </c>
      <c r="I461" s="9">
        <v>4</v>
      </c>
      <c r="J461" s="36"/>
    </row>
    <row r="462" spans="1:10" x14ac:dyDescent="0.3">
      <c r="A462" s="8" t="s">
        <v>1914</v>
      </c>
      <c r="B462" s="7">
        <v>44620</v>
      </c>
      <c r="C462" s="6">
        <v>10</v>
      </c>
      <c r="D462" s="6" t="s">
        <v>68</v>
      </c>
      <c r="E462" s="6" t="s">
        <v>41</v>
      </c>
      <c r="F462" s="6" t="s">
        <v>17</v>
      </c>
      <c r="G462" s="6" t="s">
        <v>1662</v>
      </c>
      <c r="H462" s="22">
        <v>69</v>
      </c>
      <c r="I462" s="9">
        <v>9</v>
      </c>
      <c r="J462" s="36"/>
    </row>
    <row r="463" spans="1:10" x14ac:dyDescent="0.3">
      <c r="A463" s="8" t="s">
        <v>1919</v>
      </c>
      <c r="B463" s="7">
        <v>44630</v>
      </c>
      <c r="C463" s="6">
        <v>6</v>
      </c>
      <c r="D463" s="6" t="s">
        <v>15</v>
      </c>
      <c r="E463" s="6" t="s">
        <v>16</v>
      </c>
      <c r="F463" s="6" t="s">
        <v>17</v>
      </c>
      <c r="G463" s="6" t="s">
        <v>1662</v>
      </c>
      <c r="H463" s="22">
        <v>69</v>
      </c>
      <c r="I463" s="9">
        <v>5</v>
      </c>
      <c r="J463" s="36"/>
    </row>
    <row r="464" spans="1:10" x14ac:dyDescent="0.3">
      <c r="A464" s="8" t="s">
        <v>1920</v>
      </c>
      <c r="B464" s="7">
        <v>44631</v>
      </c>
      <c r="C464" s="6">
        <v>7</v>
      </c>
      <c r="D464" s="6" t="s">
        <v>43</v>
      </c>
      <c r="E464" s="6" t="s">
        <v>41</v>
      </c>
      <c r="F464" s="6" t="s">
        <v>17</v>
      </c>
      <c r="G464" s="6" t="s">
        <v>1662</v>
      </c>
      <c r="H464" s="22">
        <v>69</v>
      </c>
      <c r="I464" s="9">
        <v>1</v>
      </c>
      <c r="J464" s="36"/>
    </row>
    <row r="465" spans="1:10" x14ac:dyDescent="0.3">
      <c r="A465" s="8" t="s">
        <v>1927</v>
      </c>
      <c r="B465" s="7">
        <v>44643</v>
      </c>
      <c r="C465" s="6">
        <v>8</v>
      </c>
      <c r="D465" s="6" t="s">
        <v>76</v>
      </c>
      <c r="E465" s="6" t="s">
        <v>16</v>
      </c>
      <c r="F465" s="6" t="s">
        <v>17</v>
      </c>
      <c r="G465" s="6" t="s">
        <v>1662</v>
      </c>
      <c r="H465" s="22">
        <v>69</v>
      </c>
      <c r="I465" s="9">
        <v>8</v>
      </c>
      <c r="J465" s="36"/>
    </row>
    <row r="466" spans="1:10" x14ac:dyDescent="0.3">
      <c r="A466" s="8" t="s">
        <v>1932</v>
      </c>
      <c r="B466" s="7">
        <v>44658</v>
      </c>
      <c r="C466" s="6">
        <v>7</v>
      </c>
      <c r="D466" s="6" t="s">
        <v>43</v>
      </c>
      <c r="E466" s="6" t="s">
        <v>41</v>
      </c>
      <c r="F466" s="6" t="s">
        <v>17</v>
      </c>
      <c r="G466" s="6" t="s">
        <v>1662</v>
      </c>
      <c r="H466" s="22">
        <v>69</v>
      </c>
      <c r="I466" s="9">
        <v>6</v>
      </c>
      <c r="J466" s="36"/>
    </row>
    <row r="467" spans="1:10" x14ac:dyDescent="0.3">
      <c r="A467" s="8" t="s">
        <v>1933</v>
      </c>
      <c r="B467" s="7">
        <v>44660</v>
      </c>
      <c r="C467" s="6">
        <v>9</v>
      </c>
      <c r="D467" s="6" t="s">
        <v>40</v>
      </c>
      <c r="E467" s="6" t="s">
        <v>41</v>
      </c>
      <c r="F467" s="6" t="s">
        <v>17</v>
      </c>
      <c r="G467" s="6" t="s">
        <v>1662</v>
      </c>
      <c r="H467" s="22">
        <v>69</v>
      </c>
      <c r="I467" s="9">
        <v>6</v>
      </c>
      <c r="J467" s="36"/>
    </row>
    <row r="468" spans="1:10" x14ac:dyDescent="0.3">
      <c r="A468" s="8" t="s">
        <v>1942</v>
      </c>
      <c r="B468" s="7">
        <v>44674</v>
      </c>
      <c r="C468" s="6">
        <v>6</v>
      </c>
      <c r="D468" s="6" t="s">
        <v>15</v>
      </c>
      <c r="E468" s="6" t="s">
        <v>16</v>
      </c>
      <c r="F468" s="6" t="s">
        <v>17</v>
      </c>
      <c r="G468" s="6" t="s">
        <v>1662</v>
      </c>
      <c r="H468" s="22">
        <v>69</v>
      </c>
      <c r="I468" s="9">
        <v>4</v>
      </c>
      <c r="J468" s="36"/>
    </row>
    <row r="469" spans="1:10" x14ac:dyDescent="0.3">
      <c r="A469" s="8" t="s">
        <v>1943</v>
      </c>
      <c r="B469" s="7">
        <v>44679</v>
      </c>
      <c r="C469" s="6">
        <v>8</v>
      </c>
      <c r="D469" s="6" t="s">
        <v>76</v>
      </c>
      <c r="E469" s="6" t="s">
        <v>41</v>
      </c>
      <c r="F469" s="6" t="s">
        <v>17</v>
      </c>
      <c r="G469" s="6" t="s">
        <v>1662</v>
      </c>
      <c r="H469" s="22">
        <v>69</v>
      </c>
      <c r="I469" s="9">
        <v>8</v>
      </c>
      <c r="J469" s="36"/>
    </row>
    <row r="470" spans="1:10" x14ac:dyDescent="0.3">
      <c r="A470" s="8" t="s">
        <v>1953</v>
      </c>
      <c r="B470" s="7">
        <v>44690</v>
      </c>
      <c r="C470" s="6">
        <v>7</v>
      </c>
      <c r="D470" s="6" t="s">
        <v>43</v>
      </c>
      <c r="E470" s="6" t="s">
        <v>41</v>
      </c>
      <c r="F470" s="6" t="s">
        <v>17</v>
      </c>
      <c r="G470" s="6" t="s">
        <v>1662</v>
      </c>
      <c r="H470" s="22">
        <v>69</v>
      </c>
      <c r="I470" s="9">
        <v>5</v>
      </c>
      <c r="J470" s="36"/>
    </row>
    <row r="471" spans="1:10" x14ac:dyDescent="0.3">
      <c r="A471" s="8" t="s">
        <v>1958</v>
      </c>
      <c r="B471" s="7">
        <v>44703</v>
      </c>
      <c r="C471" s="6">
        <v>8</v>
      </c>
      <c r="D471" s="6" t="s">
        <v>76</v>
      </c>
      <c r="E471" s="6" t="s">
        <v>16</v>
      </c>
      <c r="F471" s="6" t="s">
        <v>17</v>
      </c>
      <c r="G471" s="6" t="s">
        <v>1662</v>
      </c>
      <c r="H471" s="22">
        <v>69</v>
      </c>
      <c r="I471" s="9">
        <v>2</v>
      </c>
      <c r="J471" s="36"/>
    </row>
    <row r="472" spans="1:10" x14ac:dyDescent="0.3">
      <c r="A472" s="8" t="s">
        <v>1960</v>
      </c>
      <c r="B472" s="7">
        <v>44706</v>
      </c>
      <c r="C472" s="6">
        <v>7</v>
      </c>
      <c r="D472" s="6" t="s">
        <v>43</v>
      </c>
      <c r="E472" s="6" t="s">
        <v>16</v>
      </c>
      <c r="F472" s="6" t="s">
        <v>17</v>
      </c>
      <c r="G472" s="6" t="s">
        <v>1662</v>
      </c>
      <c r="H472" s="22">
        <v>69</v>
      </c>
      <c r="I472" s="9">
        <v>3</v>
      </c>
      <c r="J472" s="36"/>
    </row>
    <row r="473" spans="1:10" x14ac:dyDescent="0.3">
      <c r="A473" s="8" t="s">
        <v>1961</v>
      </c>
      <c r="B473" s="7">
        <v>44706</v>
      </c>
      <c r="C473" s="6">
        <v>9</v>
      </c>
      <c r="D473" s="6" t="s">
        <v>40</v>
      </c>
      <c r="E473" s="6" t="s">
        <v>41</v>
      </c>
      <c r="F473" s="6" t="s">
        <v>17</v>
      </c>
      <c r="G473" s="6" t="s">
        <v>1662</v>
      </c>
      <c r="H473" s="22">
        <v>69</v>
      </c>
      <c r="I473" s="9">
        <v>0</v>
      </c>
      <c r="J473" s="36"/>
    </row>
    <row r="474" spans="1:10" x14ac:dyDescent="0.3">
      <c r="A474" s="8" t="s">
        <v>1962</v>
      </c>
      <c r="B474" s="7">
        <v>44707</v>
      </c>
      <c r="C474" s="6">
        <v>7</v>
      </c>
      <c r="D474" s="6" t="s">
        <v>43</v>
      </c>
      <c r="E474" s="6" t="s">
        <v>16</v>
      </c>
      <c r="F474" s="6" t="s">
        <v>17</v>
      </c>
      <c r="G474" s="6" t="s">
        <v>1662</v>
      </c>
      <c r="H474" s="22">
        <v>69</v>
      </c>
      <c r="I474" s="9">
        <v>3</v>
      </c>
      <c r="J474" s="36"/>
    </row>
    <row r="475" spans="1:10" x14ac:dyDescent="0.3">
      <c r="A475" s="8" t="s">
        <v>1967</v>
      </c>
      <c r="B475" s="7">
        <v>44714</v>
      </c>
      <c r="C475" s="6">
        <v>10</v>
      </c>
      <c r="D475" s="6" t="s">
        <v>68</v>
      </c>
      <c r="E475" s="6" t="s">
        <v>16</v>
      </c>
      <c r="F475" s="6" t="s">
        <v>17</v>
      </c>
      <c r="G475" s="6" t="s">
        <v>1662</v>
      </c>
      <c r="H475" s="22">
        <v>69</v>
      </c>
      <c r="I475" s="9">
        <v>4</v>
      </c>
      <c r="J475" s="36"/>
    </row>
    <row r="476" spans="1:10" x14ac:dyDescent="0.3">
      <c r="A476" s="8" t="s">
        <v>1974</v>
      </c>
      <c r="B476" s="7">
        <v>44727</v>
      </c>
      <c r="C476" s="6">
        <v>9</v>
      </c>
      <c r="D476" s="6" t="s">
        <v>40</v>
      </c>
      <c r="E476" s="6" t="s">
        <v>41</v>
      </c>
      <c r="F476" s="6" t="s">
        <v>17</v>
      </c>
      <c r="G476" s="6" t="s">
        <v>1662</v>
      </c>
      <c r="H476" s="22">
        <v>69</v>
      </c>
      <c r="I476" s="9">
        <v>5</v>
      </c>
      <c r="J476" s="36"/>
    </row>
    <row r="477" spans="1:10" x14ac:dyDescent="0.3">
      <c r="A477" s="8" t="s">
        <v>1978</v>
      </c>
      <c r="B477" s="7">
        <v>44734</v>
      </c>
      <c r="C477" s="6">
        <v>6</v>
      </c>
      <c r="D477" s="6" t="s">
        <v>15</v>
      </c>
      <c r="E477" s="6" t="s">
        <v>16</v>
      </c>
      <c r="F477" s="6" t="s">
        <v>17</v>
      </c>
      <c r="G477" s="6" t="s">
        <v>1662</v>
      </c>
      <c r="H477" s="22">
        <v>69</v>
      </c>
      <c r="I477" s="9">
        <v>5</v>
      </c>
      <c r="J477" s="36"/>
    </row>
    <row r="478" spans="1:10" x14ac:dyDescent="0.3">
      <c r="A478" s="8" t="s">
        <v>1979</v>
      </c>
      <c r="B478" s="7">
        <v>44739</v>
      </c>
      <c r="C478" s="6">
        <v>9</v>
      </c>
      <c r="D478" s="6" t="s">
        <v>40</v>
      </c>
      <c r="E478" s="6" t="s">
        <v>41</v>
      </c>
      <c r="F478" s="6" t="s">
        <v>17</v>
      </c>
      <c r="G478" s="6" t="s">
        <v>1662</v>
      </c>
      <c r="H478" s="22">
        <v>69</v>
      </c>
      <c r="I478" s="9">
        <v>3</v>
      </c>
      <c r="J478" s="36"/>
    </row>
    <row r="479" spans="1:10" x14ac:dyDescent="0.3">
      <c r="A479" s="8" t="s">
        <v>1981</v>
      </c>
      <c r="B479" s="7">
        <v>44750</v>
      </c>
      <c r="C479" s="6">
        <v>7</v>
      </c>
      <c r="D479" s="6" t="s">
        <v>43</v>
      </c>
      <c r="E479" s="6" t="s">
        <v>16</v>
      </c>
      <c r="F479" s="6" t="s">
        <v>17</v>
      </c>
      <c r="G479" s="6" t="s">
        <v>1662</v>
      </c>
      <c r="H479" s="22">
        <v>69</v>
      </c>
      <c r="I479" s="9">
        <v>3</v>
      </c>
      <c r="J479" s="36"/>
    </row>
    <row r="480" spans="1:10" x14ac:dyDescent="0.3">
      <c r="A480" s="8" t="s">
        <v>1988</v>
      </c>
      <c r="B480" s="7">
        <v>44763</v>
      </c>
      <c r="C480" s="6">
        <v>9</v>
      </c>
      <c r="D480" s="6" t="s">
        <v>40</v>
      </c>
      <c r="E480" s="6" t="s">
        <v>41</v>
      </c>
      <c r="F480" s="6" t="s">
        <v>17</v>
      </c>
      <c r="G480" s="6" t="s">
        <v>1662</v>
      </c>
      <c r="H480" s="22">
        <v>69</v>
      </c>
      <c r="I480" s="9">
        <v>4</v>
      </c>
      <c r="J480" s="36"/>
    </row>
    <row r="481" spans="1:10" x14ac:dyDescent="0.3">
      <c r="A481" s="8" t="s">
        <v>1989</v>
      </c>
      <c r="B481" s="7">
        <v>44764</v>
      </c>
      <c r="C481" s="6">
        <v>9</v>
      </c>
      <c r="D481" s="6" t="s">
        <v>40</v>
      </c>
      <c r="E481" s="6" t="s">
        <v>16</v>
      </c>
      <c r="F481" s="6" t="s">
        <v>17</v>
      </c>
      <c r="G481" s="6" t="s">
        <v>1662</v>
      </c>
      <c r="H481" s="22">
        <v>69</v>
      </c>
      <c r="I481" s="9">
        <v>4</v>
      </c>
      <c r="J481" s="36"/>
    </row>
    <row r="482" spans="1:10" x14ac:dyDescent="0.3">
      <c r="A482" s="8" t="s">
        <v>1997</v>
      </c>
      <c r="B482" s="7">
        <v>44771</v>
      </c>
      <c r="C482" s="6">
        <v>9</v>
      </c>
      <c r="D482" s="6" t="s">
        <v>40</v>
      </c>
      <c r="E482" s="6" t="s">
        <v>41</v>
      </c>
      <c r="F482" s="6" t="s">
        <v>17</v>
      </c>
      <c r="G482" s="6" t="s">
        <v>1662</v>
      </c>
      <c r="H482" s="22">
        <v>69</v>
      </c>
      <c r="I482" s="9">
        <v>2</v>
      </c>
      <c r="J482" s="36"/>
    </row>
    <row r="483" spans="1:10" x14ac:dyDescent="0.3">
      <c r="A483" s="8" t="s">
        <v>1998</v>
      </c>
      <c r="B483" s="7">
        <v>44777</v>
      </c>
      <c r="C483" s="6">
        <v>7</v>
      </c>
      <c r="D483" s="6" t="s">
        <v>43</v>
      </c>
      <c r="E483" s="6" t="s">
        <v>16</v>
      </c>
      <c r="F483" s="6" t="s">
        <v>17</v>
      </c>
      <c r="G483" s="6" t="s">
        <v>1662</v>
      </c>
      <c r="H483" s="22">
        <v>69</v>
      </c>
      <c r="I483" s="9">
        <v>9</v>
      </c>
      <c r="J483" s="36"/>
    </row>
    <row r="484" spans="1:10" x14ac:dyDescent="0.3">
      <c r="A484" s="8" t="s">
        <v>1999</v>
      </c>
      <c r="B484" s="7">
        <v>44781</v>
      </c>
      <c r="C484" s="6">
        <v>9</v>
      </c>
      <c r="D484" s="6" t="s">
        <v>40</v>
      </c>
      <c r="E484" s="6" t="s">
        <v>16</v>
      </c>
      <c r="F484" s="6" t="s">
        <v>17</v>
      </c>
      <c r="G484" s="6" t="s">
        <v>1662</v>
      </c>
      <c r="H484" s="22">
        <v>69</v>
      </c>
      <c r="I484" s="9">
        <v>0</v>
      </c>
      <c r="J484" s="36"/>
    </row>
    <row r="485" spans="1:10" x14ac:dyDescent="0.3">
      <c r="A485" s="8" t="s">
        <v>2002</v>
      </c>
      <c r="B485" s="7">
        <v>44784</v>
      </c>
      <c r="C485" s="6">
        <v>7</v>
      </c>
      <c r="D485" s="6" t="s">
        <v>43</v>
      </c>
      <c r="E485" s="6" t="s">
        <v>16</v>
      </c>
      <c r="F485" s="6" t="s">
        <v>17</v>
      </c>
      <c r="G485" s="6" t="s">
        <v>1662</v>
      </c>
      <c r="H485" s="22">
        <v>69</v>
      </c>
      <c r="I485" s="9">
        <v>5</v>
      </c>
      <c r="J485" s="36"/>
    </row>
    <row r="486" spans="1:10" x14ac:dyDescent="0.3">
      <c r="A486" s="8" t="s">
        <v>2005</v>
      </c>
      <c r="B486" s="7">
        <v>44787</v>
      </c>
      <c r="C486" s="6">
        <v>8</v>
      </c>
      <c r="D486" s="6" t="s">
        <v>76</v>
      </c>
      <c r="E486" s="6" t="s">
        <v>41</v>
      </c>
      <c r="F486" s="6" t="s">
        <v>17</v>
      </c>
      <c r="G486" s="6" t="s">
        <v>1662</v>
      </c>
      <c r="H486" s="22">
        <v>69</v>
      </c>
      <c r="I486" s="9">
        <v>5</v>
      </c>
      <c r="J486" s="36"/>
    </row>
    <row r="487" spans="1:10" x14ac:dyDescent="0.3">
      <c r="A487" s="8" t="s">
        <v>2008</v>
      </c>
      <c r="B487" s="7">
        <v>44790</v>
      </c>
      <c r="C487" s="6">
        <v>8</v>
      </c>
      <c r="D487" s="6" t="s">
        <v>76</v>
      </c>
      <c r="E487" s="6" t="s">
        <v>16</v>
      </c>
      <c r="F487" s="6" t="s">
        <v>17</v>
      </c>
      <c r="G487" s="6" t="s">
        <v>1662</v>
      </c>
      <c r="H487" s="22">
        <v>69</v>
      </c>
      <c r="I487" s="9">
        <v>8</v>
      </c>
      <c r="J487" s="36"/>
    </row>
    <row r="488" spans="1:10" x14ac:dyDescent="0.3">
      <c r="A488" s="8" t="s">
        <v>2012</v>
      </c>
      <c r="B488" s="7">
        <v>44794</v>
      </c>
      <c r="C488" s="6">
        <v>8</v>
      </c>
      <c r="D488" s="6" t="s">
        <v>76</v>
      </c>
      <c r="E488" s="6" t="s">
        <v>16</v>
      </c>
      <c r="F488" s="6" t="s">
        <v>17</v>
      </c>
      <c r="G488" s="6" t="s">
        <v>1662</v>
      </c>
      <c r="H488" s="22">
        <v>69</v>
      </c>
      <c r="I488" s="9">
        <v>5</v>
      </c>
      <c r="J488" s="36"/>
    </row>
    <row r="489" spans="1:10" x14ac:dyDescent="0.3">
      <c r="A489" s="8" t="s">
        <v>2013</v>
      </c>
      <c r="B489" s="7">
        <v>44795</v>
      </c>
      <c r="C489" s="6">
        <v>6</v>
      </c>
      <c r="D489" s="6" t="s">
        <v>15</v>
      </c>
      <c r="E489" s="6" t="s">
        <v>41</v>
      </c>
      <c r="F489" s="6" t="s">
        <v>17</v>
      </c>
      <c r="G489" s="6" t="s">
        <v>1662</v>
      </c>
      <c r="H489" s="22">
        <v>69</v>
      </c>
      <c r="I489" s="9">
        <v>3</v>
      </c>
      <c r="J489" s="36"/>
    </row>
    <row r="490" spans="1:10" x14ac:dyDescent="0.3">
      <c r="A490" s="8" t="s">
        <v>2018</v>
      </c>
      <c r="B490" s="7">
        <v>44803</v>
      </c>
      <c r="C490" s="6">
        <v>6</v>
      </c>
      <c r="D490" s="6" t="s">
        <v>15</v>
      </c>
      <c r="E490" s="6" t="s">
        <v>41</v>
      </c>
      <c r="F490" s="6" t="s">
        <v>17</v>
      </c>
      <c r="G490" s="6" t="s">
        <v>1662</v>
      </c>
      <c r="H490" s="22">
        <v>69</v>
      </c>
      <c r="I490" s="9">
        <v>0</v>
      </c>
      <c r="J490" s="36"/>
    </row>
    <row r="491" spans="1:10" x14ac:dyDescent="0.3">
      <c r="A491" s="8" t="s">
        <v>2019</v>
      </c>
      <c r="B491" s="7">
        <v>44805</v>
      </c>
      <c r="C491" s="6">
        <v>7</v>
      </c>
      <c r="D491" s="6" t="s">
        <v>43</v>
      </c>
      <c r="E491" s="6" t="s">
        <v>16</v>
      </c>
      <c r="F491" s="6" t="s">
        <v>17</v>
      </c>
      <c r="G491" s="6" t="s">
        <v>1662</v>
      </c>
      <c r="H491" s="22">
        <v>69</v>
      </c>
      <c r="I491" s="9">
        <v>6</v>
      </c>
      <c r="J491" s="36"/>
    </row>
    <row r="492" spans="1:10" x14ac:dyDescent="0.3">
      <c r="A492" s="8" t="s">
        <v>2020</v>
      </c>
      <c r="B492" s="7">
        <v>44809</v>
      </c>
      <c r="C492" s="6">
        <v>10</v>
      </c>
      <c r="D492" s="6" t="s">
        <v>68</v>
      </c>
      <c r="E492" s="6" t="s">
        <v>16</v>
      </c>
      <c r="F492" s="6" t="s">
        <v>17</v>
      </c>
      <c r="G492" s="6" t="s">
        <v>1662</v>
      </c>
      <c r="H492" s="22">
        <v>69</v>
      </c>
      <c r="I492" s="9">
        <v>7</v>
      </c>
      <c r="J492" s="36"/>
    </row>
    <row r="493" spans="1:10" x14ac:dyDescent="0.3">
      <c r="A493" s="8" t="s">
        <v>2021</v>
      </c>
      <c r="B493" s="7">
        <v>44810</v>
      </c>
      <c r="C493" s="6">
        <v>9</v>
      </c>
      <c r="D493" s="6" t="s">
        <v>40</v>
      </c>
      <c r="E493" s="6" t="s">
        <v>41</v>
      </c>
      <c r="F493" s="6" t="s">
        <v>17</v>
      </c>
      <c r="G493" s="6" t="s">
        <v>1662</v>
      </c>
      <c r="H493" s="22">
        <v>69</v>
      </c>
      <c r="I493" s="9">
        <v>1</v>
      </c>
      <c r="J493" s="36"/>
    </row>
    <row r="494" spans="1:10" x14ac:dyDescent="0.3">
      <c r="A494" s="8" t="s">
        <v>2022</v>
      </c>
      <c r="B494" s="7">
        <v>44811</v>
      </c>
      <c r="C494" s="6">
        <v>9</v>
      </c>
      <c r="D494" s="6" t="s">
        <v>40</v>
      </c>
      <c r="E494" s="6" t="s">
        <v>41</v>
      </c>
      <c r="F494" s="6" t="s">
        <v>17</v>
      </c>
      <c r="G494" s="6" t="s">
        <v>1662</v>
      </c>
      <c r="H494" s="22">
        <v>69</v>
      </c>
      <c r="I494" s="9">
        <v>8</v>
      </c>
      <c r="J494" s="36"/>
    </row>
    <row r="495" spans="1:10" x14ac:dyDescent="0.3">
      <c r="A495" s="8" t="s">
        <v>2023</v>
      </c>
      <c r="B495" s="7">
        <v>44812</v>
      </c>
      <c r="C495" s="6">
        <v>8</v>
      </c>
      <c r="D495" s="6" t="s">
        <v>76</v>
      </c>
      <c r="E495" s="6" t="s">
        <v>16</v>
      </c>
      <c r="F495" s="6" t="s">
        <v>17</v>
      </c>
      <c r="G495" s="6" t="s">
        <v>1662</v>
      </c>
      <c r="H495" s="22">
        <v>69</v>
      </c>
      <c r="I495" s="9">
        <v>4</v>
      </c>
      <c r="J495" s="36"/>
    </row>
    <row r="496" spans="1:10" x14ac:dyDescent="0.3">
      <c r="A496" s="8" t="s">
        <v>2031</v>
      </c>
      <c r="B496" s="7">
        <v>44823</v>
      </c>
      <c r="C496" s="6">
        <v>9</v>
      </c>
      <c r="D496" s="6" t="s">
        <v>40</v>
      </c>
      <c r="E496" s="6" t="s">
        <v>16</v>
      </c>
      <c r="F496" s="6" t="s">
        <v>17</v>
      </c>
      <c r="G496" s="6" t="s">
        <v>1662</v>
      </c>
      <c r="H496" s="22">
        <v>69</v>
      </c>
      <c r="I496" s="9">
        <v>0</v>
      </c>
      <c r="J496" s="36"/>
    </row>
    <row r="497" spans="1:10" x14ac:dyDescent="0.3">
      <c r="A497" s="8" t="s">
        <v>2034</v>
      </c>
      <c r="B497" s="7">
        <v>44834</v>
      </c>
      <c r="C497" s="6">
        <v>9</v>
      </c>
      <c r="D497" s="6" t="s">
        <v>40</v>
      </c>
      <c r="E497" s="6" t="s">
        <v>16</v>
      </c>
      <c r="F497" s="6" t="s">
        <v>17</v>
      </c>
      <c r="G497" s="6" t="s">
        <v>1662</v>
      </c>
      <c r="H497" s="22">
        <v>69</v>
      </c>
      <c r="I497" s="9">
        <v>7</v>
      </c>
      <c r="J497" s="36"/>
    </row>
    <row r="498" spans="1:10" x14ac:dyDescent="0.3">
      <c r="A498" s="8" t="s">
        <v>2039</v>
      </c>
      <c r="B498" s="7">
        <v>44839</v>
      </c>
      <c r="C498" s="6">
        <v>8</v>
      </c>
      <c r="D498" s="6" t="s">
        <v>76</v>
      </c>
      <c r="E498" s="6" t="s">
        <v>41</v>
      </c>
      <c r="F498" s="6" t="s">
        <v>17</v>
      </c>
      <c r="G498" s="6" t="s">
        <v>1662</v>
      </c>
      <c r="H498" s="22">
        <v>69</v>
      </c>
      <c r="I498" s="9">
        <v>0</v>
      </c>
      <c r="J498" s="36"/>
    </row>
    <row r="499" spans="1:10" x14ac:dyDescent="0.3">
      <c r="A499" s="8" t="s">
        <v>2044</v>
      </c>
      <c r="B499" s="7">
        <v>44850</v>
      </c>
      <c r="C499" s="6">
        <v>9</v>
      </c>
      <c r="D499" s="6" t="s">
        <v>40</v>
      </c>
      <c r="E499" s="6" t="s">
        <v>16</v>
      </c>
      <c r="F499" s="6" t="s">
        <v>17</v>
      </c>
      <c r="G499" s="6" t="s">
        <v>1662</v>
      </c>
      <c r="H499" s="22">
        <v>69</v>
      </c>
      <c r="I499" s="9">
        <v>8</v>
      </c>
      <c r="J499" s="3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2DD76-6215-4812-A148-B415110C43DA}">
  <dimension ref="A1:B2002"/>
  <sheetViews>
    <sheetView workbookViewId="0">
      <selection activeCell="B5" sqref="B5"/>
    </sheetView>
  </sheetViews>
  <sheetFormatPr defaultRowHeight="14.4" x14ac:dyDescent="0.3"/>
  <cols>
    <col min="1" max="1" width="11" style="25" bestFit="1" customWidth="1"/>
    <col min="2" max="2" width="13.77734375" style="26" bestFit="1" customWidth="1"/>
  </cols>
  <sheetData>
    <row r="1" spans="1:2" ht="16.2" thickBot="1" x14ac:dyDescent="0.35">
      <c r="A1" s="50" t="s">
        <v>4</v>
      </c>
      <c r="B1" s="51"/>
    </row>
    <row r="2" spans="1:2" ht="16.2" thickBot="1" x14ac:dyDescent="0.35">
      <c r="A2" s="16" t="s">
        <v>2111</v>
      </c>
      <c r="B2" s="19" t="s">
        <v>2112</v>
      </c>
    </row>
    <row r="3" spans="1:2" x14ac:dyDescent="0.3">
      <c r="A3" s="13" t="s">
        <v>2095</v>
      </c>
      <c r="B3" s="15" t="s">
        <v>2096</v>
      </c>
    </row>
    <row r="4" spans="1:2" x14ac:dyDescent="0.3">
      <c r="A4" s="8" t="s">
        <v>2097</v>
      </c>
      <c r="B4" s="9" t="s">
        <v>2098</v>
      </c>
    </row>
    <row r="5" spans="1:2" x14ac:dyDescent="0.3">
      <c r="A5" s="8" t="s">
        <v>2099</v>
      </c>
      <c r="B5" s="9" t="s">
        <v>2100</v>
      </c>
    </row>
    <row r="6" spans="1:2" x14ac:dyDescent="0.3">
      <c r="A6" s="8" t="s">
        <v>2099</v>
      </c>
      <c r="B6" s="9" t="s">
        <v>2100</v>
      </c>
    </row>
    <row r="7" spans="1:2" x14ac:dyDescent="0.3">
      <c r="A7" s="8" t="s">
        <v>2101</v>
      </c>
      <c r="B7" s="9" t="s">
        <v>2102</v>
      </c>
    </row>
    <row r="8" spans="1:2" x14ac:dyDescent="0.3">
      <c r="A8" s="8" t="s">
        <v>2103</v>
      </c>
      <c r="B8" s="9" t="s">
        <v>2104</v>
      </c>
    </row>
    <row r="9" spans="1:2" x14ac:dyDescent="0.3">
      <c r="A9" s="8" t="s">
        <v>2095</v>
      </c>
      <c r="B9" s="9" t="s">
        <v>2096</v>
      </c>
    </row>
    <row r="10" spans="1:2" x14ac:dyDescent="0.3">
      <c r="A10" s="8" t="s">
        <v>2097</v>
      </c>
      <c r="B10" s="9" t="s">
        <v>2098</v>
      </c>
    </row>
    <row r="11" spans="1:2" x14ac:dyDescent="0.3">
      <c r="A11" s="8" t="s">
        <v>2105</v>
      </c>
      <c r="B11" s="9" t="s">
        <v>2106</v>
      </c>
    </row>
    <row r="12" spans="1:2" x14ac:dyDescent="0.3">
      <c r="A12" s="8" t="s">
        <v>2107</v>
      </c>
      <c r="B12" s="9" t="s">
        <v>2108</v>
      </c>
    </row>
    <row r="13" spans="1:2" x14ac:dyDescent="0.3">
      <c r="A13" s="8" t="s">
        <v>2109</v>
      </c>
      <c r="B13" s="9" t="s">
        <v>2110</v>
      </c>
    </row>
    <row r="14" spans="1:2" x14ac:dyDescent="0.3">
      <c r="A14" s="8" t="s">
        <v>2097</v>
      </c>
      <c r="B14" s="9" t="s">
        <v>2098</v>
      </c>
    </row>
    <row r="15" spans="1:2" x14ac:dyDescent="0.3">
      <c r="A15" s="8" t="s">
        <v>2095</v>
      </c>
      <c r="B15" s="9" t="s">
        <v>2096</v>
      </c>
    </row>
    <row r="16" spans="1:2" x14ac:dyDescent="0.3">
      <c r="A16" s="8" t="s">
        <v>2097</v>
      </c>
      <c r="B16" s="9" t="s">
        <v>2098</v>
      </c>
    </row>
    <row r="17" spans="1:2" x14ac:dyDescent="0.3">
      <c r="A17" s="8" t="s">
        <v>2109</v>
      </c>
      <c r="B17" s="9" t="s">
        <v>2110</v>
      </c>
    </row>
    <row r="18" spans="1:2" x14ac:dyDescent="0.3">
      <c r="A18" s="8" t="s">
        <v>2097</v>
      </c>
      <c r="B18" s="9" t="s">
        <v>2098</v>
      </c>
    </row>
    <row r="19" spans="1:2" x14ac:dyDescent="0.3">
      <c r="A19" s="8" t="s">
        <v>2105</v>
      </c>
      <c r="B19" s="9" t="s">
        <v>2106</v>
      </c>
    </row>
    <row r="20" spans="1:2" x14ac:dyDescent="0.3">
      <c r="A20" s="8" t="s">
        <v>2097</v>
      </c>
      <c r="B20" s="9" t="s">
        <v>2098</v>
      </c>
    </row>
    <row r="21" spans="1:2" x14ac:dyDescent="0.3">
      <c r="A21" s="8" t="s">
        <v>2095</v>
      </c>
      <c r="B21" s="9" t="s">
        <v>2096</v>
      </c>
    </row>
    <row r="22" spans="1:2" x14ac:dyDescent="0.3">
      <c r="A22" s="8" t="s">
        <v>2103</v>
      </c>
      <c r="B22" s="9" t="s">
        <v>2104</v>
      </c>
    </row>
    <row r="23" spans="1:2" x14ac:dyDescent="0.3">
      <c r="A23" s="8" t="s">
        <v>2101</v>
      </c>
      <c r="B23" s="9" t="s">
        <v>2102</v>
      </c>
    </row>
    <row r="24" spans="1:2" x14ac:dyDescent="0.3">
      <c r="A24" s="8" t="s">
        <v>2107</v>
      </c>
      <c r="B24" s="9" t="s">
        <v>2108</v>
      </c>
    </row>
    <row r="25" spans="1:2" x14ac:dyDescent="0.3">
      <c r="A25" s="8" t="s">
        <v>2109</v>
      </c>
      <c r="B25" s="9" t="s">
        <v>2110</v>
      </c>
    </row>
    <row r="26" spans="1:2" x14ac:dyDescent="0.3">
      <c r="A26" s="8" t="s">
        <v>2103</v>
      </c>
      <c r="B26" s="9" t="s">
        <v>2104</v>
      </c>
    </row>
    <row r="27" spans="1:2" x14ac:dyDescent="0.3">
      <c r="A27" s="8" t="s">
        <v>2105</v>
      </c>
      <c r="B27" s="9" t="s">
        <v>2106</v>
      </c>
    </row>
    <row r="28" spans="1:2" x14ac:dyDescent="0.3">
      <c r="A28" s="8" t="s">
        <v>2095</v>
      </c>
      <c r="B28" s="9" t="s">
        <v>2096</v>
      </c>
    </row>
    <row r="29" spans="1:2" x14ac:dyDescent="0.3">
      <c r="A29" s="8" t="s">
        <v>2099</v>
      </c>
      <c r="B29" s="9" t="s">
        <v>2100</v>
      </c>
    </row>
    <row r="30" spans="1:2" x14ac:dyDescent="0.3">
      <c r="A30" s="8" t="s">
        <v>2107</v>
      </c>
      <c r="B30" s="9" t="s">
        <v>2108</v>
      </c>
    </row>
    <row r="31" spans="1:2" x14ac:dyDescent="0.3">
      <c r="A31" s="8" t="s">
        <v>2101</v>
      </c>
      <c r="B31" s="9" t="s">
        <v>2102</v>
      </c>
    </row>
    <row r="32" spans="1:2" x14ac:dyDescent="0.3">
      <c r="A32" s="8" t="s">
        <v>2107</v>
      </c>
      <c r="B32" s="9" t="s">
        <v>2108</v>
      </c>
    </row>
    <row r="33" spans="1:2" x14ac:dyDescent="0.3">
      <c r="A33" s="8" t="s">
        <v>2109</v>
      </c>
      <c r="B33" s="9" t="s">
        <v>2110</v>
      </c>
    </row>
    <row r="34" spans="1:2" x14ac:dyDescent="0.3">
      <c r="A34" s="8" t="s">
        <v>2101</v>
      </c>
      <c r="B34" s="9" t="s">
        <v>2102</v>
      </c>
    </row>
    <row r="35" spans="1:2" x14ac:dyDescent="0.3">
      <c r="A35" s="8" t="s">
        <v>2105</v>
      </c>
      <c r="B35" s="9" t="s">
        <v>2106</v>
      </c>
    </row>
    <row r="36" spans="1:2" x14ac:dyDescent="0.3">
      <c r="A36" s="8" t="s">
        <v>2105</v>
      </c>
      <c r="B36" s="9" t="s">
        <v>2106</v>
      </c>
    </row>
    <row r="37" spans="1:2" x14ac:dyDescent="0.3">
      <c r="A37" s="8" t="s">
        <v>2105</v>
      </c>
      <c r="B37" s="9" t="s">
        <v>2106</v>
      </c>
    </row>
    <row r="38" spans="1:2" x14ac:dyDescent="0.3">
      <c r="A38" s="8" t="s">
        <v>2103</v>
      </c>
      <c r="B38" s="9" t="s">
        <v>2104</v>
      </c>
    </row>
    <row r="39" spans="1:2" x14ac:dyDescent="0.3">
      <c r="A39" s="8" t="s">
        <v>2097</v>
      </c>
      <c r="B39" s="9" t="s">
        <v>2098</v>
      </c>
    </row>
    <row r="40" spans="1:2" x14ac:dyDescent="0.3">
      <c r="A40" s="8" t="s">
        <v>2103</v>
      </c>
      <c r="B40" s="9" t="s">
        <v>2104</v>
      </c>
    </row>
    <row r="41" spans="1:2" x14ac:dyDescent="0.3">
      <c r="A41" s="8" t="s">
        <v>2097</v>
      </c>
      <c r="B41" s="9" t="s">
        <v>2098</v>
      </c>
    </row>
    <row r="42" spans="1:2" x14ac:dyDescent="0.3">
      <c r="A42" s="8" t="s">
        <v>2103</v>
      </c>
      <c r="B42" s="9" t="s">
        <v>2104</v>
      </c>
    </row>
    <row r="43" spans="1:2" x14ac:dyDescent="0.3">
      <c r="A43" s="8" t="s">
        <v>2107</v>
      </c>
      <c r="B43" s="9" t="s">
        <v>2108</v>
      </c>
    </row>
    <row r="44" spans="1:2" x14ac:dyDescent="0.3">
      <c r="A44" s="8" t="s">
        <v>2107</v>
      </c>
      <c r="B44" s="9" t="s">
        <v>2108</v>
      </c>
    </row>
    <row r="45" spans="1:2" x14ac:dyDescent="0.3">
      <c r="A45" s="8" t="s">
        <v>2105</v>
      </c>
      <c r="B45" s="9" t="s">
        <v>2106</v>
      </c>
    </row>
    <row r="46" spans="1:2" x14ac:dyDescent="0.3">
      <c r="A46" s="8" t="s">
        <v>2103</v>
      </c>
      <c r="B46" s="9" t="s">
        <v>2104</v>
      </c>
    </row>
    <row r="47" spans="1:2" x14ac:dyDescent="0.3">
      <c r="A47" s="8" t="s">
        <v>2101</v>
      </c>
      <c r="B47" s="9" t="s">
        <v>2102</v>
      </c>
    </row>
    <row r="48" spans="1:2" x14ac:dyDescent="0.3">
      <c r="A48" s="8" t="s">
        <v>2109</v>
      </c>
      <c r="B48" s="9" t="s">
        <v>2110</v>
      </c>
    </row>
    <row r="49" spans="1:2" x14ac:dyDescent="0.3">
      <c r="A49" s="8" t="s">
        <v>2099</v>
      </c>
      <c r="B49" s="9" t="s">
        <v>2100</v>
      </c>
    </row>
    <row r="50" spans="1:2" x14ac:dyDescent="0.3">
      <c r="A50" s="8" t="s">
        <v>2101</v>
      </c>
      <c r="B50" s="9" t="s">
        <v>2102</v>
      </c>
    </row>
    <row r="51" spans="1:2" x14ac:dyDescent="0.3">
      <c r="A51" s="8" t="s">
        <v>2101</v>
      </c>
      <c r="B51" s="9" t="s">
        <v>2102</v>
      </c>
    </row>
    <row r="52" spans="1:2" x14ac:dyDescent="0.3">
      <c r="A52" s="8" t="s">
        <v>2099</v>
      </c>
      <c r="B52" s="9" t="s">
        <v>2100</v>
      </c>
    </row>
    <row r="53" spans="1:2" x14ac:dyDescent="0.3">
      <c r="A53" s="8" t="s">
        <v>2097</v>
      </c>
      <c r="B53" s="9" t="s">
        <v>2098</v>
      </c>
    </row>
    <row r="54" spans="1:2" x14ac:dyDescent="0.3">
      <c r="A54" s="8" t="s">
        <v>2095</v>
      </c>
      <c r="B54" s="9" t="s">
        <v>2096</v>
      </c>
    </row>
    <row r="55" spans="1:2" x14ac:dyDescent="0.3">
      <c r="A55" s="8" t="s">
        <v>2107</v>
      </c>
      <c r="B55" s="9" t="s">
        <v>2108</v>
      </c>
    </row>
    <row r="56" spans="1:2" x14ac:dyDescent="0.3">
      <c r="A56" s="8" t="s">
        <v>2103</v>
      </c>
      <c r="B56" s="9" t="s">
        <v>2104</v>
      </c>
    </row>
    <row r="57" spans="1:2" x14ac:dyDescent="0.3">
      <c r="A57" s="8" t="s">
        <v>2107</v>
      </c>
      <c r="B57" s="9" t="s">
        <v>2108</v>
      </c>
    </row>
    <row r="58" spans="1:2" x14ac:dyDescent="0.3">
      <c r="A58" s="8" t="s">
        <v>2095</v>
      </c>
      <c r="B58" s="9" t="s">
        <v>2096</v>
      </c>
    </row>
    <row r="59" spans="1:2" x14ac:dyDescent="0.3">
      <c r="A59" s="8" t="s">
        <v>2105</v>
      </c>
      <c r="B59" s="9" t="s">
        <v>2106</v>
      </c>
    </row>
    <row r="60" spans="1:2" x14ac:dyDescent="0.3">
      <c r="A60" s="8" t="s">
        <v>2109</v>
      </c>
      <c r="B60" s="9" t="s">
        <v>2110</v>
      </c>
    </row>
    <row r="61" spans="1:2" x14ac:dyDescent="0.3">
      <c r="A61" s="8" t="s">
        <v>2101</v>
      </c>
      <c r="B61" s="9" t="s">
        <v>2102</v>
      </c>
    </row>
    <row r="62" spans="1:2" x14ac:dyDescent="0.3">
      <c r="A62" s="8" t="s">
        <v>2109</v>
      </c>
      <c r="B62" s="9" t="s">
        <v>2110</v>
      </c>
    </row>
    <row r="63" spans="1:2" x14ac:dyDescent="0.3">
      <c r="A63" s="8" t="s">
        <v>2109</v>
      </c>
      <c r="B63" s="9" t="s">
        <v>2110</v>
      </c>
    </row>
    <row r="64" spans="1:2" x14ac:dyDescent="0.3">
      <c r="A64" s="8" t="s">
        <v>2105</v>
      </c>
      <c r="B64" s="9" t="s">
        <v>2106</v>
      </c>
    </row>
    <row r="65" spans="1:2" x14ac:dyDescent="0.3">
      <c r="A65" s="8" t="s">
        <v>2097</v>
      </c>
      <c r="B65" s="9" t="s">
        <v>2098</v>
      </c>
    </row>
    <row r="66" spans="1:2" x14ac:dyDescent="0.3">
      <c r="A66" s="8" t="s">
        <v>2097</v>
      </c>
      <c r="B66" s="9" t="s">
        <v>2098</v>
      </c>
    </row>
    <row r="67" spans="1:2" x14ac:dyDescent="0.3">
      <c r="A67" s="8" t="s">
        <v>2107</v>
      </c>
      <c r="B67" s="9" t="s">
        <v>2108</v>
      </c>
    </row>
    <row r="68" spans="1:2" x14ac:dyDescent="0.3">
      <c r="A68" s="8" t="s">
        <v>2101</v>
      </c>
      <c r="B68" s="9" t="s">
        <v>2102</v>
      </c>
    </row>
    <row r="69" spans="1:2" x14ac:dyDescent="0.3">
      <c r="A69" s="8" t="s">
        <v>2099</v>
      </c>
      <c r="B69" s="9" t="s">
        <v>2100</v>
      </c>
    </row>
    <row r="70" spans="1:2" x14ac:dyDescent="0.3">
      <c r="A70" s="8" t="s">
        <v>2099</v>
      </c>
      <c r="B70" s="9" t="s">
        <v>2100</v>
      </c>
    </row>
    <row r="71" spans="1:2" x14ac:dyDescent="0.3">
      <c r="A71" s="8" t="s">
        <v>2107</v>
      </c>
      <c r="B71" s="9" t="s">
        <v>2108</v>
      </c>
    </row>
    <row r="72" spans="1:2" x14ac:dyDescent="0.3">
      <c r="A72" s="8" t="s">
        <v>2103</v>
      </c>
      <c r="B72" s="9" t="s">
        <v>2104</v>
      </c>
    </row>
    <row r="73" spans="1:2" x14ac:dyDescent="0.3">
      <c r="A73" s="8" t="s">
        <v>2103</v>
      </c>
      <c r="B73" s="9" t="s">
        <v>2104</v>
      </c>
    </row>
    <row r="74" spans="1:2" x14ac:dyDescent="0.3">
      <c r="A74" s="8" t="s">
        <v>2099</v>
      </c>
      <c r="B74" s="9" t="s">
        <v>2100</v>
      </c>
    </row>
    <row r="75" spans="1:2" x14ac:dyDescent="0.3">
      <c r="A75" s="8" t="s">
        <v>2099</v>
      </c>
      <c r="B75" s="9" t="s">
        <v>2100</v>
      </c>
    </row>
    <row r="76" spans="1:2" x14ac:dyDescent="0.3">
      <c r="A76" s="8" t="s">
        <v>2101</v>
      </c>
      <c r="B76" s="9" t="s">
        <v>2102</v>
      </c>
    </row>
    <row r="77" spans="1:2" x14ac:dyDescent="0.3">
      <c r="A77" s="8" t="s">
        <v>2099</v>
      </c>
      <c r="B77" s="9" t="s">
        <v>2100</v>
      </c>
    </row>
    <row r="78" spans="1:2" x14ac:dyDescent="0.3">
      <c r="A78" s="8" t="s">
        <v>2103</v>
      </c>
      <c r="B78" s="9" t="s">
        <v>2104</v>
      </c>
    </row>
    <row r="79" spans="1:2" x14ac:dyDescent="0.3">
      <c r="A79" s="8" t="s">
        <v>2105</v>
      </c>
      <c r="B79" s="9" t="s">
        <v>2106</v>
      </c>
    </row>
    <row r="80" spans="1:2" x14ac:dyDescent="0.3">
      <c r="A80" s="8" t="s">
        <v>2099</v>
      </c>
      <c r="B80" s="9" t="s">
        <v>2100</v>
      </c>
    </row>
    <row r="81" spans="1:2" x14ac:dyDescent="0.3">
      <c r="A81" s="8" t="s">
        <v>2099</v>
      </c>
      <c r="B81" s="9" t="s">
        <v>2100</v>
      </c>
    </row>
    <row r="82" spans="1:2" x14ac:dyDescent="0.3">
      <c r="A82" s="8" t="s">
        <v>2099</v>
      </c>
      <c r="B82" s="9" t="s">
        <v>2100</v>
      </c>
    </row>
    <row r="83" spans="1:2" x14ac:dyDescent="0.3">
      <c r="A83" s="8" t="s">
        <v>2095</v>
      </c>
      <c r="B83" s="9" t="s">
        <v>2096</v>
      </c>
    </row>
    <row r="84" spans="1:2" x14ac:dyDescent="0.3">
      <c r="A84" s="8" t="s">
        <v>2097</v>
      </c>
      <c r="B84" s="9" t="s">
        <v>2098</v>
      </c>
    </row>
    <row r="85" spans="1:2" x14ac:dyDescent="0.3">
      <c r="A85" s="8" t="s">
        <v>2099</v>
      </c>
      <c r="B85" s="9" t="s">
        <v>2100</v>
      </c>
    </row>
    <row r="86" spans="1:2" x14ac:dyDescent="0.3">
      <c r="A86" s="8" t="s">
        <v>2097</v>
      </c>
      <c r="B86" s="9" t="s">
        <v>2098</v>
      </c>
    </row>
    <row r="87" spans="1:2" x14ac:dyDescent="0.3">
      <c r="A87" s="8" t="s">
        <v>2099</v>
      </c>
      <c r="B87" s="9" t="s">
        <v>2100</v>
      </c>
    </row>
    <row r="88" spans="1:2" x14ac:dyDescent="0.3">
      <c r="A88" s="8" t="s">
        <v>2109</v>
      </c>
      <c r="B88" s="9" t="s">
        <v>2110</v>
      </c>
    </row>
    <row r="89" spans="1:2" x14ac:dyDescent="0.3">
      <c r="A89" s="8" t="s">
        <v>2101</v>
      </c>
      <c r="B89" s="9" t="s">
        <v>2102</v>
      </c>
    </row>
    <row r="90" spans="1:2" x14ac:dyDescent="0.3">
      <c r="A90" s="8" t="s">
        <v>2099</v>
      </c>
      <c r="B90" s="9" t="s">
        <v>2100</v>
      </c>
    </row>
    <row r="91" spans="1:2" x14ac:dyDescent="0.3">
      <c r="A91" s="8" t="s">
        <v>2095</v>
      </c>
      <c r="B91" s="9" t="s">
        <v>2096</v>
      </c>
    </row>
    <row r="92" spans="1:2" x14ac:dyDescent="0.3">
      <c r="A92" s="8" t="s">
        <v>2097</v>
      </c>
      <c r="B92" s="9" t="s">
        <v>2098</v>
      </c>
    </row>
    <row r="93" spans="1:2" x14ac:dyDescent="0.3">
      <c r="A93" s="8" t="s">
        <v>2103</v>
      </c>
      <c r="B93" s="9" t="s">
        <v>2104</v>
      </c>
    </row>
    <row r="94" spans="1:2" x14ac:dyDescent="0.3">
      <c r="A94" s="8" t="s">
        <v>2095</v>
      </c>
      <c r="B94" s="9" t="s">
        <v>2096</v>
      </c>
    </row>
    <row r="95" spans="1:2" x14ac:dyDescent="0.3">
      <c r="A95" s="8" t="s">
        <v>2107</v>
      </c>
      <c r="B95" s="9" t="s">
        <v>2108</v>
      </c>
    </row>
    <row r="96" spans="1:2" x14ac:dyDescent="0.3">
      <c r="A96" s="8" t="s">
        <v>2095</v>
      </c>
      <c r="B96" s="9" t="s">
        <v>2096</v>
      </c>
    </row>
    <row r="97" spans="1:2" x14ac:dyDescent="0.3">
      <c r="A97" s="8" t="s">
        <v>2105</v>
      </c>
      <c r="B97" s="9" t="s">
        <v>2106</v>
      </c>
    </row>
    <row r="98" spans="1:2" x14ac:dyDescent="0.3">
      <c r="A98" s="8" t="s">
        <v>2097</v>
      </c>
      <c r="B98" s="9" t="s">
        <v>2098</v>
      </c>
    </row>
    <row r="99" spans="1:2" x14ac:dyDescent="0.3">
      <c r="A99" s="8" t="s">
        <v>2105</v>
      </c>
      <c r="B99" s="9" t="s">
        <v>2106</v>
      </c>
    </row>
    <row r="100" spans="1:2" x14ac:dyDescent="0.3">
      <c r="A100" s="8" t="s">
        <v>2101</v>
      </c>
      <c r="B100" s="9" t="s">
        <v>2102</v>
      </c>
    </row>
    <row r="101" spans="1:2" x14ac:dyDescent="0.3">
      <c r="A101" s="8" t="s">
        <v>2097</v>
      </c>
      <c r="B101" s="9" t="s">
        <v>2098</v>
      </c>
    </row>
    <row r="102" spans="1:2" x14ac:dyDescent="0.3">
      <c r="A102" s="8" t="s">
        <v>2105</v>
      </c>
      <c r="B102" s="9" t="s">
        <v>2106</v>
      </c>
    </row>
    <row r="103" spans="1:2" x14ac:dyDescent="0.3">
      <c r="A103" s="8" t="s">
        <v>2101</v>
      </c>
      <c r="B103" s="9" t="s">
        <v>2102</v>
      </c>
    </row>
    <row r="104" spans="1:2" x14ac:dyDescent="0.3">
      <c r="A104" s="8" t="s">
        <v>2101</v>
      </c>
      <c r="B104" s="9" t="s">
        <v>2102</v>
      </c>
    </row>
    <row r="105" spans="1:2" x14ac:dyDescent="0.3">
      <c r="A105" s="8" t="s">
        <v>2105</v>
      </c>
      <c r="B105" s="9" t="s">
        <v>2106</v>
      </c>
    </row>
    <row r="106" spans="1:2" x14ac:dyDescent="0.3">
      <c r="A106" s="8" t="s">
        <v>2107</v>
      </c>
      <c r="B106" s="9" t="s">
        <v>2108</v>
      </c>
    </row>
    <row r="107" spans="1:2" x14ac:dyDescent="0.3">
      <c r="A107" s="8" t="s">
        <v>2101</v>
      </c>
      <c r="B107" s="9" t="s">
        <v>2102</v>
      </c>
    </row>
    <row r="108" spans="1:2" x14ac:dyDescent="0.3">
      <c r="A108" s="8" t="s">
        <v>2109</v>
      </c>
      <c r="B108" s="9" t="s">
        <v>2110</v>
      </c>
    </row>
    <row r="109" spans="1:2" x14ac:dyDescent="0.3">
      <c r="A109" s="8" t="s">
        <v>2105</v>
      </c>
      <c r="B109" s="9" t="s">
        <v>2106</v>
      </c>
    </row>
    <row r="110" spans="1:2" x14ac:dyDescent="0.3">
      <c r="A110" s="8" t="s">
        <v>2097</v>
      </c>
      <c r="B110" s="9" t="s">
        <v>2098</v>
      </c>
    </row>
    <row r="111" spans="1:2" x14ac:dyDescent="0.3">
      <c r="A111" s="8" t="s">
        <v>2099</v>
      </c>
      <c r="B111" s="9" t="s">
        <v>2100</v>
      </c>
    </row>
    <row r="112" spans="1:2" x14ac:dyDescent="0.3">
      <c r="A112" s="8" t="s">
        <v>2105</v>
      </c>
      <c r="B112" s="9" t="s">
        <v>2106</v>
      </c>
    </row>
    <row r="113" spans="1:2" x14ac:dyDescent="0.3">
      <c r="A113" s="8" t="s">
        <v>2109</v>
      </c>
      <c r="B113" s="9" t="s">
        <v>2110</v>
      </c>
    </row>
    <row r="114" spans="1:2" x14ac:dyDescent="0.3">
      <c r="A114" s="8" t="s">
        <v>2107</v>
      </c>
      <c r="B114" s="9" t="s">
        <v>2108</v>
      </c>
    </row>
    <row r="115" spans="1:2" x14ac:dyDescent="0.3">
      <c r="A115" s="8" t="s">
        <v>2095</v>
      </c>
      <c r="B115" s="9" t="s">
        <v>2096</v>
      </c>
    </row>
    <row r="116" spans="1:2" x14ac:dyDescent="0.3">
      <c r="A116" s="8" t="s">
        <v>2107</v>
      </c>
      <c r="B116" s="9" t="s">
        <v>2108</v>
      </c>
    </row>
    <row r="117" spans="1:2" x14ac:dyDescent="0.3">
      <c r="A117" s="8" t="s">
        <v>2101</v>
      </c>
      <c r="B117" s="9" t="s">
        <v>2102</v>
      </c>
    </row>
    <row r="118" spans="1:2" x14ac:dyDescent="0.3">
      <c r="A118" s="8" t="s">
        <v>2099</v>
      </c>
      <c r="B118" s="9" t="s">
        <v>2100</v>
      </c>
    </row>
    <row r="119" spans="1:2" x14ac:dyDescent="0.3">
      <c r="A119" s="8" t="s">
        <v>2107</v>
      </c>
      <c r="B119" s="9" t="s">
        <v>2108</v>
      </c>
    </row>
    <row r="120" spans="1:2" x14ac:dyDescent="0.3">
      <c r="A120" s="8" t="s">
        <v>2097</v>
      </c>
      <c r="B120" s="9" t="s">
        <v>2098</v>
      </c>
    </row>
    <row r="121" spans="1:2" x14ac:dyDescent="0.3">
      <c r="A121" s="8" t="s">
        <v>2097</v>
      </c>
      <c r="B121" s="9" t="s">
        <v>2098</v>
      </c>
    </row>
    <row r="122" spans="1:2" x14ac:dyDescent="0.3">
      <c r="A122" s="8" t="s">
        <v>2101</v>
      </c>
      <c r="B122" s="9" t="s">
        <v>2102</v>
      </c>
    </row>
    <row r="123" spans="1:2" x14ac:dyDescent="0.3">
      <c r="A123" s="8" t="s">
        <v>2097</v>
      </c>
      <c r="B123" s="9" t="s">
        <v>2098</v>
      </c>
    </row>
    <row r="124" spans="1:2" x14ac:dyDescent="0.3">
      <c r="A124" s="8" t="s">
        <v>2105</v>
      </c>
      <c r="B124" s="9" t="s">
        <v>2106</v>
      </c>
    </row>
    <row r="125" spans="1:2" x14ac:dyDescent="0.3">
      <c r="A125" s="8" t="s">
        <v>2099</v>
      </c>
      <c r="B125" s="9" t="s">
        <v>2100</v>
      </c>
    </row>
    <row r="126" spans="1:2" x14ac:dyDescent="0.3">
      <c r="A126" s="8" t="s">
        <v>2109</v>
      </c>
      <c r="B126" s="9" t="s">
        <v>2110</v>
      </c>
    </row>
    <row r="127" spans="1:2" x14ac:dyDescent="0.3">
      <c r="A127" s="8" t="s">
        <v>2101</v>
      </c>
      <c r="B127" s="9" t="s">
        <v>2102</v>
      </c>
    </row>
    <row r="128" spans="1:2" x14ac:dyDescent="0.3">
      <c r="A128" s="8" t="s">
        <v>2099</v>
      </c>
      <c r="B128" s="9" t="s">
        <v>2100</v>
      </c>
    </row>
    <row r="129" spans="1:2" x14ac:dyDescent="0.3">
      <c r="A129" s="8" t="s">
        <v>2097</v>
      </c>
      <c r="B129" s="9" t="s">
        <v>2098</v>
      </c>
    </row>
    <row r="130" spans="1:2" x14ac:dyDescent="0.3">
      <c r="A130" s="8" t="s">
        <v>2095</v>
      </c>
      <c r="B130" s="9" t="s">
        <v>2096</v>
      </c>
    </row>
    <row r="131" spans="1:2" x14ac:dyDescent="0.3">
      <c r="A131" s="8" t="s">
        <v>2101</v>
      </c>
      <c r="B131" s="9" t="s">
        <v>2102</v>
      </c>
    </row>
    <row r="132" spans="1:2" x14ac:dyDescent="0.3">
      <c r="A132" s="8" t="s">
        <v>2103</v>
      </c>
      <c r="B132" s="9" t="s">
        <v>2104</v>
      </c>
    </row>
    <row r="133" spans="1:2" x14ac:dyDescent="0.3">
      <c r="A133" s="8" t="s">
        <v>2109</v>
      </c>
      <c r="B133" s="9" t="s">
        <v>2110</v>
      </c>
    </row>
    <row r="134" spans="1:2" x14ac:dyDescent="0.3">
      <c r="A134" s="8" t="s">
        <v>2109</v>
      </c>
      <c r="B134" s="9" t="s">
        <v>2110</v>
      </c>
    </row>
    <row r="135" spans="1:2" x14ac:dyDescent="0.3">
      <c r="A135" s="8" t="s">
        <v>2097</v>
      </c>
      <c r="B135" s="9" t="s">
        <v>2098</v>
      </c>
    </row>
    <row r="136" spans="1:2" x14ac:dyDescent="0.3">
      <c r="A136" s="8" t="s">
        <v>2099</v>
      </c>
      <c r="B136" s="9" t="s">
        <v>2100</v>
      </c>
    </row>
    <row r="137" spans="1:2" x14ac:dyDescent="0.3">
      <c r="A137" s="8" t="s">
        <v>2107</v>
      </c>
      <c r="B137" s="9" t="s">
        <v>2108</v>
      </c>
    </row>
    <row r="138" spans="1:2" x14ac:dyDescent="0.3">
      <c r="A138" s="8" t="s">
        <v>2097</v>
      </c>
      <c r="B138" s="9" t="s">
        <v>2098</v>
      </c>
    </row>
    <row r="139" spans="1:2" x14ac:dyDescent="0.3">
      <c r="A139" s="8" t="s">
        <v>2095</v>
      </c>
      <c r="B139" s="9" t="s">
        <v>2096</v>
      </c>
    </row>
    <row r="140" spans="1:2" x14ac:dyDescent="0.3">
      <c r="A140" s="8" t="s">
        <v>2097</v>
      </c>
      <c r="B140" s="9" t="s">
        <v>2098</v>
      </c>
    </row>
    <row r="141" spans="1:2" x14ac:dyDescent="0.3">
      <c r="A141" s="8" t="s">
        <v>2105</v>
      </c>
      <c r="B141" s="9" t="s">
        <v>2106</v>
      </c>
    </row>
    <row r="142" spans="1:2" x14ac:dyDescent="0.3">
      <c r="A142" s="8" t="s">
        <v>2109</v>
      </c>
      <c r="B142" s="9" t="s">
        <v>2110</v>
      </c>
    </row>
    <row r="143" spans="1:2" x14ac:dyDescent="0.3">
      <c r="A143" s="8" t="s">
        <v>2101</v>
      </c>
      <c r="B143" s="9" t="s">
        <v>2102</v>
      </c>
    </row>
    <row r="144" spans="1:2" x14ac:dyDescent="0.3">
      <c r="A144" s="8" t="s">
        <v>2105</v>
      </c>
      <c r="B144" s="9" t="s">
        <v>2106</v>
      </c>
    </row>
    <row r="145" spans="1:2" x14ac:dyDescent="0.3">
      <c r="A145" s="8" t="s">
        <v>2095</v>
      </c>
      <c r="B145" s="9" t="s">
        <v>2096</v>
      </c>
    </row>
    <row r="146" spans="1:2" x14ac:dyDescent="0.3">
      <c r="A146" s="8" t="s">
        <v>2103</v>
      </c>
      <c r="B146" s="9" t="s">
        <v>2104</v>
      </c>
    </row>
    <row r="147" spans="1:2" x14ac:dyDescent="0.3">
      <c r="A147" s="8" t="s">
        <v>2109</v>
      </c>
      <c r="B147" s="9" t="s">
        <v>2110</v>
      </c>
    </row>
    <row r="148" spans="1:2" x14ac:dyDescent="0.3">
      <c r="A148" s="8" t="s">
        <v>2109</v>
      </c>
      <c r="B148" s="9" t="s">
        <v>2110</v>
      </c>
    </row>
    <row r="149" spans="1:2" x14ac:dyDescent="0.3">
      <c r="A149" s="8" t="s">
        <v>2103</v>
      </c>
      <c r="B149" s="9" t="s">
        <v>2104</v>
      </c>
    </row>
    <row r="150" spans="1:2" x14ac:dyDescent="0.3">
      <c r="A150" s="8" t="s">
        <v>2107</v>
      </c>
      <c r="B150" s="9" t="s">
        <v>2108</v>
      </c>
    </row>
    <row r="151" spans="1:2" x14ac:dyDescent="0.3">
      <c r="A151" s="8" t="s">
        <v>2097</v>
      </c>
      <c r="B151" s="9" t="s">
        <v>2098</v>
      </c>
    </row>
    <row r="152" spans="1:2" x14ac:dyDescent="0.3">
      <c r="A152" s="8" t="s">
        <v>2095</v>
      </c>
      <c r="B152" s="9" t="s">
        <v>2096</v>
      </c>
    </row>
    <row r="153" spans="1:2" x14ac:dyDescent="0.3">
      <c r="A153" s="8" t="s">
        <v>2097</v>
      </c>
      <c r="B153" s="9" t="s">
        <v>2098</v>
      </c>
    </row>
    <row r="154" spans="1:2" x14ac:dyDescent="0.3">
      <c r="A154" s="8" t="s">
        <v>2095</v>
      </c>
      <c r="B154" s="9" t="s">
        <v>2096</v>
      </c>
    </row>
    <row r="155" spans="1:2" x14ac:dyDescent="0.3">
      <c r="A155" s="8" t="s">
        <v>2099</v>
      </c>
      <c r="B155" s="9" t="s">
        <v>2100</v>
      </c>
    </row>
    <row r="156" spans="1:2" x14ac:dyDescent="0.3">
      <c r="A156" s="8" t="s">
        <v>2095</v>
      </c>
      <c r="B156" s="9" t="s">
        <v>2096</v>
      </c>
    </row>
    <row r="157" spans="1:2" x14ac:dyDescent="0.3">
      <c r="A157" s="8" t="s">
        <v>2105</v>
      </c>
      <c r="B157" s="9" t="s">
        <v>2106</v>
      </c>
    </row>
    <row r="158" spans="1:2" x14ac:dyDescent="0.3">
      <c r="A158" s="8" t="s">
        <v>2101</v>
      </c>
      <c r="B158" s="9" t="s">
        <v>2102</v>
      </c>
    </row>
    <row r="159" spans="1:2" x14ac:dyDescent="0.3">
      <c r="A159" s="8" t="s">
        <v>2107</v>
      </c>
      <c r="B159" s="9" t="s">
        <v>2108</v>
      </c>
    </row>
    <row r="160" spans="1:2" x14ac:dyDescent="0.3">
      <c r="A160" s="8" t="s">
        <v>2095</v>
      </c>
      <c r="B160" s="9" t="s">
        <v>2096</v>
      </c>
    </row>
    <row r="161" spans="1:2" x14ac:dyDescent="0.3">
      <c r="A161" s="8" t="s">
        <v>2099</v>
      </c>
      <c r="B161" s="9" t="s">
        <v>2100</v>
      </c>
    </row>
    <row r="162" spans="1:2" x14ac:dyDescent="0.3">
      <c r="A162" s="8" t="s">
        <v>2095</v>
      </c>
      <c r="B162" s="9" t="s">
        <v>2096</v>
      </c>
    </row>
    <row r="163" spans="1:2" x14ac:dyDescent="0.3">
      <c r="A163" s="8" t="s">
        <v>2095</v>
      </c>
      <c r="B163" s="9" t="s">
        <v>2096</v>
      </c>
    </row>
    <row r="164" spans="1:2" x14ac:dyDescent="0.3">
      <c r="A164" s="8" t="s">
        <v>2097</v>
      </c>
      <c r="B164" s="9" t="s">
        <v>2098</v>
      </c>
    </row>
    <row r="165" spans="1:2" x14ac:dyDescent="0.3">
      <c r="A165" s="8" t="s">
        <v>2097</v>
      </c>
      <c r="B165" s="9" t="s">
        <v>2098</v>
      </c>
    </row>
    <row r="166" spans="1:2" x14ac:dyDescent="0.3">
      <c r="A166" s="8" t="s">
        <v>2105</v>
      </c>
      <c r="B166" s="9" t="s">
        <v>2106</v>
      </c>
    </row>
    <row r="167" spans="1:2" x14ac:dyDescent="0.3">
      <c r="A167" s="8" t="s">
        <v>2101</v>
      </c>
      <c r="B167" s="9" t="s">
        <v>2102</v>
      </c>
    </row>
    <row r="168" spans="1:2" x14ac:dyDescent="0.3">
      <c r="A168" s="8" t="s">
        <v>2105</v>
      </c>
      <c r="B168" s="9" t="s">
        <v>2106</v>
      </c>
    </row>
    <row r="169" spans="1:2" x14ac:dyDescent="0.3">
      <c r="A169" s="8" t="s">
        <v>2109</v>
      </c>
      <c r="B169" s="9" t="s">
        <v>2110</v>
      </c>
    </row>
    <row r="170" spans="1:2" x14ac:dyDescent="0.3">
      <c r="A170" s="8" t="s">
        <v>2099</v>
      </c>
      <c r="B170" s="9" t="s">
        <v>2100</v>
      </c>
    </row>
    <row r="171" spans="1:2" x14ac:dyDescent="0.3">
      <c r="A171" s="8" t="s">
        <v>2101</v>
      </c>
      <c r="B171" s="9" t="s">
        <v>2102</v>
      </c>
    </row>
    <row r="172" spans="1:2" x14ac:dyDescent="0.3">
      <c r="A172" s="8" t="s">
        <v>2101</v>
      </c>
      <c r="B172" s="9" t="s">
        <v>2102</v>
      </c>
    </row>
    <row r="173" spans="1:2" x14ac:dyDescent="0.3">
      <c r="A173" s="8" t="s">
        <v>2105</v>
      </c>
      <c r="B173" s="9" t="s">
        <v>2106</v>
      </c>
    </row>
    <row r="174" spans="1:2" x14ac:dyDescent="0.3">
      <c r="A174" s="8" t="s">
        <v>2107</v>
      </c>
      <c r="B174" s="9" t="s">
        <v>2108</v>
      </c>
    </row>
    <row r="175" spans="1:2" x14ac:dyDescent="0.3">
      <c r="A175" s="8" t="s">
        <v>2095</v>
      </c>
      <c r="B175" s="9" t="s">
        <v>2096</v>
      </c>
    </row>
    <row r="176" spans="1:2" x14ac:dyDescent="0.3">
      <c r="A176" s="8" t="s">
        <v>2109</v>
      </c>
      <c r="B176" s="9" t="s">
        <v>2110</v>
      </c>
    </row>
    <row r="177" spans="1:2" x14ac:dyDescent="0.3">
      <c r="A177" s="8" t="s">
        <v>2099</v>
      </c>
      <c r="B177" s="9" t="s">
        <v>2100</v>
      </c>
    </row>
    <row r="178" spans="1:2" x14ac:dyDescent="0.3">
      <c r="A178" s="8" t="s">
        <v>2103</v>
      </c>
      <c r="B178" s="9" t="s">
        <v>2104</v>
      </c>
    </row>
    <row r="179" spans="1:2" x14ac:dyDescent="0.3">
      <c r="A179" s="8" t="s">
        <v>2097</v>
      </c>
      <c r="B179" s="9" t="s">
        <v>2098</v>
      </c>
    </row>
    <row r="180" spans="1:2" x14ac:dyDescent="0.3">
      <c r="A180" s="8" t="s">
        <v>2097</v>
      </c>
      <c r="B180" s="9" t="s">
        <v>2098</v>
      </c>
    </row>
    <row r="181" spans="1:2" x14ac:dyDescent="0.3">
      <c r="A181" s="8" t="s">
        <v>2109</v>
      </c>
      <c r="B181" s="9" t="s">
        <v>2110</v>
      </c>
    </row>
    <row r="182" spans="1:2" x14ac:dyDescent="0.3">
      <c r="A182" s="8" t="s">
        <v>2109</v>
      </c>
      <c r="B182" s="9" t="s">
        <v>2110</v>
      </c>
    </row>
    <row r="183" spans="1:2" x14ac:dyDescent="0.3">
      <c r="A183" s="8" t="s">
        <v>2105</v>
      </c>
      <c r="B183" s="9" t="s">
        <v>2106</v>
      </c>
    </row>
    <row r="184" spans="1:2" x14ac:dyDescent="0.3">
      <c r="A184" s="8" t="s">
        <v>2097</v>
      </c>
      <c r="B184" s="9" t="s">
        <v>2098</v>
      </c>
    </row>
    <row r="185" spans="1:2" x14ac:dyDescent="0.3">
      <c r="A185" s="8" t="s">
        <v>2101</v>
      </c>
      <c r="B185" s="9" t="s">
        <v>2102</v>
      </c>
    </row>
    <row r="186" spans="1:2" x14ac:dyDescent="0.3">
      <c r="A186" s="8" t="s">
        <v>2099</v>
      </c>
      <c r="B186" s="9" t="s">
        <v>2100</v>
      </c>
    </row>
    <row r="187" spans="1:2" x14ac:dyDescent="0.3">
      <c r="A187" s="8" t="s">
        <v>2095</v>
      </c>
      <c r="B187" s="9" t="s">
        <v>2096</v>
      </c>
    </row>
    <row r="188" spans="1:2" x14ac:dyDescent="0.3">
      <c r="A188" s="8" t="s">
        <v>2107</v>
      </c>
      <c r="B188" s="9" t="s">
        <v>2108</v>
      </c>
    </row>
    <row r="189" spans="1:2" x14ac:dyDescent="0.3">
      <c r="A189" s="8" t="s">
        <v>2097</v>
      </c>
      <c r="B189" s="9" t="s">
        <v>2098</v>
      </c>
    </row>
    <row r="190" spans="1:2" x14ac:dyDescent="0.3">
      <c r="A190" s="8" t="s">
        <v>2109</v>
      </c>
      <c r="B190" s="9" t="s">
        <v>2110</v>
      </c>
    </row>
    <row r="191" spans="1:2" x14ac:dyDescent="0.3">
      <c r="A191" s="8" t="s">
        <v>2099</v>
      </c>
      <c r="B191" s="9" t="s">
        <v>2100</v>
      </c>
    </row>
    <row r="192" spans="1:2" x14ac:dyDescent="0.3">
      <c r="A192" s="8" t="s">
        <v>2103</v>
      </c>
      <c r="B192" s="9" t="s">
        <v>2104</v>
      </c>
    </row>
    <row r="193" spans="1:2" x14ac:dyDescent="0.3">
      <c r="A193" s="8" t="s">
        <v>2103</v>
      </c>
      <c r="B193" s="9" t="s">
        <v>2104</v>
      </c>
    </row>
    <row r="194" spans="1:2" x14ac:dyDescent="0.3">
      <c r="A194" s="8" t="s">
        <v>2107</v>
      </c>
      <c r="B194" s="9" t="s">
        <v>2108</v>
      </c>
    </row>
    <row r="195" spans="1:2" x14ac:dyDescent="0.3">
      <c r="A195" s="8" t="s">
        <v>2103</v>
      </c>
      <c r="B195" s="9" t="s">
        <v>2104</v>
      </c>
    </row>
    <row r="196" spans="1:2" x14ac:dyDescent="0.3">
      <c r="A196" s="8" t="s">
        <v>2109</v>
      </c>
      <c r="B196" s="9" t="s">
        <v>2110</v>
      </c>
    </row>
    <row r="197" spans="1:2" x14ac:dyDescent="0.3">
      <c r="A197" s="8" t="s">
        <v>2109</v>
      </c>
      <c r="B197" s="9" t="s">
        <v>2110</v>
      </c>
    </row>
    <row r="198" spans="1:2" x14ac:dyDescent="0.3">
      <c r="A198" s="8" t="s">
        <v>2097</v>
      </c>
      <c r="B198" s="9" t="s">
        <v>2098</v>
      </c>
    </row>
    <row r="199" spans="1:2" x14ac:dyDescent="0.3">
      <c r="A199" s="8" t="s">
        <v>2099</v>
      </c>
      <c r="B199" s="9" t="s">
        <v>2100</v>
      </c>
    </row>
    <row r="200" spans="1:2" x14ac:dyDescent="0.3">
      <c r="A200" s="8" t="s">
        <v>2099</v>
      </c>
      <c r="B200" s="9" t="s">
        <v>2100</v>
      </c>
    </row>
    <row r="201" spans="1:2" x14ac:dyDescent="0.3">
      <c r="A201" s="8" t="s">
        <v>2101</v>
      </c>
      <c r="B201" s="9" t="s">
        <v>2102</v>
      </c>
    </row>
    <row r="202" spans="1:2" x14ac:dyDescent="0.3">
      <c r="A202" s="8" t="s">
        <v>2097</v>
      </c>
      <c r="B202" s="9" t="s">
        <v>2098</v>
      </c>
    </row>
    <row r="203" spans="1:2" x14ac:dyDescent="0.3">
      <c r="A203" s="8" t="s">
        <v>2105</v>
      </c>
      <c r="B203" s="9" t="s">
        <v>2106</v>
      </c>
    </row>
    <row r="204" spans="1:2" x14ac:dyDescent="0.3">
      <c r="A204" s="8" t="s">
        <v>2103</v>
      </c>
      <c r="B204" s="9" t="s">
        <v>2104</v>
      </c>
    </row>
    <row r="205" spans="1:2" x14ac:dyDescent="0.3">
      <c r="A205" s="8" t="s">
        <v>2099</v>
      </c>
      <c r="B205" s="9" t="s">
        <v>2100</v>
      </c>
    </row>
    <row r="206" spans="1:2" x14ac:dyDescent="0.3">
      <c r="A206" s="8" t="s">
        <v>2103</v>
      </c>
      <c r="B206" s="9" t="s">
        <v>2104</v>
      </c>
    </row>
    <row r="207" spans="1:2" x14ac:dyDescent="0.3">
      <c r="A207" s="8" t="s">
        <v>2097</v>
      </c>
      <c r="B207" s="9" t="s">
        <v>2098</v>
      </c>
    </row>
    <row r="208" spans="1:2" x14ac:dyDescent="0.3">
      <c r="A208" s="8" t="s">
        <v>2097</v>
      </c>
      <c r="B208" s="9" t="s">
        <v>2098</v>
      </c>
    </row>
    <row r="209" spans="1:2" x14ac:dyDescent="0.3">
      <c r="A209" s="8" t="s">
        <v>2097</v>
      </c>
      <c r="B209" s="9" t="s">
        <v>2098</v>
      </c>
    </row>
    <row r="210" spans="1:2" x14ac:dyDescent="0.3">
      <c r="A210" s="8" t="s">
        <v>2095</v>
      </c>
      <c r="B210" s="9" t="s">
        <v>2096</v>
      </c>
    </row>
    <row r="211" spans="1:2" x14ac:dyDescent="0.3">
      <c r="A211" s="8" t="s">
        <v>2103</v>
      </c>
      <c r="B211" s="9" t="s">
        <v>2104</v>
      </c>
    </row>
    <row r="212" spans="1:2" x14ac:dyDescent="0.3">
      <c r="A212" s="8" t="s">
        <v>2099</v>
      </c>
      <c r="B212" s="9" t="s">
        <v>2100</v>
      </c>
    </row>
    <row r="213" spans="1:2" x14ac:dyDescent="0.3">
      <c r="A213" s="8" t="s">
        <v>2101</v>
      </c>
      <c r="B213" s="9" t="s">
        <v>2102</v>
      </c>
    </row>
    <row r="214" spans="1:2" x14ac:dyDescent="0.3">
      <c r="A214" s="8" t="s">
        <v>2101</v>
      </c>
      <c r="B214" s="9" t="s">
        <v>2102</v>
      </c>
    </row>
    <row r="215" spans="1:2" x14ac:dyDescent="0.3">
      <c r="A215" s="8" t="s">
        <v>2103</v>
      </c>
      <c r="B215" s="9" t="s">
        <v>2104</v>
      </c>
    </row>
    <row r="216" spans="1:2" x14ac:dyDescent="0.3">
      <c r="A216" s="8" t="s">
        <v>2101</v>
      </c>
      <c r="B216" s="9" t="s">
        <v>2102</v>
      </c>
    </row>
    <row r="217" spans="1:2" x14ac:dyDescent="0.3">
      <c r="A217" s="8" t="s">
        <v>2099</v>
      </c>
      <c r="B217" s="9" t="s">
        <v>2100</v>
      </c>
    </row>
    <row r="218" spans="1:2" x14ac:dyDescent="0.3">
      <c r="A218" s="8" t="s">
        <v>2107</v>
      </c>
      <c r="B218" s="9" t="s">
        <v>2108</v>
      </c>
    </row>
    <row r="219" spans="1:2" x14ac:dyDescent="0.3">
      <c r="A219" s="8" t="s">
        <v>2105</v>
      </c>
      <c r="B219" s="9" t="s">
        <v>2106</v>
      </c>
    </row>
    <row r="220" spans="1:2" x14ac:dyDescent="0.3">
      <c r="A220" s="8" t="s">
        <v>2097</v>
      </c>
      <c r="B220" s="9" t="s">
        <v>2098</v>
      </c>
    </row>
    <row r="221" spans="1:2" x14ac:dyDescent="0.3">
      <c r="A221" s="8" t="s">
        <v>2107</v>
      </c>
      <c r="B221" s="9" t="s">
        <v>2108</v>
      </c>
    </row>
    <row r="222" spans="1:2" x14ac:dyDescent="0.3">
      <c r="A222" s="8" t="s">
        <v>2101</v>
      </c>
      <c r="B222" s="9" t="s">
        <v>2102</v>
      </c>
    </row>
    <row r="223" spans="1:2" x14ac:dyDescent="0.3">
      <c r="A223" s="8" t="s">
        <v>2101</v>
      </c>
      <c r="B223" s="9" t="s">
        <v>2102</v>
      </c>
    </row>
    <row r="224" spans="1:2" x14ac:dyDescent="0.3">
      <c r="A224" s="8" t="s">
        <v>2095</v>
      </c>
      <c r="B224" s="9" t="s">
        <v>2096</v>
      </c>
    </row>
    <row r="225" spans="1:2" x14ac:dyDescent="0.3">
      <c r="A225" s="8" t="s">
        <v>2107</v>
      </c>
      <c r="B225" s="9" t="s">
        <v>2108</v>
      </c>
    </row>
    <row r="226" spans="1:2" x14ac:dyDescent="0.3">
      <c r="A226" s="8" t="s">
        <v>2097</v>
      </c>
      <c r="B226" s="9" t="s">
        <v>2098</v>
      </c>
    </row>
    <row r="227" spans="1:2" x14ac:dyDescent="0.3">
      <c r="A227" s="8" t="s">
        <v>2105</v>
      </c>
      <c r="B227" s="9" t="s">
        <v>2106</v>
      </c>
    </row>
    <row r="228" spans="1:2" x14ac:dyDescent="0.3">
      <c r="A228" s="8" t="s">
        <v>2103</v>
      </c>
      <c r="B228" s="9" t="s">
        <v>2104</v>
      </c>
    </row>
    <row r="229" spans="1:2" x14ac:dyDescent="0.3">
      <c r="A229" s="8" t="s">
        <v>2103</v>
      </c>
      <c r="B229" s="9" t="s">
        <v>2104</v>
      </c>
    </row>
    <row r="230" spans="1:2" x14ac:dyDescent="0.3">
      <c r="A230" s="8" t="s">
        <v>2099</v>
      </c>
      <c r="B230" s="9" t="s">
        <v>2100</v>
      </c>
    </row>
    <row r="231" spans="1:2" x14ac:dyDescent="0.3">
      <c r="A231" s="8" t="s">
        <v>2095</v>
      </c>
      <c r="B231" s="9" t="s">
        <v>2096</v>
      </c>
    </row>
    <row r="232" spans="1:2" x14ac:dyDescent="0.3">
      <c r="A232" s="8" t="s">
        <v>2107</v>
      </c>
      <c r="B232" s="9" t="s">
        <v>2108</v>
      </c>
    </row>
    <row r="233" spans="1:2" x14ac:dyDescent="0.3">
      <c r="A233" s="8" t="s">
        <v>2101</v>
      </c>
      <c r="B233" s="9" t="s">
        <v>2102</v>
      </c>
    </row>
    <row r="234" spans="1:2" x14ac:dyDescent="0.3">
      <c r="A234" s="8" t="s">
        <v>2109</v>
      </c>
      <c r="B234" s="9" t="s">
        <v>2110</v>
      </c>
    </row>
    <row r="235" spans="1:2" x14ac:dyDescent="0.3">
      <c r="A235" s="8" t="s">
        <v>2105</v>
      </c>
      <c r="B235" s="9" t="s">
        <v>2106</v>
      </c>
    </row>
    <row r="236" spans="1:2" x14ac:dyDescent="0.3">
      <c r="A236" s="8" t="s">
        <v>2095</v>
      </c>
      <c r="B236" s="9" t="s">
        <v>2096</v>
      </c>
    </row>
    <row r="237" spans="1:2" x14ac:dyDescent="0.3">
      <c r="A237" s="8" t="s">
        <v>2097</v>
      </c>
      <c r="B237" s="9" t="s">
        <v>2098</v>
      </c>
    </row>
    <row r="238" spans="1:2" x14ac:dyDescent="0.3">
      <c r="A238" s="8" t="s">
        <v>2103</v>
      </c>
      <c r="B238" s="9" t="s">
        <v>2104</v>
      </c>
    </row>
    <row r="239" spans="1:2" x14ac:dyDescent="0.3">
      <c r="A239" s="8" t="s">
        <v>2109</v>
      </c>
      <c r="B239" s="9" t="s">
        <v>2110</v>
      </c>
    </row>
    <row r="240" spans="1:2" x14ac:dyDescent="0.3">
      <c r="A240" s="8" t="s">
        <v>2099</v>
      </c>
      <c r="B240" s="9" t="s">
        <v>2100</v>
      </c>
    </row>
    <row r="241" spans="1:2" x14ac:dyDescent="0.3">
      <c r="A241" s="8" t="s">
        <v>2103</v>
      </c>
      <c r="B241" s="9" t="s">
        <v>2104</v>
      </c>
    </row>
    <row r="242" spans="1:2" x14ac:dyDescent="0.3">
      <c r="A242" s="8" t="s">
        <v>2097</v>
      </c>
      <c r="B242" s="9" t="s">
        <v>2098</v>
      </c>
    </row>
    <row r="243" spans="1:2" x14ac:dyDescent="0.3">
      <c r="A243" s="8" t="s">
        <v>2101</v>
      </c>
      <c r="B243" s="9" t="s">
        <v>2102</v>
      </c>
    </row>
    <row r="244" spans="1:2" x14ac:dyDescent="0.3">
      <c r="A244" s="8" t="s">
        <v>2109</v>
      </c>
      <c r="B244" s="9" t="s">
        <v>2110</v>
      </c>
    </row>
    <row r="245" spans="1:2" x14ac:dyDescent="0.3">
      <c r="A245" s="8" t="s">
        <v>2109</v>
      </c>
      <c r="B245" s="9" t="s">
        <v>2110</v>
      </c>
    </row>
    <row r="246" spans="1:2" x14ac:dyDescent="0.3">
      <c r="A246" s="8" t="s">
        <v>2107</v>
      </c>
      <c r="B246" s="9" t="s">
        <v>2108</v>
      </c>
    </row>
    <row r="247" spans="1:2" x14ac:dyDescent="0.3">
      <c r="A247" s="8" t="s">
        <v>2109</v>
      </c>
      <c r="B247" s="9" t="s">
        <v>2110</v>
      </c>
    </row>
    <row r="248" spans="1:2" x14ac:dyDescent="0.3">
      <c r="A248" s="8" t="s">
        <v>2101</v>
      </c>
      <c r="B248" s="9" t="s">
        <v>2102</v>
      </c>
    </row>
    <row r="249" spans="1:2" x14ac:dyDescent="0.3">
      <c r="A249" s="8" t="s">
        <v>2097</v>
      </c>
      <c r="B249" s="9" t="s">
        <v>2098</v>
      </c>
    </row>
    <row r="250" spans="1:2" x14ac:dyDescent="0.3">
      <c r="A250" s="8" t="s">
        <v>2105</v>
      </c>
      <c r="B250" s="9" t="s">
        <v>2106</v>
      </c>
    </row>
    <row r="251" spans="1:2" x14ac:dyDescent="0.3">
      <c r="A251" s="8" t="s">
        <v>2109</v>
      </c>
      <c r="B251" s="9" t="s">
        <v>2110</v>
      </c>
    </row>
    <row r="252" spans="1:2" x14ac:dyDescent="0.3">
      <c r="A252" s="8" t="s">
        <v>2103</v>
      </c>
      <c r="B252" s="9" t="s">
        <v>2104</v>
      </c>
    </row>
    <row r="253" spans="1:2" x14ac:dyDescent="0.3">
      <c r="A253" s="8" t="s">
        <v>2109</v>
      </c>
      <c r="B253" s="9" t="s">
        <v>2110</v>
      </c>
    </row>
    <row r="254" spans="1:2" x14ac:dyDescent="0.3">
      <c r="A254" s="8" t="s">
        <v>2107</v>
      </c>
      <c r="B254" s="9" t="s">
        <v>2108</v>
      </c>
    </row>
    <row r="255" spans="1:2" x14ac:dyDescent="0.3">
      <c r="A255" s="8" t="s">
        <v>2107</v>
      </c>
      <c r="B255" s="9" t="s">
        <v>2108</v>
      </c>
    </row>
    <row r="256" spans="1:2" x14ac:dyDescent="0.3">
      <c r="A256" s="8" t="s">
        <v>2103</v>
      </c>
      <c r="B256" s="9" t="s">
        <v>2104</v>
      </c>
    </row>
    <row r="257" spans="1:2" x14ac:dyDescent="0.3">
      <c r="A257" s="8" t="s">
        <v>2109</v>
      </c>
      <c r="B257" s="9" t="s">
        <v>2110</v>
      </c>
    </row>
    <row r="258" spans="1:2" x14ac:dyDescent="0.3">
      <c r="A258" s="8" t="s">
        <v>2103</v>
      </c>
      <c r="B258" s="9" t="s">
        <v>2104</v>
      </c>
    </row>
    <row r="259" spans="1:2" x14ac:dyDescent="0.3">
      <c r="A259" s="8" t="s">
        <v>2099</v>
      </c>
      <c r="B259" s="9" t="s">
        <v>2100</v>
      </c>
    </row>
    <row r="260" spans="1:2" x14ac:dyDescent="0.3">
      <c r="A260" s="8" t="s">
        <v>2103</v>
      </c>
      <c r="B260" s="9" t="s">
        <v>2104</v>
      </c>
    </row>
    <row r="261" spans="1:2" x14ac:dyDescent="0.3">
      <c r="A261" s="8" t="s">
        <v>2101</v>
      </c>
      <c r="B261" s="9" t="s">
        <v>2102</v>
      </c>
    </row>
    <row r="262" spans="1:2" x14ac:dyDescent="0.3">
      <c r="A262" s="8" t="s">
        <v>2107</v>
      </c>
      <c r="B262" s="9" t="s">
        <v>2108</v>
      </c>
    </row>
    <row r="263" spans="1:2" x14ac:dyDescent="0.3">
      <c r="A263" s="8" t="s">
        <v>2109</v>
      </c>
      <c r="B263" s="9" t="s">
        <v>2110</v>
      </c>
    </row>
    <row r="264" spans="1:2" x14ac:dyDescent="0.3">
      <c r="A264" s="8" t="s">
        <v>2109</v>
      </c>
      <c r="B264" s="9" t="s">
        <v>2110</v>
      </c>
    </row>
    <row r="265" spans="1:2" x14ac:dyDescent="0.3">
      <c r="A265" s="8" t="s">
        <v>2101</v>
      </c>
      <c r="B265" s="9" t="s">
        <v>2102</v>
      </c>
    </row>
    <row r="266" spans="1:2" x14ac:dyDescent="0.3">
      <c r="A266" s="8" t="s">
        <v>2097</v>
      </c>
      <c r="B266" s="9" t="s">
        <v>2098</v>
      </c>
    </row>
    <row r="267" spans="1:2" x14ac:dyDescent="0.3">
      <c r="A267" s="8" t="s">
        <v>2107</v>
      </c>
      <c r="B267" s="9" t="s">
        <v>2108</v>
      </c>
    </row>
    <row r="268" spans="1:2" x14ac:dyDescent="0.3">
      <c r="A268" s="8" t="s">
        <v>2107</v>
      </c>
      <c r="B268" s="9" t="s">
        <v>2108</v>
      </c>
    </row>
    <row r="269" spans="1:2" x14ac:dyDescent="0.3">
      <c r="A269" s="8" t="s">
        <v>2109</v>
      </c>
      <c r="B269" s="9" t="s">
        <v>2110</v>
      </c>
    </row>
    <row r="270" spans="1:2" x14ac:dyDescent="0.3">
      <c r="A270" s="8" t="s">
        <v>2095</v>
      </c>
      <c r="B270" s="9" t="s">
        <v>2096</v>
      </c>
    </row>
    <row r="271" spans="1:2" x14ac:dyDescent="0.3">
      <c r="A271" s="8" t="s">
        <v>2107</v>
      </c>
      <c r="B271" s="9" t="s">
        <v>2108</v>
      </c>
    </row>
    <row r="272" spans="1:2" x14ac:dyDescent="0.3">
      <c r="A272" s="8" t="s">
        <v>2101</v>
      </c>
      <c r="B272" s="9" t="s">
        <v>2102</v>
      </c>
    </row>
    <row r="273" spans="1:2" x14ac:dyDescent="0.3">
      <c r="A273" s="8" t="s">
        <v>2097</v>
      </c>
      <c r="B273" s="9" t="s">
        <v>2098</v>
      </c>
    </row>
    <row r="274" spans="1:2" x14ac:dyDescent="0.3">
      <c r="A274" s="8" t="s">
        <v>2101</v>
      </c>
      <c r="B274" s="9" t="s">
        <v>2102</v>
      </c>
    </row>
    <row r="275" spans="1:2" x14ac:dyDescent="0.3">
      <c r="A275" s="8" t="s">
        <v>2105</v>
      </c>
      <c r="B275" s="9" t="s">
        <v>2106</v>
      </c>
    </row>
    <row r="276" spans="1:2" x14ac:dyDescent="0.3">
      <c r="A276" s="8" t="s">
        <v>2107</v>
      </c>
      <c r="B276" s="9" t="s">
        <v>2108</v>
      </c>
    </row>
    <row r="277" spans="1:2" x14ac:dyDescent="0.3">
      <c r="A277" s="8" t="s">
        <v>2097</v>
      </c>
      <c r="B277" s="9" t="s">
        <v>2098</v>
      </c>
    </row>
    <row r="278" spans="1:2" x14ac:dyDescent="0.3">
      <c r="A278" s="8" t="s">
        <v>2097</v>
      </c>
      <c r="B278" s="9" t="s">
        <v>2098</v>
      </c>
    </row>
    <row r="279" spans="1:2" x14ac:dyDescent="0.3">
      <c r="A279" s="8" t="s">
        <v>2101</v>
      </c>
      <c r="B279" s="9" t="s">
        <v>2102</v>
      </c>
    </row>
    <row r="280" spans="1:2" x14ac:dyDescent="0.3">
      <c r="A280" s="8" t="s">
        <v>2103</v>
      </c>
      <c r="B280" s="9" t="s">
        <v>2104</v>
      </c>
    </row>
    <row r="281" spans="1:2" x14ac:dyDescent="0.3">
      <c r="A281" s="8" t="s">
        <v>2109</v>
      </c>
      <c r="B281" s="9" t="s">
        <v>2110</v>
      </c>
    </row>
    <row r="282" spans="1:2" x14ac:dyDescent="0.3">
      <c r="A282" s="8" t="s">
        <v>2105</v>
      </c>
      <c r="B282" s="9" t="s">
        <v>2106</v>
      </c>
    </row>
    <row r="283" spans="1:2" x14ac:dyDescent="0.3">
      <c r="A283" s="8" t="s">
        <v>2099</v>
      </c>
      <c r="B283" s="9" t="s">
        <v>2100</v>
      </c>
    </row>
    <row r="284" spans="1:2" x14ac:dyDescent="0.3">
      <c r="A284" s="8" t="s">
        <v>2095</v>
      </c>
      <c r="B284" s="9" t="s">
        <v>2096</v>
      </c>
    </row>
    <row r="285" spans="1:2" x14ac:dyDescent="0.3">
      <c r="A285" s="8" t="s">
        <v>2099</v>
      </c>
      <c r="B285" s="9" t="s">
        <v>2100</v>
      </c>
    </row>
    <row r="286" spans="1:2" x14ac:dyDescent="0.3">
      <c r="A286" s="8" t="s">
        <v>2109</v>
      </c>
      <c r="B286" s="9" t="s">
        <v>2110</v>
      </c>
    </row>
    <row r="287" spans="1:2" x14ac:dyDescent="0.3">
      <c r="A287" s="8" t="s">
        <v>2105</v>
      </c>
      <c r="B287" s="9" t="s">
        <v>2106</v>
      </c>
    </row>
    <row r="288" spans="1:2" x14ac:dyDescent="0.3">
      <c r="A288" s="8" t="s">
        <v>2097</v>
      </c>
      <c r="B288" s="9" t="s">
        <v>2098</v>
      </c>
    </row>
    <row r="289" spans="1:2" x14ac:dyDescent="0.3">
      <c r="A289" s="8" t="s">
        <v>2103</v>
      </c>
      <c r="B289" s="9" t="s">
        <v>2104</v>
      </c>
    </row>
    <row r="290" spans="1:2" x14ac:dyDescent="0.3">
      <c r="A290" s="8" t="s">
        <v>2109</v>
      </c>
      <c r="B290" s="9" t="s">
        <v>2110</v>
      </c>
    </row>
    <row r="291" spans="1:2" x14ac:dyDescent="0.3">
      <c r="A291" s="8" t="s">
        <v>2105</v>
      </c>
      <c r="B291" s="9" t="s">
        <v>2106</v>
      </c>
    </row>
    <row r="292" spans="1:2" x14ac:dyDescent="0.3">
      <c r="A292" s="8" t="s">
        <v>2097</v>
      </c>
      <c r="B292" s="9" t="s">
        <v>2098</v>
      </c>
    </row>
    <row r="293" spans="1:2" x14ac:dyDescent="0.3">
      <c r="A293" s="8" t="s">
        <v>2105</v>
      </c>
      <c r="B293" s="9" t="s">
        <v>2106</v>
      </c>
    </row>
    <row r="294" spans="1:2" x14ac:dyDescent="0.3">
      <c r="A294" s="8" t="s">
        <v>2109</v>
      </c>
      <c r="B294" s="9" t="s">
        <v>2110</v>
      </c>
    </row>
    <row r="295" spans="1:2" x14ac:dyDescent="0.3">
      <c r="A295" s="8" t="s">
        <v>2109</v>
      </c>
      <c r="B295" s="9" t="s">
        <v>2110</v>
      </c>
    </row>
    <row r="296" spans="1:2" x14ac:dyDescent="0.3">
      <c r="A296" s="8" t="s">
        <v>2103</v>
      </c>
      <c r="B296" s="9" t="s">
        <v>2104</v>
      </c>
    </row>
    <row r="297" spans="1:2" x14ac:dyDescent="0.3">
      <c r="A297" s="8" t="s">
        <v>2101</v>
      </c>
      <c r="B297" s="9" t="s">
        <v>2102</v>
      </c>
    </row>
    <row r="298" spans="1:2" x14ac:dyDescent="0.3">
      <c r="A298" s="8" t="s">
        <v>2099</v>
      </c>
      <c r="B298" s="9" t="s">
        <v>2100</v>
      </c>
    </row>
    <row r="299" spans="1:2" x14ac:dyDescent="0.3">
      <c r="A299" s="8" t="s">
        <v>2103</v>
      </c>
      <c r="B299" s="9" t="s">
        <v>2104</v>
      </c>
    </row>
    <row r="300" spans="1:2" x14ac:dyDescent="0.3">
      <c r="A300" s="8" t="s">
        <v>2109</v>
      </c>
      <c r="B300" s="9" t="s">
        <v>2110</v>
      </c>
    </row>
    <row r="301" spans="1:2" x14ac:dyDescent="0.3">
      <c r="A301" s="8" t="s">
        <v>2109</v>
      </c>
      <c r="B301" s="9" t="s">
        <v>2110</v>
      </c>
    </row>
    <row r="302" spans="1:2" x14ac:dyDescent="0.3">
      <c r="A302" s="8" t="s">
        <v>2095</v>
      </c>
      <c r="B302" s="9" t="s">
        <v>2096</v>
      </c>
    </row>
    <row r="303" spans="1:2" x14ac:dyDescent="0.3">
      <c r="A303" s="8" t="s">
        <v>2107</v>
      </c>
      <c r="B303" s="9" t="s">
        <v>2108</v>
      </c>
    </row>
    <row r="304" spans="1:2" x14ac:dyDescent="0.3">
      <c r="A304" s="8" t="s">
        <v>2099</v>
      </c>
      <c r="B304" s="9" t="s">
        <v>2100</v>
      </c>
    </row>
    <row r="305" spans="1:2" x14ac:dyDescent="0.3">
      <c r="A305" s="8" t="s">
        <v>2105</v>
      </c>
      <c r="B305" s="9" t="s">
        <v>2106</v>
      </c>
    </row>
    <row r="306" spans="1:2" x14ac:dyDescent="0.3">
      <c r="A306" s="8" t="s">
        <v>2097</v>
      </c>
      <c r="B306" s="9" t="s">
        <v>2098</v>
      </c>
    </row>
    <row r="307" spans="1:2" x14ac:dyDescent="0.3">
      <c r="A307" s="8" t="s">
        <v>2109</v>
      </c>
      <c r="B307" s="9" t="s">
        <v>2110</v>
      </c>
    </row>
    <row r="308" spans="1:2" x14ac:dyDescent="0.3">
      <c r="A308" s="8" t="s">
        <v>2101</v>
      </c>
      <c r="B308" s="9" t="s">
        <v>2102</v>
      </c>
    </row>
    <row r="309" spans="1:2" x14ac:dyDescent="0.3">
      <c r="A309" s="8" t="s">
        <v>2095</v>
      </c>
      <c r="B309" s="9" t="s">
        <v>2096</v>
      </c>
    </row>
    <row r="310" spans="1:2" x14ac:dyDescent="0.3">
      <c r="A310" s="8" t="s">
        <v>2107</v>
      </c>
      <c r="B310" s="9" t="s">
        <v>2108</v>
      </c>
    </row>
    <row r="311" spans="1:2" x14ac:dyDescent="0.3">
      <c r="A311" s="8" t="s">
        <v>2107</v>
      </c>
      <c r="B311" s="9" t="s">
        <v>2108</v>
      </c>
    </row>
    <row r="312" spans="1:2" x14ac:dyDescent="0.3">
      <c r="A312" s="8" t="s">
        <v>2101</v>
      </c>
      <c r="B312" s="9" t="s">
        <v>2102</v>
      </c>
    </row>
    <row r="313" spans="1:2" x14ac:dyDescent="0.3">
      <c r="A313" s="8" t="s">
        <v>2107</v>
      </c>
      <c r="B313" s="9" t="s">
        <v>2108</v>
      </c>
    </row>
    <row r="314" spans="1:2" x14ac:dyDescent="0.3">
      <c r="A314" s="8" t="s">
        <v>2105</v>
      </c>
      <c r="B314" s="9" t="s">
        <v>2106</v>
      </c>
    </row>
    <row r="315" spans="1:2" x14ac:dyDescent="0.3">
      <c r="A315" s="8" t="s">
        <v>2101</v>
      </c>
      <c r="B315" s="9" t="s">
        <v>2102</v>
      </c>
    </row>
    <row r="316" spans="1:2" x14ac:dyDescent="0.3">
      <c r="A316" s="8" t="s">
        <v>2103</v>
      </c>
      <c r="B316" s="9" t="s">
        <v>2104</v>
      </c>
    </row>
    <row r="317" spans="1:2" x14ac:dyDescent="0.3">
      <c r="A317" s="8" t="s">
        <v>2103</v>
      </c>
      <c r="B317" s="9" t="s">
        <v>2104</v>
      </c>
    </row>
    <row r="318" spans="1:2" x14ac:dyDescent="0.3">
      <c r="A318" s="8" t="s">
        <v>2109</v>
      </c>
      <c r="B318" s="9" t="s">
        <v>2110</v>
      </c>
    </row>
    <row r="319" spans="1:2" x14ac:dyDescent="0.3">
      <c r="A319" s="8" t="s">
        <v>2095</v>
      </c>
      <c r="B319" s="9" t="s">
        <v>2096</v>
      </c>
    </row>
    <row r="320" spans="1:2" x14ac:dyDescent="0.3">
      <c r="A320" s="8" t="s">
        <v>2105</v>
      </c>
      <c r="B320" s="9" t="s">
        <v>2106</v>
      </c>
    </row>
    <row r="321" spans="1:2" x14ac:dyDescent="0.3">
      <c r="A321" s="8" t="s">
        <v>2105</v>
      </c>
      <c r="B321" s="9" t="s">
        <v>2106</v>
      </c>
    </row>
    <row r="322" spans="1:2" x14ac:dyDescent="0.3">
      <c r="A322" s="8" t="s">
        <v>2105</v>
      </c>
      <c r="B322" s="9" t="s">
        <v>2106</v>
      </c>
    </row>
    <row r="323" spans="1:2" x14ac:dyDescent="0.3">
      <c r="A323" s="8" t="s">
        <v>2107</v>
      </c>
      <c r="B323" s="9" t="s">
        <v>2108</v>
      </c>
    </row>
    <row r="324" spans="1:2" x14ac:dyDescent="0.3">
      <c r="A324" s="8" t="s">
        <v>2097</v>
      </c>
      <c r="B324" s="9" t="s">
        <v>2098</v>
      </c>
    </row>
    <row r="325" spans="1:2" x14ac:dyDescent="0.3">
      <c r="A325" s="8" t="s">
        <v>2103</v>
      </c>
      <c r="B325" s="9" t="s">
        <v>2104</v>
      </c>
    </row>
    <row r="326" spans="1:2" x14ac:dyDescent="0.3">
      <c r="A326" s="8" t="s">
        <v>2097</v>
      </c>
      <c r="B326" s="9" t="s">
        <v>2098</v>
      </c>
    </row>
    <row r="327" spans="1:2" x14ac:dyDescent="0.3">
      <c r="A327" s="8" t="s">
        <v>2103</v>
      </c>
      <c r="B327" s="9" t="s">
        <v>2104</v>
      </c>
    </row>
    <row r="328" spans="1:2" x14ac:dyDescent="0.3">
      <c r="A328" s="8" t="s">
        <v>2097</v>
      </c>
      <c r="B328" s="9" t="s">
        <v>2098</v>
      </c>
    </row>
    <row r="329" spans="1:2" x14ac:dyDescent="0.3">
      <c r="A329" s="8" t="s">
        <v>2107</v>
      </c>
      <c r="B329" s="9" t="s">
        <v>2108</v>
      </c>
    </row>
    <row r="330" spans="1:2" x14ac:dyDescent="0.3">
      <c r="A330" s="8" t="s">
        <v>2107</v>
      </c>
      <c r="B330" s="9" t="s">
        <v>2108</v>
      </c>
    </row>
    <row r="331" spans="1:2" x14ac:dyDescent="0.3">
      <c r="A331" s="8" t="s">
        <v>2099</v>
      </c>
      <c r="B331" s="9" t="s">
        <v>2100</v>
      </c>
    </row>
    <row r="332" spans="1:2" x14ac:dyDescent="0.3">
      <c r="A332" s="8" t="s">
        <v>2101</v>
      </c>
      <c r="B332" s="9" t="s">
        <v>2102</v>
      </c>
    </row>
    <row r="333" spans="1:2" x14ac:dyDescent="0.3">
      <c r="A333" s="8" t="s">
        <v>2103</v>
      </c>
      <c r="B333" s="9" t="s">
        <v>2104</v>
      </c>
    </row>
    <row r="334" spans="1:2" x14ac:dyDescent="0.3">
      <c r="A334" s="8" t="s">
        <v>2109</v>
      </c>
      <c r="B334" s="9" t="s">
        <v>2110</v>
      </c>
    </row>
    <row r="335" spans="1:2" x14ac:dyDescent="0.3">
      <c r="A335" s="8" t="s">
        <v>2099</v>
      </c>
      <c r="B335" s="9" t="s">
        <v>2100</v>
      </c>
    </row>
    <row r="336" spans="1:2" x14ac:dyDescent="0.3">
      <c r="A336" s="8" t="s">
        <v>2097</v>
      </c>
      <c r="B336" s="9" t="s">
        <v>2098</v>
      </c>
    </row>
    <row r="337" spans="1:2" x14ac:dyDescent="0.3">
      <c r="A337" s="8" t="s">
        <v>2099</v>
      </c>
      <c r="B337" s="9" t="s">
        <v>2100</v>
      </c>
    </row>
    <row r="338" spans="1:2" x14ac:dyDescent="0.3">
      <c r="A338" s="8" t="s">
        <v>2105</v>
      </c>
      <c r="B338" s="9" t="s">
        <v>2106</v>
      </c>
    </row>
    <row r="339" spans="1:2" x14ac:dyDescent="0.3">
      <c r="A339" s="8" t="s">
        <v>2097</v>
      </c>
      <c r="B339" s="9" t="s">
        <v>2098</v>
      </c>
    </row>
    <row r="340" spans="1:2" x14ac:dyDescent="0.3">
      <c r="A340" s="8" t="s">
        <v>2095</v>
      </c>
      <c r="B340" s="9" t="s">
        <v>2096</v>
      </c>
    </row>
    <row r="341" spans="1:2" x14ac:dyDescent="0.3">
      <c r="A341" s="8" t="s">
        <v>2101</v>
      </c>
      <c r="B341" s="9" t="s">
        <v>2102</v>
      </c>
    </row>
    <row r="342" spans="1:2" x14ac:dyDescent="0.3">
      <c r="A342" s="8" t="s">
        <v>2095</v>
      </c>
      <c r="B342" s="9" t="s">
        <v>2096</v>
      </c>
    </row>
    <row r="343" spans="1:2" x14ac:dyDescent="0.3">
      <c r="A343" s="8" t="s">
        <v>2097</v>
      </c>
      <c r="B343" s="9" t="s">
        <v>2098</v>
      </c>
    </row>
    <row r="344" spans="1:2" x14ac:dyDescent="0.3">
      <c r="A344" s="8" t="s">
        <v>2109</v>
      </c>
      <c r="B344" s="9" t="s">
        <v>2110</v>
      </c>
    </row>
    <row r="345" spans="1:2" x14ac:dyDescent="0.3">
      <c r="A345" s="8" t="s">
        <v>2095</v>
      </c>
      <c r="B345" s="9" t="s">
        <v>2096</v>
      </c>
    </row>
    <row r="346" spans="1:2" x14ac:dyDescent="0.3">
      <c r="A346" s="8" t="s">
        <v>2099</v>
      </c>
      <c r="B346" s="9" t="s">
        <v>2100</v>
      </c>
    </row>
    <row r="347" spans="1:2" x14ac:dyDescent="0.3">
      <c r="A347" s="8" t="s">
        <v>2101</v>
      </c>
      <c r="B347" s="9" t="s">
        <v>2102</v>
      </c>
    </row>
    <row r="348" spans="1:2" x14ac:dyDescent="0.3">
      <c r="A348" s="8" t="s">
        <v>2107</v>
      </c>
      <c r="B348" s="9" t="s">
        <v>2108</v>
      </c>
    </row>
    <row r="349" spans="1:2" x14ac:dyDescent="0.3">
      <c r="A349" s="8" t="s">
        <v>2101</v>
      </c>
      <c r="B349" s="9" t="s">
        <v>2102</v>
      </c>
    </row>
    <row r="350" spans="1:2" x14ac:dyDescent="0.3">
      <c r="A350" s="8" t="s">
        <v>2097</v>
      </c>
      <c r="B350" s="9" t="s">
        <v>2098</v>
      </c>
    </row>
    <row r="351" spans="1:2" x14ac:dyDescent="0.3">
      <c r="A351" s="8" t="s">
        <v>2095</v>
      </c>
      <c r="B351" s="9" t="s">
        <v>2096</v>
      </c>
    </row>
    <row r="352" spans="1:2" x14ac:dyDescent="0.3">
      <c r="A352" s="8" t="s">
        <v>2097</v>
      </c>
      <c r="B352" s="9" t="s">
        <v>2098</v>
      </c>
    </row>
    <row r="353" spans="1:2" x14ac:dyDescent="0.3">
      <c r="A353" s="8" t="s">
        <v>2099</v>
      </c>
      <c r="B353" s="9" t="s">
        <v>2100</v>
      </c>
    </row>
    <row r="354" spans="1:2" x14ac:dyDescent="0.3">
      <c r="A354" s="8" t="s">
        <v>2099</v>
      </c>
      <c r="B354" s="9" t="s">
        <v>2100</v>
      </c>
    </row>
    <row r="355" spans="1:2" x14ac:dyDescent="0.3">
      <c r="A355" s="8" t="s">
        <v>2105</v>
      </c>
      <c r="B355" s="9" t="s">
        <v>2106</v>
      </c>
    </row>
    <row r="356" spans="1:2" x14ac:dyDescent="0.3">
      <c r="A356" s="8" t="s">
        <v>2103</v>
      </c>
      <c r="B356" s="9" t="s">
        <v>2104</v>
      </c>
    </row>
    <row r="357" spans="1:2" x14ac:dyDescent="0.3">
      <c r="A357" s="8" t="s">
        <v>2099</v>
      </c>
      <c r="B357" s="9" t="s">
        <v>2100</v>
      </c>
    </row>
    <row r="358" spans="1:2" x14ac:dyDescent="0.3">
      <c r="A358" s="8" t="s">
        <v>2101</v>
      </c>
      <c r="B358" s="9" t="s">
        <v>2102</v>
      </c>
    </row>
    <row r="359" spans="1:2" x14ac:dyDescent="0.3">
      <c r="A359" s="8" t="s">
        <v>2109</v>
      </c>
      <c r="B359" s="9" t="s">
        <v>2110</v>
      </c>
    </row>
    <row r="360" spans="1:2" x14ac:dyDescent="0.3">
      <c r="A360" s="8" t="s">
        <v>2097</v>
      </c>
      <c r="B360" s="9" t="s">
        <v>2098</v>
      </c>
    </row>
    <row r="361" spans="1:2" x14ac:dyDescent="0.3">
      <c r="A361" s="8" t="s">
        <v>2109</v>
      </c>
      <c r="B361" s="9" t="s">
        <v>2110</v>
      </c>
    </row>
    <row r="362" spans="1:2" x14ac:dyDescent="0.3">
      <c r="A362" s="8" t="s">
        <v>2099</v>
      </c>
      <c r="B362" s="9" t="s">
        <v>2100</v>
      </c>
    </row>
    <row r="363" spans="1:2" x14ac:dyDescent="0.3">
      <c r="A363" s="8" t="s">
        <v>2101</v>
      </c>
      <c r="B363" s="9" t="s">
        <v>2102</v>
      </c>
    </row>
    <row r="364" spans="1:2" x14ac:dyDescent="0.3">
      <c r="A364" s="8" t="s">
        <v>2105</v>
      </c>
      <c r="B364" s="9" t="s">
        <v>2106</v>
      </c>
    </row>
    <row r="365" spans="1:2" x14ac:dyDescent="0.3">
      <c r="A365" s="8" t="s">
        <v>2107</v>
      </c>
      <c r="B365" s="9" t="s">
        <v>2108</v>
      </c>
    </row>
    <row r="366" spans="1:2" x14ac:dyDescent="0.3">
      <c r="A366" s="8" t="s">
        <v>2099</v>
      </c>
      <c r="B366" s="9" t="s">
        <v>2100</v>
      </c>
    </row>
    <row r="367" spans="1:2" x14ac:dyDescent="0.3">
      <c r="A367" s="8" t="s">
        <v>2101</v>
      </c>
      <c r="B367" s="9" t="s">
        <v>2102</v>
      </c>
    </row>
    <row r="368" spans="1:2" x14ac:dyDescent="0.3">
      <c r="A368" s="8" t="s">
        <v>2095</v>
      </c>
      <c r="B368" s="9" t="s">
        <v>2096</v>
      </c>
    </row>
    <row r="369" spans="1:2" x14ac:dyDescent="0.3">
      <c r="A369" s="8" t="s">
        <v>2107</v>
      </c>
      <c r="B369" s="9" t="s">
        <v>2108</v>
      </c>
    </row>
    <row r="370" spans="1:2" x14ac:dyDescent="0.3">
      <c r="A370" s="8" t="s">
        <v>2095</v>
      </c>
      <c r="B370" s="9" t="s">
        <v>2096</v>
      </c>
    </row>
    <row r="371" spans="1:2" x14ac:dyDescent="0.3">
      <c r="A371" s="8" t="s">
        <v>2099</v>
      </c>
      <c r="B371" s="9" t="s">
        <v>2100</v>
      </c>
    </row>
    <row r="372" spans="1:2" x14ac:dyDescent="0.3">
      <c r="A372" s="8" t="s">
        <v>2095</v>
      </c>
      <c r="B372" s="9" t="s">
        <v>2096</v>
      </c>
    </row>
    <row r="373" spans="1:2" x14ac:dyDescent="0.3">
      <c r="A373" s="8" t="s">
        <v>2105</v>
      </c>
      <c r="B373" s="9" t="s">
        <v>2106</v>
      </c>
    </row>
    <row r="374" spans="1:2" x14ac:dyDescent="0.3">
      <c r="A374" s="8" t="s">
        <v>2107</v>
      </c>
      <c r="B374" s="9" t="s">
        <v>2108</v>
      </c>
    </row>
    <row r="375" spans="1:2" x14ac:dyDescent="0.3">
      <c r="A375" s="8" t="s">
        <v>2101</v>
      </c>
      <c r="B375" s="9" t="s">
        <v>2102</v>
      </c>
    </row>
    <row r="376" spans="1:2" x14ac:dyDescent="0.3">
      <c r="A376" s="8" t="s">
        <v>2105</v>
      </c>
      <c r="B376" s="9" t="s">
        <v>2106</v>
      </c>
    </row>
    <row r="377" spans="1:2" x14ac:dyDescent="0.3">
      <c r="A377" s="8" t="s">
        <v>2109</v>
      </c>
      <c r="B377" s="9" t="s">
        <v>2110</v>
      </c>
    </row>
    <row r="378" spans="1:2" x14ac:dyDescent="0.3">
      <c r="A378" s="8" t="s">
        <v>2095</v>
      </c>
      <c r="B378" s="9" t="s">
        <v>2096</v>
      </c>
    </row>
    <row r="379" spans="1:2" x14ac:dyDescent="0.3">
      <c r="A379" s="8" t="s">
        <v>2099</v>
      </c>
      <c r="B379" s="9" t="s">
        <v>2100</v>
      </c>
    </row>
    <row r="380" spans="1:2" x14ac:dyDescent="0.3">
      <c r="A380" s="8" t="s">
        <v>2103</v>
      </c>
      <c r="B380" s="9" t="s">
        <v>2104</v>
      </c>
    </row>
    <row r="381" spans="1:2" x14ac:dyDescent="0.3">
      <c r="A381" s="8" t="s">
        <v>2101</v>
      </c>
      <c r="B381" s="9" t="s">
        <v>2102</v>
      </c>
    </row>
    <row r="382" spans="1:2" x14ac:dyDescent="0.3">
      <c r="A382" s="8" t="s">
        <v>2097</v>
      </c>
      <c r="B382" s="9" t="s">
        <v>2098</v>
      </c>
    </row>
    <row r="383" spans="1:2" x14ac:dyDescent="0.3">
      <c r="A383" s="8" t="s">
        <v>2099</v>
      </c>
      <c r="B383" s="9" t="s">
        <v>2100</v>
      </c>
    </row>
    <row r="384" spans="1:2" x14ac:dyDescent="0.3">
      <c r="A384" s="8" t="s">
        <v>2105</v>
      </c>
      <c r="B384" s="9" t="s">
        <v>2106</v>
      </c>
    </row>
    <row r="385" spans="1:2" x14ac:dyDescent="0.3">
      <c r="A385" s="8" t="s">
        <v>2095</v>
      </c>
      <c r="B385" s="9" t="s">
        <v>2096</v>
      </c>
    </row>
    <row r="386" spans="1:2" x14ac:dyDescent="0.3">
      <c r="A386" s="8" t="s">
        <v>2101</v>
      </c>
      <c r="B386" s="9" t="s">
        <v>2102</v>
      </c>
    </row>
    <row r="387" spans="1:2" x14ac:dyDescent="0.3">
      <c r="A387" s="8" t="s">
        <v>2105</v>
      </c>
      <c r="B387" s="9" t="s">
        <v>2106</v>
      </c>
    </row>
    <row r="388" spans="1:2" x14ac:dyDescent="0.3">
      <c r="A388" s="8" t="s">
        <v>2105</v>
      </c>
      <c r="B388" s="9" t="s">
        <v>2106</v>
      </c>
    </row>
    <row r="389" spans="1:2" x14ac:dyDescent="0.3">
      <c r="A389" s="8" t="s">
        <v>2103</v>
      </c>
      <c r="B389" s="9" t="s">
        <v>2104</v>
      </c>
    </row>
    <row r="390" spans="1:2" x14ac:dyDescent="0.3">
      <c r="A390" s="8" t="s">
        <v>2099</v>
      </c>
      <c r="B390" s="9" t="s">
        <v>2100</v>
      </c>
    </row>
    <row r="391" spans="1:2" x14ac:dyDescent="0.3">
      <c r="A391" s="8" t="s">
        <v>2099</v>
      </c>
      <c r="B391" s="9" t="s">
        <v>2100</v>
      </c>
    </row>
    <row r="392" spans="1:2" x14ac:dyDescent="0.3">
      <c r="A392" s="8" t="s">
        <v>2107</v>
      </c>
      <c r="B392" s="9" t="s">
        <v>2108</v>
      </c>
    </row>
    <row r="393" spans="1:2" x14ac:dyDescent="0.3">
      <c r="A393" s="8" t="s">
        <v>2109</v>
      </c>
      <c r="B393" s="9" t="s">
        <v>2110</v>
      </c>
    </row>
    <row r="394" spans="1:2" x14ac:dyDescent="0.3">
      <c r="A394" s="8" t="s">
        <v>2105</v>
      </c>
      <c r="B394" s="9" t="s">
        <v>2106</v>
      </c>
    </row>
    <row r="395" spans="1:2" x14ac:dyDescent="0.3">
      <c r="A395" s="8" t="s">
        <v>2099</v>
      </c>
      <c r="B395" s="9" t="s">
        <v>2100</v>
      </c>
    </row>
    <row r="396" spans="1:2" x14ac:dyDescent="0.3">
      <c r="A396" s="8" t="s">
        <v>2099</v>
      </c>
      <c r="B396" s="9" t="s">
        <v>2100</v>
      </c>
    </row>
    <row r="397" spans="1:2" x14ac:dyDescent="0.3">
      <c r="A397" s="8" t="s">
        <v>2105</v>
      </c>
      <c r="B397" s="9" t="s">
        <v>2106</v>
      </c>
    </row>
    <row r="398" spans="1:2" x14ac:dyDescent="0.3">
      <c r="A398" s="8" t="s">
        <v>2109</v>
      </c>
      <c r="B398" s="9" t="s">
        <v>2110</v>
      </c>
    </row>
    <row r="399" spans="1:2" x14ac:dyDescent="0.3">
      <c r="A399" s="8" t="s">
        <v>2099</v>
      </c>
      <c r="B399" s="9" t="s">
        <v>2100</v>
      </c>
    </row>
    <row r="400" spans="1:2" x14ac:dyDescent="0.3">
      <c r="A400" s="8" t="s">
        <v>2097</v>
      </c>
      <c r="B400" s="9" t="s">
        <v>2098</v>
      </c>
    </row>
    <row r="401" spans="1:2" x14ac:dyDescent="0.3">
      <c r="A401" s="8" t="s">
        <v>2107</v>
      </c>
      <c r="B401" s="9" t="s">
        <v>2108</v>
      </c>
    </row>
    <row r="402" spans="1:2" x14ac:dyDescent="0.3">
      <c r="A402" s="8" t="s">
        <v>2101</v>
      </c>
      <c r="B402" s="9" t="s">
        <v>2102</v>
      </c>
    </row>
    <row r="403" spans="1:2" x14ac:dyDescent="0.3">
      <c r="A403" s="8" t="s">
        <v>2095</v>
      </c>
      <c r="B403" s="9" t="s">
        <v>2096</v>
      </c>
    </row>
    <row r="404" spans="1:2" x14ac:dyDescent="0.3">
      <c r="A404" s="8" t="s">
        <v>2105</v>
      </c>
      <c r="B404" s="9" t="s">
        <v>2106</v>
      </c>
    </row>
    <row r="405" spans="1:2" x14ac:dyDescent="0.3">
      <c r="A405" s="8" t="s">
        <v>2101</v>
      </c>
      <c r="B405" s="9" t="s">
        <v>2102</v>
      </c>
    </row>
    <row r="406" spans="1:2" x14ac:dyDescent="0.3">
      <c r="A406" s="8" t="s">
        <v>2103</v>
      </c>
      <c r="B406" s="9" t="s">
        <v>2104</v>
      </c>
    </row>
    <row r="407" spans="1:2" x14ac:dyDescent="0.3">
      <c r="A407" s="8" t="s">
        <v>2101</v>
      </c>
      <c r="B407" s="9" t="s">
        <v>2102</v>
      </c>
    </row>
    <row r="408" spans="1:2" x14ac:dyDescent="0.3">
      <c r="A408" s="8" t="s">
        <v>2103</v>
      </c>
      <c r="B408" s="9" t="s">
        <v>2104</v>
      </c>
    </row>
    <row r="409" spans="1:2" x14ac:dyDescent="0.3">
      <c r="A409" s="8" t="s">
        <v>2099</v>
      </c>
      <c r="B409" s="9" t="s">
        <v>2100</v>
      </c>
    </row>
    <row r="410" spans="1:2" x14ac:dyDescent="0.3">
      <c r="A410" s="8" t="s">
        <v>2107</v>
      </c>
      <c r="B410" s="9" t="s">
        <v>2108</v>
      </c>
    </row>
    <row r="411" spans="1:2" x14ac:dyDescent="0.3">
      <c r="A411" s="8" t="s">
        <v>2095</v>
      </c>
      <c r="B411" s="9" t="s">
        <v>2096</v>
      </c>
    </row>
    <row r="412" spans="1:2" x14ac:dyDescent="0.3">
      <c r="A412" s="8" t="s">
        <v>2097</v>
      </c>
      <c r="B412" s="9" t="s">
        <v>2098</v>
      </c>
    </row>
    <row r="413" spans="1:2" x14ac:dyDescent="0.3">
      <c r="A413" s="8" t="s">
        <v>2101</v>
      </c>
      <c r="B413" s="9" t="s">
        <v>2102</v>
      </c>
    </row>
    <row r="414" spans="1:2" x14ac:dyDescent="0.3">
      <c r="A414" s="8" t="s">
        <v>2105</v>
      </c>
      <c r="B414" s="9" t="s">
        <v>2106</v>
      </c>
    </row>
    <row r="415" spans="1:2" x14ac:dyDescent="0.3">
      <c r="A415" s="8" t="s">
        <v>2101</v>
      </c>
      <c r="B415" s="9" t="s">
        <v>2102</v>
      </c>
    </row>
    <row r="416" spans="1:2" x14ac:dyDescent="0.3">
      <c r="A416" s="8" t="s">
        <v>2105</v>
      </c>
      <c r="B416" s="9" t="s">
        <v>2106</v>
      </c>
    </row>
    <row r="417" spans="1:2" x14ac:dyDescent="0.3">
      <c r="A417" s="8" t="s">
        <v>2105</v>
      </c>
      <c r="B417" s="9" t="s">
        <v>2106</v>
      </c>
    </row>
    <row r="418" spans="1:2" x14ac:dyDescent="0.3">
      <c r="A418" s="8" t="s">
        <v>2101</v>
      </c>
      <c r="B418" s="9" t="s">
        <v>2102</v>
      </c>
    </row>
    <row r="419" spans="1:2" x14ac:dyDescent="0.3">
      <c r="A419" s="8" t="s">
        <v>2105</v>
      </c>
      <c r="B419" s="9" t="s">
        <v>2106</v>
      </c>
    </row>
    <row r="420" spans="1:2" x14ac:dyDescent="0.3">
      <c r="A420" s="8" t="s">
        <v>2107</v>
      </c>
      <c r="B420" s="9" t="s">
        <v>2108</v>
      </c>
    </row>
    <row r="421" spans="1:2" x14ac:dyDescent="0.3">
      <c r="A421" s="8" t="s">
        <v>2097</v>
      </c>
      <c r="B421" s="9" t="s">
        <v>2098</v>
      </c>
    </row>
    <row r="422" spans="1:2" x14ac:dyDescent="0.3">
      <c r="A422" s="8" t="s">
        <v>2097</v>
      </c>
      <c r="B422" s="9" t="s">
        <v>2098</v>
      </c>
    </row>
    <row r="423" spans="1:2" x14ac:dyDescent="0.3">
      <c r="A423" s="8" t="s">
        <v>2097</v>
      </c>
      <c r="B423" s="9" t="s">
        <v>2098</v>
      </c>
    </row>
    <row r="424" spans="1:2" x14ac:dyDescent="0.3">
      <c r="A424" s="8" t="s">
        <v>2107</v>
      </c>
      <c r="B424" s="9" t="s">
        <v>2108</v>
      </c>
    </row>
    <row r="425" spans="1:2" x14ac:dyDescent="0.3">
      <c r="A425" s="8" t="s">
        <v>2101</v>
      </c>
      <c r="B425" s="9" t="s">
        <v>2102</v>
      </c>
    </row>
    <row r="426" spans="1:2" x14ac:dyDescent="0.3">
      <c r="A426" s="8" t="s">
        <v>2103</v>
      </c>
      <c r="B426" s="9" t="s">
        <v>2104</v>
      </c>
    </row>
    <row r="427" spans="1:2" x14ac:dyDescent="0.3">
      <c r="A427" s="8" t="s">
        <v>2107</v>
      </c>
      <c r="B427" s="9" t="s">
        <v>2108</v>
      </c>
    </row>
    <row r="428" spans="1:2" x14ac:dyDescent="0.3">
      <c r="A428" s="8" t="s">
        <v>2109</v>
      </c>
      <c r="B428" s="9" t="s">
        <v>2110</v>
      </c>
    </row>
    <row r="429" spans="1:2" x14ac:dyDescent="0.3">
      <c r="A429" s="8" t="s">
        <v>2095</v>
      </c>
      <c r="B429" s="9" t="s">
        <v>2096</v>
      </c>
    </row>
    <row r="430" spans="1:2" x14ac:dyDescent="0.3">
      <c r="A430" s="8" t="s">
        <v>2099</v>
      </c>
      <c r="B430" s="9" t="s">
        <v>2100</v>
      </c>
    </row>
    <row r="431" spans="1:2" x14ac:dyDescent="0.3">
      <c r="A431" s="8" t="s">
        <v>2099</v>
      </c>
      <c r="B431" s="9" t="s">
        <v>2100</v>
      </c>
    </row>
    <row r="432" spans="1:2" x14ac:dyDescent="0.3">
      <c r="A432" s="8" t="s">
        <v>2103</v>
      </c>
      <c r="B432" s="9" t="s">
        <v>2104</v>
      </c>
    </row>
    <row r="433" spans="1:2" x14ac:dyDescent="0.3">
      <c r="A433" s="8" t="s">
        <v>2109</v>
      </c>
      <c r="B433" s="9" t="s">
        <v>2110</v>
      </c>
    </row>
    <row r="434" spans="1:2" x14ac:dyDescent="0.3">
      <c r="A434" s="8" t="s">
        <v>2097</v>
      </c>
      <c r="B434" s="9" t="s">
        <v>2098</v>
      </c>
    </row>
    <row r="435" spans="1:2" x14ac:dyDescent="0.3">
      <c r="A435" s="8" t="s">
        <v>2105</v>
      </c>
      <c r="B435" s="9" t="s">
        <v>2106</v>
      </c>
    </row>
    <row r="436" spans="1:2" x14ac:dyDescent="0.3">
      <c r="A436" s="8" t="s">
        <v>2103</v>
      </c>
      <c r="B436" s="9" t="s">
        <v>2104</v>
      </c>
    </row>
    <row r="437" spans="1:2" x14ac:dyDescent="0.3">
      <c r="A437" s="8" t="s">
        <v>2101</v>
      </c>
      <c r="B437" s="9" t="s">
        <v>2102</v>
      </c>
    </row>
    <row r="438" spans="1:2" x14ac:dyDescent="0.3">
      <c r="A438" s="8" t="s">
        <v>2107</v>
      </c>
      <c r="B438" s="9" t="s">
        <v>2108</v>
      </c>
    </row>
    <row r="439" spans="1:2" x14ac:dyDescent="0.3">
      <c r="A439" s="8" t="s">
        <v>2101</v>
      </c>
      <c r="B439" s="9" t="s">
        <v>2102</v>
      </c>
    </row>
    <row r="440" spans="1:2" x14ac:dyDescent="0.3">
      <c r="A440" s="8" t="s">
        <v>2097</v>
      </c>
      <c r="B440" s="9" t="s">
        <v>2098</v>
      </c>
    </row>
    <row r="441" spans="1:2" x14ac:dyDescent="0.3">
      <c r="A441" s="8" t="s">
        <v>2099</v>
      </c>
      <c r="B441" s="9" t="s">
        <v>2100</v>
      </c>
    </row>
    <row r="442" spans="1:2" x14ac:dyDescent="0.3">
      <c r="A442" s="8" t="s">
        <v>2103</v>
      </c>
      <c r="B442" s="9" t="s">
        <v>2104</v>
      </c>
    </row>
    <row r="443" spans="1:2" x14ac:dyDescent="0.3">
      <c r="A443" s="8" t="s">
        <v>2097</v>
      </c>
      <c r="B443" s="9" t="s">
        <v>2098</v>
      </c>
    </row>
    <row r="444" spans="1:2" x14ac:dyDescent="0.3">
      <c r="A444" s="8" t="s">
        <v>2107</v>
      </c>
      <c r="B444" s="9" t="s">
        <v>2108</v>
      </c>
    </row>
    <row r="445" spans="1:2" x14ac:dyDescent="0.3">
      <c r="A445" s="8" t="s">
        <v>2101</v>
      </c>
      <c r="B445" s="9" t="s">
        <v>2102</v>
      </c>
    </row>
    <row r="446" spans="1:2" x14ac:dyDescent="0.3">
      <c r="A446" s="8" t="s">
        <v>2105</v>
      </c>
      <c r="B446" s="9" t="s">
        <v>2106</v>
      </c>
    </row>
    <row r="447" spans="1:2" x14ac:dyDescent="0.3">
      <c r="A447" s="8" t="s">
        <v>2103</v>
      </c>
      <c r="B447" s="9" t="s">
        <v>2104</v>
      </c>
    </row>
    <row r="448" spans="1:2" x14ac:dyDescent="0.3">
      <c r="A448" s="8" t="s">
        <v>2107</v>
      </c>
      <c r="B448" s="9" t="s">
        <v>2108</v>
      </c>
    </row>
    <row r="449" spans="1:2" x14ac:dyDescent="0.3">
      <c r="A449" s="8" t="s">
        <v>2099</v>
      </c>
      <c r="B449" s="9" t="s">
        <v>2100</v>
      </c>
    </row>
    <row r="450" spans="1:2" x14ac:dyDescent="0.3">
      <c r="A450" s="8" t="s">
        <v>2099</v>
      </c>
      <c r="B450" s="9" t="s">
        <v>2100</v>
      </c>
    </row>
    <row r="451" spans="1:2" x14ac:dyDescent="0.3">
      <c r="A451" s="8" t="s">
        <v>2107</v>
      </c>
      <c r="B451" s="9" t="s">
        <v>2108</v>
      </c>
    </row>
    <row r="452" spans="1:2" x14ac:dyDescent="0.3">
      <c r="A452" s="8" t="s">
        <v>2109</v>
      </c>
      <c r="B452" s="9" t="s">
        <v>2110</v>
      </c>
    </row>
    <row r="453" spans="1:2" x14ac:dyDescent="0.3">
      <c r="A453" s="8" t="s">
        <v>2107</v>
      </c>
      <c r="B453" s="9" t="s">
        <v>2108</v>
      </c>
    </row>
    <row r="454" spans="1:2" x14ac:dyDescent="0.3">
      <c r="A454" s="8" t="s">
        <v>2107</v>
      </c>
      <c r="B454" s="9" t="s">
        <v>2108</v>
      </c>
    </row>
    <row r="455" spans="1:2" x14ac:dyDescent="0.3">
      <c r="A455" s="8" t="s">
        <v>2105</v>
      </c>
      <c r="B455" s="9" t="s">
        <v>2106</v>
      </c>
    </row>
    <row r="456" spans="1:2" x14ac:dyDescent="0.3">
      <c r="A456" s="8" t="s">
        <v>2097</v>
      </c>
      <c r="B456" s="9" t="s">
        <v>2098</v>
      </c>
    </row>
    <row r="457" spans="1:2" x14ac:dyDescent="0.3">
      <c r="A457" s="8" t="s">
        <v>2107</v>
      </c>
      <c r="B457" s="9" t="s">
        <v>2108</v>
      </c>
    </row>
    <row r="458" spans="1:2" x14ac:dyDescent="0.3">
      <c r="A458" s="8" t="s">
        <v>2101</v>
      </c>
      <c r="B458" s="9" t="s">
        <v>2102</v>
      </c>
    </row>
    <row r="459" spans="1:2" x14ac:dyDescent="0.3">
      <c r="A459" s="8" t="s">
        <v>2099</v>
      </c>
      <c r="B459" s="9" t="s">
        <v>2100</v>
      </c>
    </row>
    <row r="460" spans="1:2" x14ac:dyDescent="0.3">
      <c r="A460" s="8" t="s">
        <v>2095</v>
      </c>
      <c r="B460" s="9" t="s">
        <v>2096</v>
      </c>
    </row>
    <row r="461" spans="1:2" x14ac:dyDescent="0.3">
      <c r="A461" s="8" t="s">
        <v>2097</v>
      </c>
      <c r="B461" s="9" t="s">
        <v>2098</v>
      </c>
    </row>
    <row r="462" spans="1:2" x14ac:dyDescent="0.3">
      <c r="A462" s="8" t="s">
        <v>2101</v>
      </c>
      <c r="B462" s="9" t="s">
        <v>2102</v>
      </c>
    </row>
    <row r="463" spans="1:2" x14ac:dyDescent="0.3">
      <c r="A463" s="8" t="s">
        <v>2107</v>
      </c>
      <c r="B463" s="9" t="s">
        <v>2108</v>
      </c>
    </row>
    <row r="464" spans="1:2" x14ac:dyDescent="0.3">
      <c r="A464" s="8" t="s">
        <v>2099</v>
      </c>
      <c r="B464" s="9" t="s">
        <v>2100</v>
      </c>
    </row>
    <row r="465" spans="1:2" x14ac:dyDescent="0.3">
      <c r="A465" s="8" t="s">
        <v>2107</v>
      </c>
      <c r="B465" s="9" t="s">
        <v>2108</v>
      </c>
    </row>
    <row r="466" spans="1:2" x14ac:dyDescent="0.3">
      <c r="A466" s="8" t="s">
        <v>2101</v>
      </c>
      <c r="B466" s="9" t="s">
        <v>2102</v>
      </c>
    </row>
    <row r="467" spans="1:2" x14ac:dyDescent="0.3">
      <c r="A467" s="8" t="s">
        <v>2103</v>
      </c>
      <c r="B467" s="9" t="s">
        <v>2104</v>
      </c>
    </row>
    <row r="468" spans="1:2" x14ac:dyDescent="0.3">
      <c r="A468" s="8" t="s">
        <v>2099</v>
      </c>
      <c r="B468" s="9" t="s">
        <v>2100</v>
      </c>
    </row>
    <row r="469" spans="1:2" x14ac:dyDescent="0.3">
      <c r="A469" s="8" t="s">
        <v>2107</v>
      </c>
      <c r="B469" s="9" t="s">
        <v>2108</v>
      </c>
    </row>
    <row r="470" spans="1:2" x14ac:dyDescent="0.3">
      <c r="A470" s="8" t="s">
        <v>2109</v>
      </c>
      <c r="B470" s="9" t="s">
        <v>2110</v>
      </c>
    </row>
    <row r="471" spans="1:2" x14ac:dyDescent="0.3">
      <c r="A471" s="8" t="s">
        <v>2109</v>
      </c>
      <c r="B471" s="9" t="s">
        <v>2110</v>
      </c>
    </row>
    <row r="472" spans="1:2" x14ac:dyDescent="0.3">
      <c r="A472" s="8" t="s">
        <v>2109</v>
      </c>
      <c r="B472" s="9" t="s">
        <v>2110</v>
      </c>
    </row>
    <row r="473" spans="1:2" x14ac:dyDescent="0.3">
      <c r="A473" s="8" t="s">
        <v>2109</v>
      </c>
      <c r="B473" s="9" t="s">
        <v>2110</v>
      </c>
    </row>
    <row r="474" spans="1:2" x14ac:dyDescent="0.3">
      <c r="A474" s="8" t="s">
        <v>2095</v>
      </c>
      <c r="B474" s="9" t="s">
        <v>2096</v>
      </c>
    </row>
    <row r="475" spans="1:2" x14ac:dyDescent="0.3">
      <c r="A475" s="8" t="s">
        <v>2105</v>
      </c>
      <c r="B475" s="9" t="s">
        <v>2106</v>
      </c>
    </row>
    <row r="476" spans="1:2" x14ac:dyDescent="0.3">
      <c r="A476" s="8" t="s">
        <v>2103</v>
      </c>
      <c r="B476" s="9" t="s">
        <v>2104</v>
      </c>
    </row>
    <row r="477" spans="1:2" x14ac:dyDescent="0.3">
      <c r="A477" s="8" t="s">
        <v>2109</v>
      </c>
      <c r="B477" s="9" t="s">
        <v>2110</v>
      </c>
    </row>
    <row r="478" spans="1:2" x14ac:dyDescent="0.3">
      <c r="A478" s="8" t="s">
        <v>2095</v>
      </c>
      <c r="B478" s="9" t="s">
        <v>2096</v>
      </c>
    </row>
    <row r="479" spans="1:2" x14ac:dyDescent="0.3">
      <c r="A479" s="8" t="s">
        <v>2107</v>
      </c>
      <c r="B479" s="9" t="s">
        <v>2108</v>
      </c>
    </row>
    <row r="480" spans="1:2" x14ac:dyDescent="0.3">
      <c r="A480" s="8" t="s">
        <v>2095</v>
      </c>
      <c r="B480" s="9" t="s">
        <v>2096</v>
      </c>
    </row>
    <row r="481" spans="1:2" x14ac:dyDescent="0.3">
      <c r="A481" s="8" t="s">
        <v>2103</v>
      </c>
      <c r="B481" s="9" t="s">
        <v>2104</v>
      </c>
    </row>
    <row r="482" spans="1:2" x14ac:dyDescent="0.3">
      <c r="A482" s="8" t="s">
        <v>2103</v>
      </c>
      <c r="B482" s="9" t="s">
        <v>2104</v>
      </c>
    </row>
    <row r="483" spans="1:2" x14ac:dyDescent="0.3">
      <c r="A483" s="8" t="s">
        <v>2095</v>
      </c>
      <c r="B483" s="9" t="s">
        <v>2096</v>
      </c>
    </row>
    <row r="484" spans="1:2" x14ac:dyDescent="0.3">
      <c r="A484" s="8" t="s">
        <v>2103</v>
      </c>
      <c r="B484" s="9" t="s">
        <v>2104</v>
      </c>
    </row>
    <row r="485" spans="1:2" x14ac:dyDescent="0.3">
      <c r="A485" s="8" t="s">
        <v>2099</v>
      </c>
      <c r="B485" s="9" t="s">
        <v>2100</v>
      </c>
    </row>
    <row r="486" spans="1:2" x14ac:dyDescent="0.3">
      <c r="A486" s="8" t="s">
        <v>2109</v>
      </c>
      <c r="B486" s="9" t="s">
        <v>2110</v>
      </c>
    </row>
    <row r="487" spans="1:2" x14ac:dyDescent="0.3">
      <c r="A487" s="8" t="s">
        <v>2097</v>
      </c>
      <c r="B487" s="9" t="s">
        <v>2098</v>
      </c>
    </row>
    <row r="488" spans="1:2" x14ac:dyDescent="0.3">
      <c r="A488" s="8" t="s">
        <v>2109</v>
      </c>
      <c r="B488" s="9" t="s">
        <v>2110</v>
      </c>
    </row>
    <row r="489" spans="1:2" x14ac:dyDescent="0.3">
      <c r="A489" s="8" t="s">
        <v>2103</v>
      </c>
      <c r="B489" s="9" t="s">
        <v>2104</v>
      </c>
    </row>
    <row r="490" spans="1:2" x14ac:dyDescent="0.3">
      <c r="A490" s="8" t="s">
        <v>2103</v>
      </c>
      <c r="B490" s="9" t="s">
        <v>2104</v>
      </c>
    </row>
    <row r="491" spans="1:2" x14ac:dyDescent="0.3">
      <c r="A491" s="8" t="s">
        <v>2099</v>
      </c>
      <c r="B491" s="9" t="s">
        <v>2100</v>
      </c>
    </row>
    <row r="492" spans="1:2" x14ac:dyDescent="0.3">
      <c r="A492" s="8" t="s">
        <v>2103</v>
      </c>
      <c r="B492" s="9" t="s">
        <v>2104</v>
      </c>
    </row>
    <row r="493" spans="1:2" x14ac:dyDescent="0.3">
      <c r="A493" s="8" t="s">
        <v>2101</v>
      </c>
      <c r="B493" s="9" t="s">
        <v>2102</v>
      </c>
    </row>
    <row r="494" spans="1:2" x14ac:dyDescent="0.3">
      <c r="A494" s="8" t="s">
        <v>2109</v>
      </c>
      <c r="B494" s="9" t="s">
        <v>2110</v>
      </c>
    </row>
    <row r="495" spans="1:2" x14ac:dyDescent="0.3">
      <c r="A495" s="8" t="s">
        <v>2107</v>
      </c>
      <c r="B495" s="9" t="s">
        <v>2108</v>
      </c>
    </row>
    <row r="496" spans="1:2" x14ac:dyDescent="0.3">
      <c r="A496" s="8" t="s">
        <v>2103</v>
      </c>
      <c r="B496" s="9" t="s">
        <v>2104</v>
      </c>
    </row>
    <row r="497" spans="1:2" x14ac:dyDescent="0.3">
      <c r="A497" s="8" t="s">
        <v>2099</v>
      </c>
      <c r="B497" s="9" t="s">
        <v>2100</v>
      </c>
    </row>
    <row r="498" spans="1:2" x14ac:dyDescent="0.3">
      <c r="A498" s="8" t="s">
        <v>2109</v>
      </c>
      <c r="B498" s="9" t="s">
        <v>2110</v>
      </c>
    </row>
    <row r="499" spans="1:2" x14ac:dyDescent="0.3">
      <c r="A499" s="8" t="s">
        <v>2103</v>
      </c>
      <c r="B499" s="9" t="s">
        <v>2104</v>
      </c>
    </row>
    <row r="500" spans="1:2" x14ac:dyDescent="0.3">
      <c r="A500" s="8" t="s">
        <v>2099</v>
      </c>
      <c r="B500" s="9" t="s">
        <v>2100</v>
      </c>
    </row>
    <row r="501" spans="1:2" x14ac:dyDescent="0.3">
      <c r="A501" s="8" t="s">
        <v>2097</v>
      </c>
      <c r="B501" s="9" t="s">
        <v>2098</v>
      </c>
    </row>
    <row r="502" spans="1:2" x14ac:dyDescent="0.3">
      <c r="A502" s="8" t="s">
        <v>2107</v>
      </c>
      <c r="B502" s="9" t="s">
        <v>2108</v>
      </c>
    </row>
    <row r="503" spans="1:2" x14ac:dyDescent="0.3">
      <c r="A503" s="8" t="s">
        <v>2097</v>
      </c>
      <c r="B503" s="9" t="s">
        <v>2098</v>
      </c>
    </row>
    <row r="504" spans="1:2" x14ac:dyDescent="0.3">
      <c r="A504" s="8" t="s">
        <v>2103</v>
      </c>
      <c r="B504" s="9" t="s">
        <v>2104</v>
      </c>
    </row>
    <row r="505" spans="1:2" x14ac:dyDescent="0.3">
      <c r="A505" s="8" t="s">
        <v>2107</v>
      </c>
      <c r="B505" s="9" t="s">
        <v>2108</v>
      </c>
    </row>
    <row r="506" spans="1:2" x14ac:dyDescent="0.3">
      <c r="A506" s="8" t="s">
        <v>2103</v>
      </c>
      <c r="B506" s="9" t="s">
        <v>2104</v>
      </c>
    </row>
    <row r="507" spans="1:2" x14ac:dyDescent="0.3">
      <c r="A507" s="8" t="s">
        <v>2107</v>
      </c>
      <c r="B507" s="9" t="s">
        <v>2108</v>
      </c>
    </row>
    <row r="508" spans="1:2" x14ac:dyDescent="0.3">
      <c r="A508" s="8" t="s">
        <v>2095</v>
      </c>
      <c r="B508" s="9" t="s">
        <v>2096</v>
      </c>
    </row>
    <row r="509" spans="1:2" x14ac:dyDescent="0.3">
      <c r="A509" s="8" t="s">
        <v>2103</v>
      </c>
      <c r="B509" s="9" t="s">
        <v>2104</v>
      </c>
    </row>
    <row r="510" spans="1:2" x14ac:dyDescent="0.3">
      <c r="A510" s="8" t="s">
        <v>2099</v>
      </c>
      <c r="B510" s="9" t="s">
        <v>2100</v>
      </c>
    </row>
    <row r="511" spans="1:2" x14ac:dyDescent="0.3">
      <c r="A511" s="8" t="s">
        <v>2097</v>
      </c>
      <c r="B511" s="9" t="s">
        <v>2098</v>
      </c>
    </row>
    <row r="512" spans="1:2" x14ac:dyDescent="0.3">
      <c r="A512" s="8" t="s">
        <v>2097</v>
      </c>
      <c r="B512" s="9" t="s">
        <v>2098</v>
      </c>
    </row>
    <row r="513" spans="1:2" x14ac:dyDescent="0.3">
      <c r="A513" s="8" t="s">
        <v>2103</v>
      </c>
      <c r="B513" s="9" t="s">
        <v>2104</v>
      </c>
    </row>
    <row r="514" spans="1:2" x14ac:dyDescent="0.3">
      <c r="A514" s="8" t="s">
        <v>2103</v>
      </c>
      <c r="B514" s="9" t="s">
        <v>2104</v>
      </c>
    </row>
    <row r="515" spans="1:2" x14ac:dyDescent="0.3">
      <c r="A515" s="8" t="s">
        <v>2105</v>
      </c>
      <c r="B515" s="9" t="s">
        <v>2106</v>
      </c>
    </row>
    <row r="516" spans="1:2" x14ac:dyDescent="0.3">
      <c r="A516" s="8" t="s">
        <v>2101</v>
      </c>
      <c r="B516" s="9" t="s">
        <v>2102</v>
      </c>
    </row>
    <row r="517" spans="1:2" x14ac:dyDescent="0.3">
      <c r="A517" s="8" t="s">
        <v>2095</v>
      </c>
      <c r="B517" s="9" t="s">
        <v>2096</v>
      </c>
    </row>
    <row r="518" spans="1:2" x14ac:dyDescent="0.3">
      <c r="A518" s="8" t="s">
        <v>2103</v>
      </c>
      <c r="B518" s="9" t="s">
        <v>2104</v>
      </c>
    </row>
    <row r="519" spans="1:2" x14ac:dyDescent="0.3">
      <c r="A519" s="8" t="s">
        <v>2103</v>
      </c>
      <c r="B519" s="9" t="s">
        <v>2104</v>
      </c>
    </row>
    <row r="520" spans="1:2" x14ac:dyDescent="0.3">
      <c r="A520" s="8" t="s">
        <v>2099</v>
      </c>
      <c r="B520" s="9" t="s">
        <v>2100</v>
      </c>
    </row>
    <row r="521" spans="1:2" x14ac:dyDescent="0.3">
      <c r="A521" s="8" t="s">
        <v>2103</v>
      </c>
      <c r="B521" s="9" t="s">
        <v>2104</v>
      </c>
    </row>
    <row r="522" spans="1:2" x14ac:dyDescent="0.3">
      <c r="A522" s="8" t="s">
        <v>2097</v>
      </c>
      <c r="B522" s="9" t="s">
        <v>2098</v>
      </c>
    </row>
    <row r="523" spans="1:2" x14ac:dyDescent="0.3">
      <c r="A523" s="8" t="s">
        <v>2103</v>
      </c>
      <c r="B523" s="9" t="s">
        <v>2104</v>
      </c>
    </row>
    <row r="524" spans="1:2" x14ac:dyDescent="0.3">
      <c r="A524" s="8" t="s">
        <v>2099</v>
      </c>
      <c r="B524" s="9" t="s">
        <v>2100</v>
      </c>
    </row>
    <row r="525" spans="1:2" x14ac:dyDescent="0.3">
      <c r="A525" s="8" t="s">
        <v>2101</v>
      </c>
      <c r="B525" s="9" t="s">
        <v>2102</v>
      </c>
    </row>
    <row r="526" spans="1:2" x14ac:dyDescent="0.3">
      <c r="A526" s="8" t="s">
        <v>2103</v>
      </c>
      <c r="B526" s="9" t="s">
        <v>2104</v>
      </c>
    </row>
    <row r="527" spans="1:2" x14ac:dyDescent="0.3">
      <c r="A527" s="8" t="s">
        <v>2101</v>
      </c>
      <c r="B527" s="9" t="s">
        <v>2102</v>
      </c>
    </row>
    <row r="528" spans="1:2" x14ac:dyDescent="0.3">
      <c r="A528" s="8" t="s">
        <v>2097</v>
      </c>
      <c r="B528" s="9" t="s">
        <v>2098</v>
      </c>
    </row>
    <row r="529" spans="1:2" x14ac:dyDescent="0.3">
      <c r="A529" s="8" t="s">
        <v>2107</v>
      </c>
      <c r="B529" s="9" t="s">
        <v>2108</v>
      </c>
    </row>
    <row r="530" spans="1:2" x14ac:dyDescent="0.3">
      <c r="A530" s="8" t="s">
        <v>2095</v>
      </c>
      <c r="B530" s="9" t="s">
        <v>2096</v>
      </c>
    </row>
    <row r="531" spans="1:2" x14ac:dyDescent="0.3">
      <c r="A531" s="8" t="s">
        <v>2095</v>
      </c>
      <c r="B531" s="9" t="s">
        <v>2096</v>
      </c>
    </row>
    <row r="532" spans="1:2" x14ac:dyDescent="0.3">
      <c r="A532" s="8" t="s">
        <v>2099</v>
      </c>
      <c r="B532" s="9" t="s">
        <v>2100</v>
      </c>
    </row>
    <row r="533" spans="1:2" x14ac:dyDescent="0.3">
      <c r="A533" s="8" t="s">
        <v>2095</v>
      </c>
      <c r="B533" s="9" t="s">
        <v>2096</v>
      </c>
    </row>
    <row r="534" spans="1:2" x14ac:dyDescent="0.3">
      <c r="A534" s="8" t="s">
        <v>2101</v>
      </c>
      <c r="B534" s="9" t="s">
        <v>2102</v>
      </c>
    </row>
    <row r="535" spans="1:2" x14ac:dyDescent="0.3">
      <c r="A535" s="8" t="s">
        <v>2105</v>
      </c>
      <c r="B535" s="9" t="s">
        <v>2106</v>
      </c>
    </row>
    <row r="536" spans="1:2" x14ac:dyDescent="0.3">
      <c r="A536" s="8" t="s">
        <v>2099</v>
      </c>
      <c r="B536" s="9" t="s">
        <v>2100</v>
      </c>
    </row>
    <row r="537" spans="1:2" x14ac:dyDescent="0.3">
      <c r="A537" s="8" t="s">
        <v>2099</v>
      </c>
      <c r="B537" s="9" t="s">
        <v>2100</v>
      </c>
    </row>
    <row r="538" spans="1:2" x14ac:dyDescent="0.3">
      <c r="A538" s="8" t="s">
        <v>2095</v>
      </c>
      <c r="B538" s="9" t="s">
        <v>2096</v>
      </c>
    </row>
    <row r="539" spans="1:2" x14ac:dyDescent="0.3">
      <c r="A539" s="8" t="s">
        <v>2107</v>
      </c>
      <c r="B539" s="9" t="s">
        <v>2108</v>
      </c>
    </row>
    <row r="540" spans="1:2" x14ac:dyDescent="0.3">
      <c r="A540" s="8" t="s">
        <v>2095</v>
      </c>
      <c r="B540" s="9" t="s">
        <v>2096</v>
      </c>
    </row>
    <row r="541" spans="1:2" x14ac:dyDescent="0.3">
      <c r="A541" s="8" t="s">
        <v>2107</v>
      </c>
      <c r="B541" s="9" t="s">
        <v>2108</v>
      </c>
    </row>
    <row r="542" spans="1:2" x14ac:dyDescent="0.3">
      <c r="A542" s="8" t="s">
        <v>2097</v>
      </c>
      <c r="B542" s="9" t="s">
        <v>2098</v>
      </c>
    </row>
    <row r="543" spans="1:2" x14ac:dyDescent="0.3">
      <c r="A543" s="8" t="s">
        <v>2105</v>
      </c>
      <c r="B543" s="9" t="s">
        <v>2106</v>
      </c>
    </row>
    <row r="544" spans="1:2" x14ac:dyDescent="0.3">
      <c r="A544" s="8" t="s">
        <v>2097</v>
      </c>
      <c r="B544" s="9" t="s">
        <v>2098</v>
      </c>
    </row>
    <row r="545" spans="1:2" x14ac:dyDescent="0.3">
      <c r="A545" s="8" t="s">
        <v>2095</v>
      </c>
      <c r="B545" s="9" t="s">
        <v>2096</v>
      </c>
    </row>
    <row r="546" spans="1:2" x14ac:dyDescent="0.3">
      <c r="A546" s="8" t="s">
        <v>2101</v>
      </c>
      <c r="B546" s="9" t="s">
        <v>2102</v>
      </c>
    </row>
    <row r="547" spans="1:2" x14ac:dyDescent="0.3">
      <c r="A547" s="8" t="s">
        <v>2095</v>
      </c>
      <c r="B547" s="9" t="s">
        <v>2096</v>
      </c>
    </row>
    <row r="548" spans="1:2" x14ac:dyDescent="0.3">
      <c r="A548" s="8" t="s">
        <v>2101</v>
      </c>
      <c r="B548" s="9" t="s">
        <v>2102</v>
      </c>
    </row>
    <row r="549" spans="1:2" x14ac:dyDescent="0.3">
      <c r="A549" s="8" t="s">
        <v>2101</v>
      </c>
      <c r="B549" s="9" t="s">
        <v>2102</v>
      </c>
    </row>
    <row r="550" spans="1:2" x14ac:dyDescent="0.3">
      <c r="A550" s="8" t="s">
        <v>2099</v>
      </c>
      <c r="B550" s="9" t="s">
        <v>2100</v>
      </c>
    </row>
    <row r="551" spans="1:2" x14ac:dyDescent="0.3">
      <c r="A551" s="8" t="s">
        <v>2101</v>
      </c>
      <c r="B551" s="9" t="s">
        <v>2102</v>
      </c>
    </row>
    <row r="552" spans="1:2" x14ac:dyDescent="0.3">
      <c r="A552" s="8" t="s">
        <v>2099</v>
      </c>
      <c r="B552" s="9" t="s">
        <v>2100</v>
      </c>
    </row>
    <row r="553" spans="1:2" x14ac:dyDescent="0.3">
      <c r="A553" s="8" t="s">
        <v>2097</v>
      </c>
      <c r="B553" s="9" t="s">
        <v>2098</v>
      </c>
    </row>
    <row r="554" spans="1:2" x14ac:dyDescent="0.3">
      <c r="A554" s="8" t="s">
        <v>2097</v>
      </c>
      <c r="B554" s="9" t="s">
        <v>2098</v>
      </c>
    </row>
    <row r="555" spans="1:2" x14ac:dyDescent="0.3">
      <c r="A555" s="8" t="s">
        <v>2109</v>
      </c>
      <c r="B555" s="9" t="s">
        <v>2110</v>
      </c>
    </row>
    <row r="556" spans="1:2" x14ac:dyDescent="0.3">
      <c r="A556" s="8" t="s">
        <v>2097</v>
      </c>
      <c r="B556" s="9" t="s">
        <v>2098</v>
      </c>
    </row>
    <row r="557" spans="1:2" x14ac:dyDescent="0.3">
      <c r="A557" s="8" t="s">
        <v>2109</v>
      </c>
      <c r="B557" s="9" t="s">
        <v>2110</v>
      </c>
    </row>
    <row r="558" spans="1:2" x14ac:dyDescent="0.3">
      <c r="A558" s="8" t="s">
        <v>2103</v>
      </c>
      <c r="B558" s="9" t="s">
        <v>2104</v>
      </c>
    </row>
    <row r="559" spans="1:2" x14ac:dyDescent="0.3">
      <c r="A559" s="8" t="s">
        <v>2099</v>
      </c>
      <c r="B559" s="9" t="s">
        <v>2100</v>
      </c>
    </row>
    <row r="560" spans="1:2" x14ac:dyDescent="0.3">
      <c r="A560" s="8" t="s">
        <v>2103</v>
      </c>
      <c r="B560" s="9" t="s">
        <v>2104</v>
      </c>
    </row>
    <row r="561" spans="1:2" x14ac:dyDescent="0.3">
      <c r="A561" s="8" t="s">
        <v>2095</v>
      </c>
      <c r="B561" s="9" t="s">
        <v>2096</v>
      </c>
    </row>
    <row r="562" spans="1:2" x14ac:dyDescent="0.3">
      <c r="A562" s="8" t="s">
        <v>2105</v>
      </c>
      <c r="B562" s="9" t="s">
        <v>2106</v>
      </c>
    </row>
    <row r="563" spans="1:2" x14ac:dyDescent="0.3">
      <c r="A563" s="8" t="s">
        <v>2109</v>
      </c>
      <c r="B563" s="9" t="s">
        <v>2110</v>
      </c>
    </row>
    <row r="564" spans="1:2" x14ac:dyDescent="0.3">
      <c r="A564" s="8" t="s">
        <v>2105</v>
      </c>
      <c r="B564" s="9" t="s">
        <v>2106</v>
      </c>
    </row>
    <row r="565" spans="1:2" x14ac:dyDescent="0.3">
      <c r="A565" s="8" t="s">
        <v>2103</v>
      </c>
      <c r="B565" s="9" t="s">
        <v>2104</v>
      </c>
    </row>
    <row r="566" spans="1:2" x14ac:dyDescent="0.3">
      <c r="A566" s="8" t="s">
        <v>2095</v>
      </c>
      <c r="B566" s="9" t="s">
        <v>2096</v>
      </c>
    </row>
    <row r="567" spans="1:2" x14ac:dyDescent="0.3">
      <c r="A567" s="8" t="s">
        <v>2099</v>
      </c>
      <c r="B567" s="9" t="s">
        <v>2100</v>
      </c>
    </row>
    <row r="568" spans="1:2" x14ac:dyDescent="0.3">
      <c r="A568" s="8" t="s">
        <v>2097</v>
      </c>
      <c r="B568" s="9" t="s">
        <v>2098</v>
      </c>
    </row>
    <row r="569" spans="1:2" x14ac:dyDescent="0.3">
      <c r="A569" s="8" t="s">
        <v>2099</v>
      </c>
      <c r="B569" s="9" t="s">
        <v>2100</v>
      </c>
    </row>
    <row r="570" spans="1:2" x14ac:dyDescent="0.3">
      <c r="A570" s="8" t="s">
        <v>2105</v>
      </c>
      <c r="B570" s="9" t="s">
        <v>2106</v>
      </c>
    </row>
    <row r="571" spans="1:2" x14ac:dyDescent="0.3">
      <c r="A571" s="8" t="s">
        <v>2103</v>
      </c>
      <c r="B571" s="9" t="s">
        <v>2104</v>
      </c>
    </row>
    <row r="572" spans="1:2" x14ac:dyDescent="0.3">
      <c r="A572" s="8" t="s">
        <v>2095</v>
      </c>
      <c r="B572" s="9" t="s">
        <v>2096</v>
      </c>
    </row>
    <row r="573" spans="1:2" x14ac:dyDescent="0.3">
      <c r="A573" s="8" t="s">
        <v>2097</v>
      </c>
      <c r="B573" s="9" t="s">
        <v>2098</v>
      </c>
    </row>
    <row r="574" spans="1:2" x14ac:dyDescent="0.3">
      <c r="A574" s="8" t="s">
        <v>2109</v>
      </c>
      <c r="B574" s="9" t="s">
        <v>2110</v>
      </c>
    </row>
    <row r="575" spans="1:2" x14ac:dyDescent="0.3">
      <c r="A575" s="8" t="s">
        <v>2109</v>
      </c>
      <c r="B575" s="9" t="s">
        <v>2110</v>
      </c>
    </row>
    <row r="576" spans="1:2" x14ac:dyDescent="0.3">
      <c r="A576" s="8" t="s">
        <v>2105</v>
      </c>
      <c r="B576" s="9" t="s">
        <v>2106</v>
      </c>
    </row>
    <row r="577" spans="1:2" x14ac:dyDescent="0.3">
      <c r="A577" s="8" t="s">
        <v>2103</v>
      </c>
      <c r="B577" s="9" t="s">
        <v>2104</v>
      </c>
    </row>
    <row r="578" spans="1:2" x14ac:dyDescent="0.3">
      <c r="A578" s="8" t="s">
        <v>2095</v>
      </c>
      <c r="B578" s="9" t="s">
        <v>2096</v>
      </c>
    </row>
    <row r="579" spans="1:2" x14ac:dyDescent="0.3">
      <c r="A579" s="8" t="s">
        <v>2109</v>
      </c>
      <c r="B579" s="9" t="s">
        <v>2110</v>
      </c>
    </row>
    <row r="580" spans="1:2" x14ac:dyDescent="0.3">
      <c r="A580" s="8" t="s">
        <v>2101</v>
      </c>
      <c r="B580" s="9" t="s">
        <v>2102</v>
      </c>
    </row>
    <row r="581" spans="1:2" x14ac:dyDescent="0.3">
      <c r="A581" s="8" t="s">
        <v>2101</v>
      </c>
      <c r="B581" s="9" t="s">
        <v>2102</v>
      </c>
    </row>
    <row r="582" spans="1:2" x14ac:dyDescent="0.3">
      <c r="A582" s="8" t="s">
        <v>2097</v>
      </c>
      <c r="B582" s="9" t="s">
        <v>2098</v>
      </c>
    </row>
    <row r="583" spans="1:2" x14ac:dyDescent="0.3">
      <c r="A583" s="8" t="s">
        <v>2107</v>
      </c>
      <c r="B583" s="9" t="s">
        <v>2108</v>
      </c>
    </row>
    <row r="584" spans="1:2" x14ac:dyDescent="0.3">
      <c r="A584" s="8" t="s">
        <v>2109</v>
      </c>
      <c r="B584" s="9" t="s">
        <v>2110</v>
      </c>
    </row>
    <row r="585" spans="1:2" x14ac:dyDescent="0.3">
      <c r="A585" s="8" t="s">
        <v>2107</v>
      </c>
      <c r="B585" s="9" t="s">
        <v>2108</v>
      </c>
    </row>
    <row r="586" spans="1:2" x14ac:dyDescent="0.3">
      <c r="A586" s="8" t="s">
        <v>2095</v>
      </c>
      <c r="B586" s="9" t="s">
        <v>2096</v>
      </c>
    </row>
    <row r="587" spans="1:2" x14ac:dyDescent="0.3">
      <c r="A587" s="8" t="s">
        <v>2103</v>
      </c>
      <c r="B587" s="9" t="s">
        <v>2104</v>
      </c>
    </row>
    <row r="588" spans="1:2" x14ac:dyDescent="0.3">
      <c r="A588" s="8" t="s">
        <v>2103</v>
      </c>
      <c r="B588" s="9" t="s">
        <v>2104</v>
      </c>
    </row>
    <row r="589" spans="1:2" x14ac:dyDescent="0.3">
      <c r="A589" s="8" t="s">
        <v>2097</v>
      </c>
      <c r="B589" s="9" t="s">
        <v>2098</v>
      </c>
    </row>
    <row r="590" spans="1:2" x14ac:dyDescent="0.3">
      <c r="A590" s="8" t="s">
        <v>2101</v>
      </c>
      <c r="B590" s="9" t="s">
        <v>2102</v>
      </c>
    </row>
    <row r="591" spans="1:2" x14ac:dyDescent="0.3">
      <c r="A591" s="8" t="s">
        <v>2105</v>
      </c>
      <c r="B591" s="9" t="s">
        <v>2106</v>
      </c>
    </row>
    <row r="592" spans="1:2" x14ac:dyDescent="0.3">
      <c r="A592" s="8" t="s">
        <v>2095</v>
      </c>
      <c r="B592" s="9" t="s">
        <v>2096</v>
      </c>
    </row>
    <row r="593" spans="1:2" x14ac:dyDescent="0.3">
      <c r="A593" s="8" t="s">
        <v>2097</v>
      </c>
      <c r="B593" s="9" t="s">
        <v>2098</v>
      </c>
    </row>
    <row r="594" spans="1:2" x14ac:dyDescent="0.3">
      <c r="A594" s="8" t="s">
        <v>2109</v>
      </c>
      <c r="B594" s="9" t="s">
        <v>2110</v>
      </c>
    </row>
    <row r="595" spans="1:2" x14ac:dyDescent="0.3">
      <c r="A595" s="8" t="s">
        <v>2099</v>
      </c>
      <c r="B595" s="9" t="s">
        <v>2100</v>
      </c>
    </row>
    <row r="596" spans="1:2" x14ac:dyDescent="0.3">
      <c r="A596" s="8" t="s">
        <v>2101</v>
      </c>
      <c r="B596" s="9" t="s">
        <v>2102</v>
      </c>
    </row>
    <row r="597" spans="1:2" x14ac:dyDescent="0.3">
      <c r="A597" s="8" t="s">
        <v>2107</v>
      </c>
      <c r="B597" s="9" t="s">
        <v>2108</v>
      </c>
    </row>
    <row r="598" spans="1:2" x14ac:dyDescent="0.3">
      <c r="A598" s="8" t="s">
        <v>2101</v>
      </c>
      <c r="B598" s="9" t="s">
        <v>2102</v>
      </c>
    </row>
    <row r="599" spans="1:2" x14ac:dyDescent="0.3">
      <c r="A599" s="8" t="s">
        <v>2097</v>
      </c>
      <c r="B599" s="9" t="s">
        <v>2098</v>
      </c>
    </row>
    <row r="600" spans="1:2" x14ac:dyDescent="0.3">
      <c r="A600" s="8" t="s">
        <v>2099</v>
      </c>
      <c r="B600" s="9" t="s">
        <v>2100</v>
      </c>
    </row>
    <row r="601" spans="1:2" x14ac:dyDescent="0.3">
      <c r="A601" s="8" t="s">
        <v>2101</v>
      </c>
      <c r="B601" s="9" t="s">
        <v>2102</v>
      </c>
    </row>
    <row r="602" spans="1:2" x14ac:dyDescent="0.3">
      <c r="A602" s="8" t="s">
        <v>2107</v>
      </c>
      <c r="B602" s="9" t="s">
        <v>2108</v>
      </c>
    </row>
    <row r="603" spans="1:2" x14ac:dyDescent="0.3">
      <c r="A603" s="8" t="s">
        <v>2103</v>
      </c>
      <c r="B603" s="9" t="s">
        <v>2104</v>
      </c>
    </row>
    <row r="604" spans="1:2" x14ac:dyDescent="0.3">
      <c r="A604" s="8" t="s">
        <v>2095</v>
      </c>
      <c r="B604" s="9" t="s">
        <v>2096</v>
      </c>
    </row>
    <row r="605" spans="1:2" x14ac:dyDescent="0.3">
      <c r="A605" s="8" t="s">
        <v>2097</v>
      </c>
      <c r="B605" s="9" t="s">
        <v>2098</v>
      </c>
    </row>
    <row r="606" spans="1:2" x14ac:dyDescent="0.3">
      <c r="A606" s="8" t="s">
        <v>2095</v>
      </c>
      <c r="B606" s="9" t="s">
        <v>2096</v>
      </c>
    </row>
    <row r="607" spans="1:2" x14ac:dyDescent="0.3">
      <c r="A607" s="8" t="s">
        <v>2101</v>
      </c>
      <c r="B607" s="9" t="s">
        <v>2102</v>
      </c>
    </row>
    <row r="608" spans="1:2" x14ac:dyDescent="0.3">
      <c r="A608" s="8" t="s">
        <v>2101</v>
      </c>
      <c r="B608" s="9" t="s">
        <v>2102</v>
      </c>
    </row>
    <row r="609" spans="1:2" x14ac:dyDescent="0.3">
      <c r="A609" s="8" t="s">
        <v>2097</v>
      </c>
      <c r="B609" s="9" t="s">
        <v>2098</v>
      </c>
    </row>
    <row r="610" spans="1:2" x14ac:dyDescent="0.3">
      <c r="A610" s="8" t="s">
        <v>2103</v>
      </c>
      <c r="B610" s="9" t="s">
        <v>2104</v>
      </c>
    </row>
    <row r="611" spans="1:2" x14ac:dyDescent="0.3">
      <c r="A611" s="8" t="s">
        <v>2109</v>
      </c>
      <c r="B611" s="9" t="s">
        <v>2110</v>
      </c>
    </row>
    <row r="612" spans="1:2" x14ac:dyDescent="0.3">
      <c r="A612" s="8" t="s">
        <v>2101</v>
      </c>
      <c r="B612" s="9" t="s">
        <v>2102</v>
      </c>
    </row>
    <row r="613" spans="1:2" x14ac:dyDescent="0.3">
      <c r="A613" s="8" t="s">
        <v>2105</v>
      </c>
      <c r="B613" s="9" t="s">
        <v>2106</v>
      </c>
    </row>
    <row r="614" spans="1:2" x14ac:dyDescent="0.3">
      <c r="A614" s="8" t="s">
        <v>2105</v>
      </c>
      <c r="B614" s="9" t="s">
        <v>2106</v>
      </c>
    </row>
    <row r="615" spans="1:2" x14ac:dyDescent="0.3">
      <c r="A615" s="8" t="s">
        <v>2097</v>
      </c>
      <c r="B615" s="9" t="s">
        <v>2098</v>
      </c>
    </row>
    <row r="616" spans="1:2" x14ac:dyDescent="0.3">
      <c r="A616" s="8" t="s">
        <v>2105</v>
      </c>
      <c r="B616" s="9" t="s">
        <v>2106</v>
      </c>
    </row>
    <row r="617" spans="1:2" x14ac:dyDescent="0.3">
      <c r="A617" s="8" t="s">
        <v>2101</v>
      </c>
      <c r="B617" s="9" t="s">
        <v>2102</v>
      </c>
    </row>
    <row r="618" spans="1:2" x14ac:dyDescent="0.3">
      <c r="A618" s="8" t="s">
        <v>2099</v>
      </c>
      <c r="B618" s="9" t="s">
        <v>2100</v>
      </c>
    </row>
    <row r="619" spans="1:2" x14ac:dyDescent="0.3">
      <c r="A619" s="8" t="s">
        <v>2105</v>
      </c>
      <c r="B619" s="9" t="s">
        <v>2106</v>
      </c>
    </row>
    <row r="620" spans="1:2" x14ac:dyDescent="0.3">
      <c r="A620" s="8" t="s">
        <v>2095</v>
      </c>
      <c r="B620" s="9" t="s">
        <v>2096</v>
      </c>
    </row>
    <row r="621" spans="1:2" x14ac:dyDescent="0.3">
      <c r="A621" s="8" t="s">
        <v>2103</v>
      </c>
      <c r="B621" s="9" t="s">
        <v>2104</v>
      </c>
    </row>
    <row r="622" spans="1:2" x14ac:dyDescent="0.3">
      <c r="A622" s="8" t="s">
        <v>2107</v>
      </c>
      <c r="B622" s="9" t="s">
        <v>2108</v>
      </c>
    </row>
    <row r="623" spans="1:2" x14ac:dyDescent="0.3">
      <c r="A623" s="8" t="s">
        <v>2109</v>
      </c>
      <c r="B623" s="9" t="s">
        <v>2110</v>
      </c>
    </row>
    <row r="624" spans="1:2" x14ac:dyDescent="0.3">
      <c r="A624" s="8" t="s">
        <v>2107</v>
      </c>
      <c r="B624" s="9" t="s">
        <v>2108</v>
      </c>
    </row>
    <row r="625" spans="1:2" x14ac:dyDescent="0.3">
      <c r="A625" s="8" t="s">
        <v>2101</v>
      </c>
      <c r="B625" s="9" t="s">
        <v>2102</v>
      </c>
    </row>
    <row r="626" spans="1:2" x14ac:dyDescent="0.3">
      <c r="A626" s="8" t="s">
        <v>2101</v>
      </c>
      <c r="B626" s="9" t="s">
        <v>2102</v>
      </c>
    </row>
    <row r="627" spans="1:2" x14ac:dyDescent="0.3">
      <c r="A627" s="8" t="s">
        <v>2107</v>
      </c>
      <c r="B627" s="9" t="s">
        <v>2108</v>
      </c>
    </row>
    <row r="628" spans="1:2" x14ac:dyDescent="0.3">
      <c r="A628" s="8" t="s">
        <v>2101</v>
      </c>
      <c r="B628" s="9" t="s">
        <v>2102</v>
      </c>
    </row>
    <row r="629" spans="1:2" x14ac:dyDescent="0.3">
      <c r="A629" s="8" t="s">
        <v>2101</v>
      </c>
      <c r="B629" s="9" t="s">
        <v>2102</v>
      </c>
    </row>
    <row r="630" spans="1:2" x14ac:dyDescent="0.3">
      <c r="A630" s="8" t="s">
        <v>2107</v>
      </c>
      <c r="B630" s="9" t="s">
        <v>2108</v>
      </c>
    </row>
    <row r="631" spans="1:2" x14ac:dyDescent="0.3">
      <c r="A631" s="8" t="s">
        <v>2105</v>
      </c>
      <c r="B631" s="9" t="s">
        <v>2106</v>
      </c>
    </row>
    <row r="632" spans="1:2" x14ac:dyDescent="0.3">
      <c r="A632" s="8" t="s">
        <v>2109</v>
      </c>
      <c r="B632" s="9" t="s">
        <v>2110</v>
      </c>
    </row>
    <row r="633" spans="1:2" x14ac:dyDescent="0.3">
      <c r="A633" s="8" t="s">
        <v>2095</v>
      </c>
      <c r="B633" s="9" t="s">
        <v>2096</v>
      </c>
    </row>
    <row r="634" spans="1:2" x14ac:dyDescent="0.3">
      <c r="A634" s="8" t="s">
        <v>2107</v>
      </c>
      <c r="B634" s="9" t="s">
        <v>2108</v>
      </c>
    </row>
    <row r="635" spans="1:2" x14ac:dyDescent="0.3">
      <c r="A635" s="8" t="s">
        <v>2109</v>
      </c>
      <c r="B635" s="9" t="s">
        <v>2110</v>
      </c>
    </row>
    <row r="636" spans="1:2" x14ac:dyDescent="0.3">
      <c r="A636" s="8" t="s">
        <v>2101</v>
      </c>
      <c r="B636" s="9" t="s">
        <v>2102</v>
      </c>
    </row>
    <row r="637" spans="1:2" x14ac:dyDescent="0.3">
      <c r="A637" s="8" t="s">
        <v>2099</v>
      </c>
      <c r="B637" s="9" t="s">
        <v>2100</v>
      </c>
    </row>
    <row r="638" spans="1:2" x14ac:dyDescent="0.3">
      <c r="A638" s="8" t="s">
        <v>2103</v>
      </c>
      <c r="B638" s="9" t="s">
        <v>2104</v>
      </c>
    </row>
    <row r="639" spans="1:2" x14ac:dyDescent="0.3">
      <c r="A639" s="8" t="s">
        <v>2101</v>
      </c>
      <c r="B639" s="9" t="s">
        <v>2102</v>
      </c>
    </row>
    <row r="640" spans="1:2" x14ac:dyDescent="0.3">
      <c r="A640" s="8" t="s">
        <v>2103</v>
      </c>
      <c r="B640" s="9" t="s">
        <v>2104</v>
      </c>
    </row>
    <row r="641" spans="1:2" x14ac:dyDescent="0.3">
      <c r="A641" s="8" t="s">
        <v>2105</v>
      </c>
      <c r="B641" s="9" t="s">
        <v>2106</v>
      </c>
    </row>
    <row r="642" spans="1:2" x14ac:dyDescent="0.3">
      <c r="A642" s="8" t="s">
        <v>2097</v>
      </c>
      <c r="B642" s="9" t="s">
        <v>2098</v>
      </c>
    </row>
    <row r="643" spans="1:2" x14ac:dyDescent="0.3">
      <c r="A643" s="8" t="s">
        <v>2105</v>
      </c>
      <c r="B643" s="9" t="s">
        <v>2106</v>
      </c>
    </row>
    <row r="644" spans="1:2" x14ac:dyDescent="0.3">
      <c r="A644" s="8" t="s">
        <v>2105</v>
      </c>
      <c r="B644" s="9" t="s">
        <v>2106</v>
      </c>
    </row>
    <row r="645" spans="1:2" x14ac:dyDescent="0.3">
      <c r="A645" s="8" t="s">
        <v>2105</v>
      </c>
      <c r="B645" s="9" t="s">
        <v>2106</v>
      </c>
    </row>
    <row r="646" spans="1:2" x14ac:dyDescent="0.3">
      <c r="A646" s="8" t="s">
        <v>2095</v>
      </c>
      <c r="B646" s="9" t="s">
        <v>2096</v>
      </c>
    </row>
    <row r="647" spans="1:2" x14ac:dyDescent="0.3">
      <c r="A647" s="8" t="s">
        <v>2095</v>
      </c>
      <c r="B647" s="9" t="s">
        <v>2096</v>
      </c>
    </row>
    <row r="648" spans="1:2" x14ac:dyDescent="0.3">
      <c r="A648" s="8" t="s">
        <v>2109</v>
      </c>
      <c r="B648" s="9" t="s">
        <v>2110</v>
      </c>
    </row>
    <row r="649" spans="1:2" x14ac:dyDescent="0.3">
      <c r="A649" s="8" t="s">
        <v>2097</v>
      </c>
      <c r="B649" s="9" t="s">
        <v>2098</v>
      </c>
    </row>
    <row r="650" spans="1:2" x14ac:dyDescent="0.3">
      <c r="A650" s="8" t="s">
        <v>2103</v>
      </c>
      <c r="B650" s="9" t="s">
        <v>2104</v>
      </c>
    </row>
    <row r="651" spans="1:2" x14ac:dyDescent="0.3">
      <c r="A651" s="8" t="s">
        <v>2109</v>
      </c>
      <c r="B651" s="9" t="s">
        <v>2110</v>
      </c>
    </row>
    <row r="652" spans="1:2" x14ac:dyDescent="0.3">
      <c r="A652" s="8" t="s">
        <v>2107</v>
      </c>
      <c r="B652" s="9" t="s">
        <v>2108</v>
      </c>
    </row>
    <row r="653" spans="1:2" x14ac:dyDescent="0.3">
      <c r="A653" s="8" t="s">
        <v>2097</v>
      </c>
      <c r="B653" s="9" t="s">
        <v>2098</v>
      </c>
    </row>
    <row r="654" spans="1:2" x14ac:dyDescent="0.3">
      <c r="A654" s="8" t="s">
        <v>2105</v>
      </c>
      <c r="B654" s="9" t="s">
        <v>2106</v>
      </c>
    </row>
    <row r="655" spans="1:2" x14ac:dyDescent="0.3">
      <c r="A655" s="8" t="s">
        <v>2109</v>
      </c>
      <c r="B655" s="9" t="s">
        <v>2110</v>
      </c>
    </row>
    <row r="656" spans="1:2" x14ac:dyDescent="0.3">
      <c r="A656" s="8" t="s">
        <v>2097</v>
      </c>
      <c r="B656" s="9" t="s">
        <v>2098</v>
      </c>
    </row>
    <row r="657" spans="1:2" x14ac:dyDescent="0.3">
      <c r="A657" s="8" t="s">
        <v>2095</v>
      </c>
      <c r="B657" s="9" t="s">
        <v>2096</v>
      </c>
    </row>
    <row r="658" spans="1:2" x14ac:dyDescent="0.3">
      <c r="A658" s="8" t="s">
        <v>2107</v>
      </c>
      <c r="B658" s="9" t="s">
        <v>2108</v>
      </c>
    </row>
    <row r="659" spans="1:2" x14ac:dyDescent="0.3">
      <c r="A659" s="8" t="s">
        <v>2103</v>
      </c>
      <c r="B659" s="9" t="s">
        <v>2104</v>
      </c>
    </row>
    <row r="660" spans="1:2" x14ac:dyDescent="0.3">
      <c r="A660" s="8" t="s">
        <v>2109</v>
      </c>
      <c r="B660" s="9" t="s">
        <v>2110</v>
      </c>
    </row>
    <row r="661" spans="1:2" x14ac:dyDescent="0.3">
      <c r="A661" s="8" t="s">
        <v>2103</v>
      </c>
      <c r="B661" s="9" t="s">
        <v>2104</v>
      </c>
    </row>
    <row r="662" spans="1:2" x14ac:dyDescent="0.3">
      <c r="A662" s="8" t="s">
        <v>2105</v>
      </c>
      <c r="B662" s="9" t="s">
        <v>2106</v>
      </c>
    </row>
    <row r="663" spans="1:2" x14ac:dyDescent="0.3">
      <c r="A663" s="8" t="s">
        <v>2103</v>
      </c>
      <c r="B663" s="9" t="s">
        <v>2104</v>
      </c>
    </row>
    <row r="664" spans="1:2" x14ac:dyDescent="0.3">
      <c r="A664" s="8" t="s">
        <v>2099</v>
      </c>
      <c r="B664" s="9" t="s">
        <v>2100</v>
      </c>
    </row>
    <row r="665" spans="1:2" x14ac:dyDescent="0.3">
      <c r="A665" s="8" t="s">
        <v>2099</v>
      </c>
      <c r="B665" s="9" t="s">
        <v>2100</v>
      </c>
    </row>
    <row r="666" spans="1:2" x14ac:dyDescent="0.3">
      <c r="A666" s="8" t="s">
        <v>2105</v>
      </c>
      <c r="B666" s="9" t="s">
        <v>2106</v>
      </c>
    </row>
    <row r="667" spans="1:2" x14ac:dyDescent="0.3">
      <c r="A667" s="8" t="s">
        <v>2097</v>
      </c>
      <c r="B667" s="9" t="s">
        <v>2098</v>
      </c>
    </row>
    <row r="668" spans="1:2" x14ac:dyDescent="0.3">
      <c r="A668" s="8" t="s">
        <v>2097</v>
      </c>
      <c r="B668" s="9" t="s">
        <v>2098</v>
      </c>
    </row>
    <row r="669" spans="1:2" x14ac:dyDescent="0.3">
      <c r="A669" s="8" t="s">
        <v>2107</v>
      </c>
      <c r="B669" s="9" t="s">
        <v>2108</v>
      </c>
    </row>
    <row r="670" spans="1:2" x14ac:dyDescent="0.3">
      <c r="A670" s="8" t="s">
        <v>2101</v>
      </c>
      <c r="B670" s="9" t="s">
        <v>2102</v>
      </c>
    </row>
    <row r="671" spans="1:2" x14ac:dyDescent="0.3">
      <c r="A671" s="8" t="s">
        <v>2107</v>
      </c>
      <c r="B671" s="9" t="s">
        <v>2108</v>
      </c>
    </row>
    <row r="672" spans="1:2" x14ac:dyDescent="0.3">
      <c r="A672" s="8" t="s">
        <v>2095</v>
      </c>
      <c r="B672" s="9" t="s">
        <v>2096</v>
      </c>
    </row>
    <row r="673" spans="1:2" x14ac:dyDescent="0.3">
      <c r="A673" s="8" t="s">
        <v>2099</v>
      </c>
      <c r="B673" s="9" t="s">
        <v>2100</v>
      </c>
    </row>
    <row r="674" spans="1:2" x14ac:dyDescent="0.3">
      <c r="A674" s="8" t="s">
        <v>2097</v>
      </c>
      <c r="B674" s="9" t="s">
        <v>2098</v>
      </c>
    </row>
    <row r="675" spans="1:2" x14ac:dyDescent="0.3">
      <c r="A675" s="8" t="s">
        <v>2099</v>
      </c>
      <c r="B675" s="9" t="s">
        <v>2100</v>
      </c>
    </row>
    <row r="676" spans="1:2" x14ac:dyDescent="0.3">
      <c r="A676" s="8" t="s">
        <v>2101</v>
      </c>
      <c r="B676" s="9" t="s">
        <v>2102</v>
      </c>
    </row>
    <row r="677" spans="1:2" x14ac:dyDescent="0.3">
      <c r="A677" s="8" t="s">
        <v>2095</v>
      </c>
      <c r="B677" s="9" t="s">
        <v>2096</v>
      </c>
    </row>
    <row r="678" spans="1:2" x14ac:dyDescent="0.3">
      <c r="A678" s="8" t="s">
        <v>2103</v>
      </c>
      <c r="B678" s="9" t="s">
        <v>2104</v>
      </c>
    </row>
    <row r="679" spans="1:2" x14ac:dyDescent="0.3">
      <c r="A679" s="8" t="s">
        <v>2099</v>
      </c>
      <c r="B679" s="9" t="s">
        <v>2100</v>
      </c>
    </row>
    <row r="680" spans="1:2" x14ac:dyDescent="0.3">
      <c r="A680" s="8" t="s">
        <v>2097</v>
      </c>
      <c r="B680" s="9" t="s">
        <v>2098</v>
      </c>
    </row>
    <row r="681" spans="1:2" x14ac:dyDescent="0.3">
      <c r="A681" s="8" t="s">
        <v>2107</v>
      </c>
      <c r="B681" s="9" t="s">
        <v>2108</v>
      </c>
    </row>
    <row r="682" spans="1:2" x14ac:dyDescent="0.3">
      <c r="A682" s="8" t="s">
        <v>2099</v>
      </c>
      <c r="B682" s="9" t="s">
        <v>2100</v>
      </c>
    </row>
    <row r="683" spans="1:2" x14ac:dyDescent="0.3">
      <c r="A683" s="8" t="s">
        <v>2099</v>
      </c>
      <c r="B683" s="9" t="s">
        <v>2100</v>
      </c>
    </row>
    <row r="684" spans="1:2" x14ac:dyDescent="0.3">
      <c r="A684" s="8" t="s">
        <v>2099</v>
      </c>
      <c r="B684" s="9" t="s">
        <v>2100</v>
      </c>
    </row>
    <row r="685" spans="1:2" x14ac:dyDescent="0.3">
      <c r="A685" s="8" t="s">
        <v>2101</v>
      </c>
      <c r="B685" s="9" t="s">
        <v>2102</v>
      </c>
    </row>
    <row r="686" spans="1:2" x14ac:dyDescent="0.3">
      <c r="A686" s="8" t="s">
        <v>2103</v>
      </c>
      <c r="B686" s="9" t="s">
        <v>2104</v>
      </c>
    </row>
    <row r="687" spans="1:2" x14ac:dyDescent="0.3">
      <c r="A687" s="8" t="s">
        <v>2107</v>
      </c>
      <c r="B687" s="9" t="s">
        <v>2108</v>
      </c>
    </row>
    <row r="688" spans="1:2" x14ac:dyDescent="0.3">
      <c r="A688" s="8" t="s">
        <v>2105</v>
      </c>
      <c r="B688" s="9" t="s">
        <v>2106</v>
      </c>
    </row>
    <row r="689" spans="1:2" x14ac:dyDescent="0.3">
      <c r="A689" s="8" t="s">
        <v>2099</v>
      </c>
      <c r="B689" s="9" t="s">
        <v>2100</v>
      </c>
    </row>
    <row r="690" spans="1:2" x14ac:dyDescent="0.3">
      <c r="A690" s="8" t="s">
        <v>2105</v>
      </c>
      <c r="B690" s="9" t="s">
        <v>2106</v>
      </c>
    </row>
    <row r="691" spans="1:2" x14ac:dyDescent="0.3">
      <c r="A691" s="8" t="s">
        <v>2095</v>
      </c>
      <c r="B691" s="9" t="s">
        <v>2096</v>
      </c>
    </row>
    <row r="692" spans="1:2" x14ac:dyDescent="0.3">
      <c r="A692" s="8" t="s">
        <v>2097</v>
      </c>
      <c r="B692" s="9" t="s">
        <v>2098</v>
      </c>
    </row>
    <row r="693" spans="1:2" x14ac:dyDescent="0.3">
      <c r="A693" s="8" t="s">
        <v>2105</v>
      </c>
      <c r="B693" s="9" t="s">
        <v>2106</v>
      </c>
    </row>
    <row r="694" spans="1:2" x14ac:dyDescent="0.3">
      <c r="A694" s="8" t="s">
        <v>2103</v>
      </c>
      <c r="B694" s="9" t="s">
        <v>2104</v>
      </c>
    </row>
    <row r="695" spans="1:2" x14ac:dyDescent="0.3">
      <c r="A695" s="8" t="s">
        <v>2095</v>
      </c>
      <c r="B695" s="9" t="s">
        <v>2096</v>
      </c>
    </row>
    <row r="696" spans="1:2" x14ac:dyDescent="0.3">
      <c r="A696" s="8" t="s">
        <v>2107</v>
      </c>
      <c r="B696" s="9" t="s">
        <v>2108</v>
      </c>
    </row>
    <row r="697" spans="1:2" x14ac:dyDescent="0.3">
      <c r="A697" s="8" t="s">
        <v>2105</v>
      </c>
      <c r="B697" s="9" t="s">
        <v>2106</v>
      </c>
    </row>
    <row r="698" spans="1:2" x14ac:dyDescent="0.3">
      <c r="A698" s="8" t="s">
        <v>2099</v>
      </c>
      <c r="B698" s="9" t="s">
        <v>2100</v>
      </c>
    </row>
    <row r="699" spans="1:2" x14ac:dyDescent="0.3">
      <c r="A699" s="8" t="s">
        <v>2097</v>
      </c>
      <c r="B699" s="9" t="s">
        <v>2098</v>
      </c>
    </row>
    <row r="700" spans="1:2" x14ac:dyDescent="0.3">
      <c r="A700" s="8" t="s">
        <v>2095</v>
      </c>
      <c r="B700" s="9" t="s">
        <v>2096</v>
      </c>
    </row>
    <row r="701" spans="1:2" x14ac:dyDescent="0.3">
      <c r="A701" s="8" t="s">
        <v>2103</v>
      </c>
      <c r="B701" s="9" t="s">
        <v>2104</v>
      </c>
    </row>
    <row r="702" spans="1:2" x14ac:dyDescent="0.3">
      <c r="A702" s="8" t="s">
        <v>2101</v>
      </c>
      <c r="B702" s="9" t="s">
        <v>2102</v>
      </c>
    </row>
    <row r="703" spans="1:2" x14ac:dyDescent="0.3">
      <c r="A703" s="8" t="s">
        <v>2097</v>
      </c>
      <c r="B703" s="9" t="s">
        <v>2098</v>
      </c>
    </row>
    <row r="704" spans="1:2" x14ac:dyDescent="0.3">
      <c r="A704" s="8" t="s">
        <v>2103</v>
      </c>
      <c r="B704" s="9" t="s">
        <v>2104</v>
      </c>
    </row>
    <row r="705" spans="1:2" x14ac:dyDescent="0.3">
      <c r="A705" s="8" t="s">
        <v>2103</v>
      </c>
      <c r="B705" s="9" t="s">
        <v>2104</v>
      </c>
    </row>
    <row r="706" spans="1:2" x14ac:dyDescent="0.3">
      <c r="A706" s="8" t="s">
        <v>2095</v>
      </c>
      <c r="B706" s="9" t="s">
        <v>2096</v>
      </c>
    </row>
    <row r="707" spans="1:2" x14ac:dyDescent="0.3">
      <c r="A707" s="8" t="s">
        <v>2097</v>
      </c>
      <c r="B707" s="9" t="s">
        <v>2098</v>
      </c>
    </row>
    <row r="708" spans="1:2" x14ac:dyDescent="0.3">
      <c r="A708" s="8" t="s">
        <v>2109</v>
      </c>
      <c r="B708" s="9" t="s">
        <v>2110</v>
      </c>
    </row>
    <row r="709" spans="1:2" x14ac:dyDescent="0.3">
      <c r="A709" s="8" t="s">
        <v>2103</v>
      </c>
      <c r="B709" s="9" t="s">
        <v>2104</v>
      </c>
    </row>
    <row r="710" spans="1:2" x14ac:dyDescent="0.3">
      <c r="A710" s="8" t="s">
        <v>2107</v>
      </c>
      <c r="B710" s="9" t="s">
        <v>2108</v>
      </c>
    </row>
    <row r="711" spans="1:2" x14ac:dyDescent="0.3">
      <c r="A711" s="8" t="s">
        <v>2105</v>
      </c>
      <c r="B711" s="9" t="s">
        <v>2106</v>
      </c>
    </row>
    <row r="712" spans="1:2" x14ac:dyDescent="0.3">
      <c r="A712" s="8" t="s">
        <v>2103</v>
      </c>
      <c r="B712" s="9" t="s">
        <v>2104</v>
      </c>
    </row>
    <row r="713" spans="1:2" x14ac:dyDescent="0.3">
      <c r="A713" s="8" t="s">
        <v>2105</v>
      </c>
      <c r="B713" s="9" t="s">
        <v>2106</v>
      </c>
    </row>
    <row r="714" spans="1:2" x14ac:dyDescent="0.3">
      <c r="A714" s="8" t="s">
        <v>2099</v>
      </c>
      <c r="B714" s="9" t="s">
        <v>2100</v>
      </c>
    </row>
    <row r="715" spans="1:2" x14ac:dyDescent="0.3">
      <c r="A715" s="8" t="s">
        <v>2099</v>
      </c>
      <c r="B715" s="9" t="s">
        <v>2100</v>
      </c>
    </row>
    <row r="716" spans="1:2" x14ac:dyDescent="0.3">
      <c r="A716" s="8" t="s">
        <v>2099</v>
      </c>
      <c r="B716" s="9" t="s">
        <v>2100</v>
      </c>
    </row>
    <row r="717" spans="1:2" x14ac:dyDescent="0.3">
      <c r="A717" s="8" t="s">
        <v>2097</v>
      </c>
      <c r="B717" s="9" t="s">
        <v>2098</v>
      </c>
    </row>
    <row r="718" spans="1:2" x14ac:dyDescent="0.3">
      <c r="A718" s="8" t="s">
        <v>2101</v>
      </c>
      <c r="B718" s="9" t="s">
        <v>2102</v>
      </c>
    </row>
    <row r="719" spans="1:2" x14ac:dyDescent="0.3">
      <c r="A719" s="8" t="s">
        <v>2099</v>
      </c>
      <c r="B719" s="9" t="s">
        <v>2100</v>
      </c>
    </row>
    <row r="720" spans="1:2" x14ac:dyDescent="0.3">
      <c r="A720" s="8" t="s">
        <v>2109</v>
      </c>
      <c r="B720" s="9" t="s">
        <v>2110</v>
      </c>
    </row>
    <row r="721" spans="1:2" x14ac:dyDescent="0.3">
      <c r="A721" s="8" t="s">
        <v>2099</v>
      </c>
      <c r="B721" s="9" t="s">
        <v>2100</v>
      </c>
    </row>
    <row r="722" spans="1:2" x14ac:dyDescent="0.3">
      <c r="A722" s="8" t="s">
        <v>2109</v>
      </c>
      <c r="B722" s="9" t="s">
        <v>2110</v>
      </c>
    </row>
    <row r="723" spans="1:2" x14ac:dyDescent="0.3">
      <c r="A723" s="8" t="s">
        <v>2107</v>
      </c>
      <c r="B723" s="9" t="s">
        <v>2108</v>
      </c>
    </row>
    <row r="724" spans="1:2" x14ac:dyDescent="0.3">
      <c r="A724" s="8" t="s">
        <v>2107</v>
      </c>
      <c r="B724" s="9" t="s">
        <v>2108</v>
      </c>
    </row>
    <row r="725" spans="1:2" x14ac:dyDescent="0.3">
      <c r="A725" s="8" t="s">
        <v>2103</v>
      </c>
      <c r="B725" s="9" t="s">
        <v>2104</v>
      </c>
    </row>
    <row r="726" spans="1:2" x14ac:dyDescent="0.3">
      <c r="A726" s="8" t="s">
        <v>2099</v>
      </c>
      <c r="B726" s="9" t="s">
        <v>2100</v>
      </c>
    </row>
    <row r="727" spans="1:2" x14ac:dyDescent="0.3">
      <c r="A727" s="8" t="s">
        <v>2095</v>
      </c>
      <c r="B727" s="9" t="s">
        <v>2096</v>
      </c>
    </row>
    <row r="728" spans="1:2" x14ac:dyDescent="0.3">
      <c r="A728" s="8" t="s">
        <v>2099</v>
      </c>
      <c r="B728" s="9" t="s">
        <v>2100</v>
      </c>
    </row>
    <row r="729" spans="1:2" x14ac:dyDescent="0.3">
      <c r="A729" s="8" t="s">
        <v>2095</v>
      </c>
      <c r="B729" s="9" t="s">
        <v>2096</v>
      </c>
    </row>
    <row r="730" spans="1:2" x14ac:dyDescent="0.3">
      <c r="A730" s="8" t="s">
        <v>2097</v>
      </c>
      <c r="B730" s="9" t="s">
        <v>2098</v>
      </c>
    </row>
    <row r="731" spans="1:2" x14ac:dyDescent="0.3">
      <c r="A731" s="8" t="s">
        <v>2101</v>
      </c>
      <c r="B731" s="9" t="s">
        <v>2102</v>
      </c>
    </row>
    <row r="732" spans="1:2" x14ac:dyDescent="0.3">
      <c r="A732" s="8" t="s">
        <v>2097</v>
      </c>
      <c r="B732" s="9" t="s">
        <v>2098</v>
      </c>
    </row>
    <row r="733" spans="1:2" x14ac:dyDescent="0.3">
      <c r="A733" s="8" t="s">
        <v>2099</v>
      </c>
      <c r="B733" s="9" t="s">
        <v>2100</v>
      </c>
    </row>
    <row r="734" spans="1:2" x14ac:dyDescent="0.3">
      <c r="A734" s="8" t="s">
        <v>2095</v>
      </c>
      <c r="B734" s="9" t="s">
        <v>2096</v>
      </c>
    </row>
    <row r="735" spans="1:2" x14ac:dyDescent="0.3">
      <c r="A735" s="8" t="s">
        <v>2101</v>
      </c>
      <c r="B735" s="9" t="s">
        <v>2102</v>
      </c>
    </row>
    <row r="736" spans="1:2" x14ac:dyDescent="0.3">
      <c r="A736" s="8" t="s">
        <v>2099</v>
      </c>
      <c r="B736" s="9" t="s">
        <v>2100</v>
      </c>
    </row>
    <row r="737" spans="1:2" x14ac:dyDescent="0.3">
      <c r="A737" s="8" t="s">
        <v>2099</v>
      </c>
      <c r="B737" s="9" t="s">
        <v>2100</v>
      </c>
    </row>
    <row r="738" spans="1:2" x14ac:dyDescent="0.3">
      <c r="A738" s="8" t="s">
        <v>2095</v>
      </c>
      <c r="B738" s="9" t="s">
        <v>2096</v>
      </c>
    </row>
    <row r="739" spans="1:2" x14ac:dyDescent="0.3">
      <c r="A739" s="8" t="s">
        <v>2103</v>
      </c>
      <c r="B739" s="9" t="s">
        <v>2104</v>
      </c>
    </row>
    <row r="740" spans="1:2" x14ac:dyDescent="0.3">
      <c r="A740" s="8" t="s">
        <v>2095</v>
      </c>
      <c r="B740" s="9" t="s">
        <v>2096</v>
      </c>
    </row>
    <row r="741" spans="1:2" x14ac:dyDescent="0.3">
      <c r="A741" s="8" t="s">
        <v>2101</v>
      </c>
      <c r="B741" s="9" t="s">
        <v>2102</v>
      </c>
    </row>
    <row r="742" spans="1:2" x14ac:dyDescent="0.3">
      <c r="A742" s="8" t="s">
        <v>2103</v>
      </c>
      <c r="B742" s="9" t="s">
        <v>2104</v>
      </c>
    </row>
    <row r="743" spans="1:2" x14ac:dyDescent="0.3">
      <c r="A743" s="8" t="s">
        <v>2103</v>
      </c>
      <c r="B743" s="9" t="s">
        <v>2104</v>
      </c>
    </row>
    <row r="744" spans="1:2" x14ac:dyDescent="0.3">
      <c r="A744" s="8" t="s">
        <v>2099</v>
      </c>
      <c r="B744" s="9" t="s">
        <v>2100</v>
      </c>
    </row>
    <row r="745" spans="1:2" x14ac:dyDescent="0.3">
      <c r="A745" s="8" t="s">
        <v>2097</v>
      </c>
      <c r="B745" s="9" t="s">
        <v>2098</v>
      </c>
    </row>
    <row r="746" spans="1:2" x14ac:dyDescent="0.3">
      <c r="A746" s="8" t="s">
        <v>2107</v>
      </c>
      <c r="B746" s="9" t="s">
        <v>2108</v>
      </c>
    </row>
    <row r="747" spans="1:2" x14ac:dyDescent="0.3">
      <c r="A747" s="8" t="s">
        <v>2105</v>
      </c>
      <c r="B747" s="9" t="s">
        <v>2106</v>
      </c>
    </row>
    <row r="748" spans="1:2" x14ac:dyDescent="0.3">
      <c r="A748" s="8" t="s">
        <v>2109</v>
      </c>
      <c r="B748" s="9" t="s">
        <v>2110</v>
      </c>
    </row>
    <row r="749" spans="1:2" x14ac:dyDescent="0.3">
      <c r="A749" s="8" t="s">
        <v>2105</v>
      </c>
      <c r="B749" s="9" t="s">
        <v>2106</v>
      </c>
    </row>
    <row r="750" spans="1:2" x14ac:dyDescent="0.3">
      <c r="A750" s="8" t="s">
        <v>2099</v>
      </c>
      <c r="B750" s="9" t="s">
        <v>2100</v>
      </c>
    </row>
    <row r="751" spans="1:2" x14ac:dyDescent="0.3">
      <c r="A751" s="8" t="s">
        <v>2099</v>
      </c>
      <c r="B751" s="9" t="s">
        <v>2100</v>
      </c>
    </row>
    <row r="752" spans="1:2" x14ac:dyDescent="0.3">
      <c r="A752" s="8" t="s">
        <v>2095</v>
      </c>
      <c r="B752" s="9" t="s">
        <v>2096</v>
      </c>
    </row>
    <row r="753" spans="1:2" x14ac:dyDescent="0.3">
      <c r="A753" s="8" t="s">
        <v>2107</v>
      </c>
      <c r="B753" s="9" t="s">
        <v>2108</v>
      </c>
    </row>
    <row r="754" spans="1:2" x14ac:dyDescent="0.3">
      <c r="A754" s="8" t="s">
        <v>2105</v>
      </c>
      <c r="B754" s="9" t="s">
        <v>2106</v>
      </c>
    </row>
    <row r="755" spans="1:2" x14ac:dyDescent="0.3">
      <c r="A755" s="8" t="s">
        <v>2103</v>
      </c>
      <c r="B755" s="9" t="s">
        <v>2104</v>
      </c>
    </row>
    <row r="756" spans="1:2" x14ac:dyDescent="0.3">
      <c r="A756" s="8" t="s">
        <v>2105</v>
      </c>
      <c r="B756" s="9" t="s">
        <v>2106</v>
      </c>
    </row>
    <row r="757" spans="1:2" x14ac:dyDescent="0.3">
      <c r="A757" s="8" t="s">
        <v>2103</v>
      </c>
      <c r="B757" s="9" t="s">
        <v>2104</v>
      </c>
    </row>
    <row r="758" spans="1:2" x14ac:dyDescent="0.3">
      <c r="A758" s="8" t="s">
        <v>2107</v>
      </c>
      <c r="B758" s="9" t="s">
        <v>2108</v>
      </c>
    </row>
    <row r="759" spans="1:2" x14ac:dyDescent="0.3">
      <c r="A759" s="8" t="s">
        <v>2095</v>
      </c>
      <c r="B759" s="9" t="s">
        <v>2096</v>
      </c>
    </row>
    <row r="760" spans="1:2" x14ac:dyDescent="0.3">
      <c r="A760" s="8" t="s">
        <v>2099</v>
      </c>
      <c r="B760" s="9" t="s">
        <v>2100</v>
      </c>
    </row>
    <row r="761" spans="1:2" x14ac:dyDescent="0.3">
      <c r="A761" s="8" t="s">
        <v>2099</v>
      </c>
      <c r="B761" s="9" t="s">
        <v>2100</v>
      </c>
    </row>
    <row r="762" spans="1:2" x14ac:dyDescent="0.3">
      <c r="A762" s="8" t="s">
        <v>2103</v>
      </c>
      <c r="B762" s="9" t="s">
        <v>2104</v>
      </c>
    </row>
    <row r="763" spans="1:2" x14ac:dyDescent="0.3">
      <c r="A763" s="8" t="s">
        <v>2107</v>
      </c>
      <c r="B763" s="9" t="s">
        <v>2108</v>
      </c>
    </row>
    <row r="764" spans="1:2" x14ac:dyDescent="0.3">
      <c r="A764" s="8" t="s">
        <v>2109</v>
      </c>
      <c r="B764" s="9" t="s">
        <v>2110</v>
      </c>
    </row>
    <row r="765" spans="1:2" x14ac:dyDescent="0.3">
      <c r="A765" s="8" t="s">
        <v>2107</v>
      </c>
      <c r="B765" s="9" t="s">
        <v>2108</v>
      </c>
    </row>
    <row r="766" spans="1:2" x14ac:dyDescent="0.3">
      <c r="A766" s="8" t="s">
        <v>2099</v>
      </c>
      <c r="B766" s="9" t="s">
        <v>2100</v>
      </c>
    </row>
    <row r="767" spans="1:2" x14ac:dyDescent="0.3">
      <c r="A767" s="8" t="s">
        <v>2109</v>
      </c>
      <c r="B767" s="9" t="s">
        <v>2110</v>
      </c>
    </row>
    <row r="768" spans="1:2" x14ac:dyDescent="0.3">
      <c r="A768" s="8" t="s">
        <v>2097</v>
      </c>
      <c r="B768" s="9" t="s">
        <v>2098</v>
      </c>
    </row>
    <row r="769" spans="1:2" x14ac:dyDescent="0.3">
      <c r="A769" s="8" t="s">
        <v>2095</v>
      </c>
      <c r="B769" s="9" t="s">
        <v>2096</v>
      </c>
    </row>
    <row r="770" spans="1:2" x14ac:dyDescent="0.3">
      <c r="A770" s="8" t="s">
        <v>2109</v>
      </c>
      <c r="B770" s="9" t="s">
        <v>2110</v>
      </c>
    </row>
    <row r="771" spans="1:2" x14ac:dyDescent="0.3">
      <c r="A771" s="8" t="s">
        <v>2099</v>
      </c>
      <c r="B771" s="9" t="s">
        <v>2100</v>
      </c>
    </row>
    <row r="772" spans="1:2" x14ac:dyDescent="0.3">
      <c r="A772" s="8" t="s">
        <v>2107</v>
      </c>
      <c r="B772" s="9" t="s">
        <v>2108</v>
      </c>
    </row>
    <row r="773" spans="1:2" x14ac:dyDescent="0.3">
      <c r="A773" s="8" t="s">
        <v>2097</v>
      </c>
      <c r="B773" s="9" t="s">
        <v>2098</v>
      </c>
    </row>
    <row r="774" spans="1:2" x14ac:dyDescent="0.3">
      <c r="A774" s="8" t="s">
        <v>2097</v>
      </c>
      <c r="B774" s="9" t="s">
        <v>2098</v>
      </c>
    </row>
    <row r="775" spans="1:2" x14ac:dyDescent="0.3">
      <c r="A775" s="8" t="s">
        <v>2101</v>
      </c>
      <c r="B775" s="9" t="s">
        <v>2102</v>
      </c>
    </row>
    <row r="776" spans="1:2" x14ac:dyDescent="0.3">
      <c r="A776" s="8" t="s">
        <v>2095</v>
      </c>
      <c r="B776" s="9" t="s">
        <v>2096</v>
      </c>
    </row>
    <row r="777" spans="1:2" x14ac:dyDescent="0.3">
      <c r="A777" s="8" t="s">
        <v>2101</v>
      </c>
      <c r="B777" s="9" t="s">
        <v>2102</v>
      </c>
    </row>
    <row r="778" spans="1:2" x14ac:dyDescent="0.3">
      <c r="A778" s="8" t="s">
        <v>2105</v>
      </c>
      <c r="B778" s="9" t="s">
        <v>2106</v>
      </c>
    </row>
    <row r="779" spans="1:2" x14ac:dyDescent="0.3">
      <c r="A779" s="8" t="s">
        <v>2107</v>
      </c>
      <c r="B779" s="9" t="s">
        <v>2108</v>
      </c>
    </row>
    <row r="780" spans="1:2" x14ac:dyDescent="0.3">
      <c r="A780" s="8" t="s">
        <v>2099</v>
      </c>
      <c r="B780" s="9" t="s">
        <v>2100</v>
      </c>
    </row>
    <row r="781" spans="1:2" x14ac:dyDescent="0.3">
      <c r="A781" s="8" t="s">
        <v>2109</v>
      </c>
      <c r="B781" s="9" t="s">
        <v>2110</v>
      </c>
    </row>
    <row r="782" spans="1:2" x14ac:dyDescent="0.3">
      <c r="A782" s="8" t="s">
        <v>2107</v>
      </c>
      <c r="B782" s="9" t="s">
        <v>2108</v>
      </c>
    </row>
    <row r="783" spans="1:2" x14ac:dyDescent="0.3">
      <c r="A783" s="8" t="s">
        <v>2109</v>
      </c>
      <c r="B783" s="9" t="s">
        <v>2110</v>
      </c>
    </row>
    <row r="784" spans="1:2" x14ac:dyDescent="0.3">
      <c r="A784" s="8" t="s">
        <v>2095</v>
      </c>
      <c r="B784" s="9" t="s">
        <v>2096</v>
      </c>
    </row>
    <row r="785" spans="1:2" x14ac:dyDescent="0.3">
      <c r="A785" s="8" t="s">
        <v>2099</v>
      </c>
      <c r="B785" s="9" t="s">
        <v>2100</v>
      </c>
    </row>
    <row r="786" spans="1:2" x14ac:dyDescent="0.3">
      <c r="A786" s="8" t="s">
        <v>2107</v>
      </c>
      <c r="B786" s="9" t="s">
        <v>2108</v>
      </c>
    </row>
    <row r="787" spans="1:2" x14ac:dyDescent="0.3">
      <c r="A787" s="8" t="s">
        <v>2101</v>
      </c>
      <c r="B787" s="9" t="s">
        <v>2102</v>
      </c>
    </row>
    <row r="788" spans="1:2" x14ac:dyDescent="0.3">
      <c r="A788" s="8" t="s">
        <v>2109</v>
      </c>
      <c r="B788" s="9" t="s">
        <v>2110</v>
      </c>
    </row>
    <row r="789" spans="1:2" x14ac:dyDescent="0.3">
      <c r="A789" s="8" t="s">
        <v>2105</v>
      </c>
      <c r="B789" s="9" t="s">
        <v>2106</v>
      </c>
    </row>
    <row r="790" spans="1:2" x14ac:dyDescent="0.3">
      <c r="A790" s="8" t="s">
        <v>2097</v>
      </c>
      <c r="B790" s="9" t="s">
        <v>2098</v>
      </c>
    </row>
    <row r="791" spans="1:2" x14ac:dyDescent="0.3">
      <c r="A791" s="8" t="s">
        <v>2101</v>
      </c>
      <c r="B791" s="9" t="s">
        <v>2102</v>
      </c>
    </row>
    <row r="792" spans="1:2" x14ac:dyDescent="0.3">
      <c r="A792" s="8" t="s">
        <v>2101</v>
      </c>
      <c r="B792" s="9" t="s">
        <v>2102</v>
      </c>
    </row>
    <row r="793" spans="1:2" x14ac:dyDescent="0.3">
      <c r="A793" s="8" t="s">
        <v>2101</v>
      </c>
      <c r="B793" s="9" t="s">
        <v>2102</v>
      </c>
    </row>
    <row r="794" spans="1:2" x14ac:dyDescent="0.3">
      <c r="A794" s="8" t="s">
        <v>2099</v>
      </c>
      <c r="B794" s="9" t="s">
        <v>2100</v>
      </c>
    </row>
    <row r="795" spans="1:2" x14ac:dyDescent="0.3">
      <c r="A795" s="8" t="s">
        <v>2109</v>
      </c>
      <c r="B795" s="9" t="s">
        <v>2110</v>
      </c>
    </row>
    <row r="796" spans="1:2" x14ac:dyDescent="0.3">
      <c r="A796" s="8" t="s">
        <v>2109</v>
      </c>
      <c r="B796" s="9" t="s">
        <v>2110</v>
      </c>
    </row>
    <row r="797" spans="1:2" x14ac:dyDescent="0.3">
      <c r="A797" s="8" t="s">
        <v>2105</v>
      </c>
      <c r="B797" s="9" t="s">
        <v>2106</v>
      </c>
    </row>
    <row r="798" spans="1:2" x14ac:dyDescent="0.3">
      <c r="A798" s="8" t="s">
        <v>2097</v>
      </c>
      <c r="B798" s="9" t="s">
        <v>2098</v>
      </c>
    </row>
    <row r="799" spans="1:2" x14ac:dyDescent="0.3">
      <c r="A799" s="8" t="s">
        <v>2103</v>
      </c>
      <c r="B799" s="9" t="s">
        <v>2104</v>
      </c>
    </row>
    <row r="800" spans="1:2" x14ac:dyDescent="0.3">
      <c r="A800" s="8" t="s">
        <v>2095</v>
      </c>
      <c r="B800" s="9" t="s">
        <v>2096</v>
      </c>
    </row>
    <row r="801" spans="1:2" x14ac:dyDescent="0.3">
      <c r="A801" s="8" t="s">
        <v>2097</v>
      </c>
      <c r="B801" s="9" t="s">
        <v>2098</v>
      </c>
    </row>
    <row r="802" spans="1:2" x14ac:dyDescent="0.3">
      <c r="A802" s="8" t="s">
        <v>2097</v>
      </c>
      <c r="B802" s="9" t="s">
        <v>2098</v>
      </c>
    </row>
    <row r="803" spans="1:2" x14ac:dyDescent="0.3">
      <c r="A803" s="8" t="s">
        <v>2097</v>
      </c>
      <c r="B803" s="9" t="s">
        <v>2098</v>
      </c>
    </row>
    <row r="804" spans="1:2" x14ac:dyDescent="0.3">
      <c r="A804" s="8" t="s">
        <v>2105</v>
      </c>
      <c r="B804" s="9" t="s">
        <v>2106</v>
      </c>
    </row>
    <row r="805" spans="1:2" x14ac:dyDescent="0.3">
      <c r="A805" s="8" t="s">
        <v>2095</v>
      </c>
      <c r="B805" s="9" t="s">
        <v>2096</v>
      </c>
    </row>
    <row r="806" spans="1:2" x14ac:dyDescent="0.3">
      <c r="A806" s="8" t="s">
        <v>2097</v>
      </c>
      <c r="B806" s="9" t="s">
        <v>2098</v>
      </c>
    </row>
    <row r="807" spans="1:2" x14ac:dyDescent="0.3">
      <c r="A807" s="8" t="s">
        <v>2109</v>
      </c>
      <c r="B807" s="9" t="s">
        <v>2110</v>
      </c>
    </row>
    <row r="808" spans="1:2" x14ac:dyDescent="0.3">
      <c r="A808" s="8" t="s">
        <v>2109</v>
      </c>
      <c r="B808" s="9" t="s">
        <v>2110</v>
      </c>
    </row>
    <row r="809" spans="1:2" x14ac:dyDescent="0.3">
      <c r="A809" s="8" t="s">
        <v>2097</v>
      </c>
      <c r="B809" s="9" t="s">
        <v>2098</v>
      </c>
    </row>
    <row r="810" spans="1:2" x14ac:dyDescent="0.3">
      <c r="A810" s="8" t="s">
        <v>2101</v>
      </c>
      <c r="B810" s="9" t="s">
        <v>2102</v>
      </c>
    </row>
    <row r="811" spans="1:2" x14ac:dyDescent="0.3">
      <c r="A811" s="8" t="s">
        <v>2107</v>
      </c>
      <c r="B811" s="9" t="s">
        <v>2108</v>
      </c>
    </row>
    <row r="812" spans="1:2" x14ac:dyDescent="0.3">
      <c r="A812" s="8" t="s">
        <v>2099</v>
      </c>
      <c r="B812" s="9" t="s">
        <v>2100</v>
      </c>
    </row>
    <row r="813" spans="1:2" x14ac:dyDescent="0.3">
      <c r="A813" s="8" t="s">
        <v>2101</v>
      </c>
      <c r="B813" s="9" t="s">
        <v>2102</v>
      </c>
    </row>
    <row r="814" spans="1:2" x14ac:dyDescent="0.3">
      <c r="A814" s="8" t="s">
        <v>2105</v>
      </c>
      <c r="B814" s="9" t="s">
        <v>2106</v>
      </c>
    </row>
    <row r="815" spans="1:2" x14ac:dyDescent="0.3">
      <c r="A815" s="8" t="s">
        <v>2109</v>
      </c>
      <c r="B815" s="9" t="s">
        <v>2110</v>
      </c>
    </row>
    <row r="816" spans="1:2" x14ac:dyDescent="0.3">
      <c r="A816" s="8" t="s">
        <v>2107</v>
      </c>
      <c r="B816" s="9" t="s">
        <v>2108</v>
      </c>
    </row>
    <row r="817" spans="1:2" x14ac:dyDescent="0.3">
      <c r="A817" s="8" t="s">
        <v>2097</v>
      </c>
      <c r="B817" s="9" t="s">
        <v>2098</v>
      </c>
    </row>
    <row r="818" spans="1:2" x14ac:dyDescent="0.3">
      <c r="A818" s="8" t="s">
        <v>2109</v>
      </c>
      <c r="B818" s="9" t="s">
        <v>2110</v>
      </c>
    </row>
    <row r="819" spans="1:2" x14ac:dyDescent="0.3">
      <c r="A819" s="8" t="s">
        <v>2097</v>
      </c>
      <c r="B819" s="9" t="s">
        <v>2098</v>
      </c>
    </row>
    <row r="820" spans="1:2" x14ac:dyDescent="0.3">
      <c r="A820" s="8" t="s">
        <v>2097</v>
      </c>
      <c r="B820" s="9" t="s">
        <v>2098</v>
      </c>
    </row>
    <row r="821" spans="1:2" x14ac:dyDescent="0.3">
      <c r="A821" s="8" t="s">
        <v>2107</v>
      </c>
      <c r="B821" s="9" t="s">
        <v>2108</v>
      </c>
    </row>
    <row r="822" spans="1:2" x14ac:dyDescent="0.3">
      <c r="A822" s="8" t="s">
        <v>2101</v>
      </c>
      <c r="B822" s="9" t="s">
        <v>2102</v>
      </c>
    </row>
    <row r="823" spans="1:2" x14ac:dyDescent="0.3">
      <c r="A823" s="8" t="s">
        <v>2105</v>
      </c>
      <c r="B823" s="9" t="s">
        <v>2106</v>
      </c>
    </row>
    <row r="824" spans="1:2" x14ac:dyDescent="0.3">
      <c r="A824" s="8" t="s">
        <v>2099</v>
      </c>
      <c r="B824" s="9" t="s">
        <v>2100</v>
      </c>
    </row>
    <row r="825" spans="1:2" x14ac:dyDescent="0.3">
      <c r="A825" s="8" t="s">
        <v>2097</v>
      </c>
      <c r="B825" s="9" t="s">
        <v>2098</v>
      </c>
    </row>
    <row r="826" spans="1:2" x14ac:dyDescent="0.3">
      <c r="A826" s="8" t="s">
        <v>2105</v>
      </c>
      <c r="B826" s="9" t="s">
        <v>2106</v>
      </c>
    </row>
    <row r="827" spans="1:2" x14ac:dyDescent="0.3">
      <c r="A827" s="8" t="s">
        <v>2109</v>
      </c>
      <c r="B827" s="9" t="s">
        <v>2110</v>
      </c>
    </row>
    <row r="828" spans="1:2" x14ac:dyDescent="0.3">
      <c r="A828" s="8" t="s">
        <v>2095</v>
      </c>
      <c r="B828" s="9" t="s">
        <v>2096</v>
      </c>
    </row>
    <row r="829" spans="1:2" x14ac:dyDescent="0.3">
      <c r="A829" s="8" t="s">
        <v>2099</v>
      </c>
      <c r="B829" s="9" t="s">
        <v>2100</v>
      </c>
    </row>
    <row r="830" spans="1:2" x14ac:dyDescent="0.3">
      <c r="A830" s="8" t="s">
        <v>2099</v>
      </c>
      <c r="B830" s="9" t="s">
        <v>2100</v>
      </c>
    </row>
    <row r="831" spans="1:2" x14ac:dyDescent="0.3">
      <c r="A831" s="8" t="s">
        <v>2105</v>
      </c>
      <c r="B831" s="9" t="s">
        <v>2106</v>
      </c>
    </row>
    <row r="832" spans="1:2" x14ac:dyDescent="0.3">
      <c r="A832" s="8" t="s">
        <v>2109</v>
      </c>
      <c r="B832" s="9" t="s">
        <v>2110</v>
      </c>
    </row>
    <row r="833" spans="1:2" x14ac:dyDescent="0.3">
      <c r="A833" s="8" t="s">
        <v>2099</v>
      </c>
      <c r="B833" s="9" t="s">
        <v>2100</v>
      </c>
    </row>
    <row r="834" spans="1:2" x14ac:dyDescent="0.3">
      <c r="A834" s="8" t="s">
        <v>2095</v>
      </c>
      <c r="B834" s="9" t="s">
        <v>2096</v>
      </c>
    </row>
    <row r="835" spans="1:2" x14ac:dyDescent="0.3">
      <c r="A835" s="8" t="s">
        <v>2107</v>
      </c>
      <c r="B835" s="9" t="s">
        <v>2108</v>
      </c>
    </row>
    <row r="836" spans="1:2" x14ac:dyDescent="0.3">
      <c r="A836" s="8" t="s">
        <v>2109</v>
      </c>
      <c r="B836" s="9" t="s">
        <v>2110</v>
      </c>
    </row>
    <row r="837" spans="1:2" x14ac:dyDescent="0.3">
      <c r="A837" s="8" t="s">
        <v>2099</v>
      </c>
      <c r="B837" s="9" t="s">
        <v>2100</v>
      </c>
    </row>
    <row r="838" spans="1:2" x14ac:dyDescent="0.3">
      <c r="A838" s="8" t="s">
        <v>2099</v>
      </c>
      <c r="B838" s="9" t="s">
        <v>2100</v>
      </c>
    </row>
    <row r="839" spans="1:2" x14ac:dyDescent="0.3">
      <c r="A839" s="8" t="s">
        <v>2099</v>
      </c>
      <c r="B839" s="9" t="s">
        <v>2100</v>
      </c>
    </row>
    <row r="840" spans="1:2" x14ac:dyDescent="0.3">
      <c r="A840" s="8" t="s">
        <v>2107</v>
      </c>
      <c r="B840" s="9" t="s">
        <v>2108</v>
      </c>
    </row>
    <row r="841" spans="1:2" x14ac:dyDescent="0.3">
      <c r="A841" s="8" t="s">
        <v>2105</v>
      </c>
      <c r="B841" s="9" t="s">
        <v>2106</v>
      </c>
    </row>
    <row r="842" spans="1:2" x14ac:dyDescent="0.3">
      <c r="A842" s="8" t="s">
        <v>2109</v>
      </c>
      <c r="B842" s="9" t="s">
        <v>2110</v>
      </c>
    </row>
    <row r="843" spans="1:2" x14ac:dyDescent="0.3">
      <c r="A843" s="8" t="s">
        <v>2095</v>
      </c>
      <c r="B843" s="9" t="s">
        <v>2096</v>
      </c>
    </row>
    <row r="844" spans="1:2" x14ac:dyDescent="0.3">
      <c r="A844" s="8" t="s">
        <v>2107</v>
      </c>
      <c r="B844" s="9" t="s">
        <v>2108</v>
      </c>
    </row>
    <row r="845" spans="1:2" x14ac:dyDescent="0.3">
      <c r="A845" s="8" t="s">
        <v>2101</v>
      </c>
      <c r="B845" s="9" t="s">
        <v>2102</v>
      </c>
    </row>
    <row r="846" spans="1:2" x14ac:dyDescent="0.3">
      <c r="A846" s="8" t="s">
        <v>2103</v>
      </c>
      <c r="B846" s="9" t="s">
        <v>2104</v>
      </c>
    </row>
    <row r="847" spans="1:2" x14ac:dyDescent="0.3">
      <c r="A847" s="8" t="s">
        <v>2099</v>
      </c>
      <c r="B847" s="9" t="s">
        <v>2100</v>
      </c>
    </row>
    <row r="848" spans="1:2" x14ac:dyDescent="0.3">
      <c r="A848" s="8" t="s">
        <v>2095</v>
      </c>
      <c r="B848" s="9" t="s">
        <v>2096</v>
      </c>
    </row>
    <row r="849" spans="1:2" x14ac:dyDescent="0.3">
      <c r="A849" s="8" t="s">
        <v>2107</v>
      </c>
      <c r="B849" s="9" t="s">
        <v>2108</v>
      </c>
    </row>
    <row r="850" spans="1:2" x14ac:dyDescent="0.3">
      <c r="A850" s="8" t="s">
        <v>2103</v>
      </c>
      <c r="B850" s="9" t="s">
        <v>2104</v>
      </c>
    </row>
    <row r="851" spans="1:2" x14ac:dyDescent="0.3">
      <c r="A851" s="8" t="s">
        <v>2107</v>
      </c>
      <c r="B851" s="9" t="s">
        <v>2108</v>
      </c>
    </row>
    <row r="852" spans="1:2" x14ac:dyDescent="0.3">
      <c r="A852" s="8" t="s">
        <v>2101</v>
      </c>
      <c r="B852" s="9" t="s">
        <v>2102</v>
      </c>
    </row>
    <row r="853" spans="1:2" x14ac:dyDescent="0.3">
      <c r="A853" s="8" t="s">
        <v>2103</v>
      </c>
      <c r="B853" s="9" t="s">
        <v>2104</v>
      </c>
    </row>
    <row r="854" spans="1:2" x14ac:dyDescent="0.3">
      <c r="A854" s="8" t="s">
        <v>2109</v>
      </c>
      <c r="B854" s="9" t="s">
        <v>2110</v>
      </c>
    </row>
    <row r="855" spans="1:2" x14ac:dyDescent="0.3">
      <c r="A855" s="8" t="s">
        <v>2095</v>
      </c>
      <c r="B855" s="9" t="s">
        <v>2096</v>
      </c>
    </row>
    <row r="856" spans="1:2" x14ac:dyDescent="0.3">
      <c r="A856" s="8" t="s">
        <v>2099</v>
      </c>
      <c r="B856" s="9" t="s">
        <v>2100</v>
      </c>
    </row>
    <row r="857" spans="1:2" x14ac:dyDescent="0.3">
      <c r="A857" s="8" t="s">
        <v>2101</v>
      </c>
      <c r="B857" s="9" t="s">
        <v>2102</v>
      </c>
    </row>
    <row r="858" spans="1:2" x14ac:dyDescent="0.3">
      <c r="A858" s="8" t="s">
        <v>2099</v>
      </c>
      <c r="B858" s="9" t="s">
        <v>2100</v>
      </c>
    </row>
    <row r="859" spans="1:2" x14ac:dyDescent="0.3">
      <c r="A859" s="8" t="s">
        <v>2101</v>
      </c>
      <c r="B859" s="9" t="s">
        <v>2102</v>
      </c>
    </row>
    <row r="860" spans="1:2" x14ac:dyDescent="0.3">
      <c r="A860" s="8" t="s">
        <v>2107</v>
      </c>
      <c r="B860" s="9" t="s">
        <v>2108</v>
      </c>
    </row>
    <row r="861" spans="1:2" x14ac:dyDescent="0.3">
      <c r="A861" s="8" t="s">
        <v>2109</v>
      </c>
      <c r="B861" s="9" t="s">
        <v>2110</v>
      </c>
    </row>
    <row r="862" spans="1:2" x14ac:dyDescent="0.3">
      <c r="A862" s="8" t="s">
        <v>2103</v>
      </c>
      <c r="B862" s="9" t="s">
        <v>2104</v>
      </c>
    </row>
    <row r="863" spans="1:2" x14ac:dyDescent="0.3">
      <c r="A863" s="8" t="s">
        <v>2107</v>
      </c>
      <c r="B863" s="9" t="s">
        <v>2108</v>
      </c>
    </row>
    <row r="864" spans="1:2" x14ac:dyDescent="0.3">
      <c r="A864" s="8" t="s">
        <v>2107</v>
      </c>
      <c r="B864" s="9" t="s">
        <v>2108</v>
      </c>
    </row>
    <row r="865" spans="1:2" x14ac:dyDescent="0.3">
      <c r="A865" s="8" t="s">
        <v>2099</v>
      </c>
      <c r="B865" s="9" t="s">
        <v>2100</v>
      </c>
    </row>
    <row r="866" spans="1:2" x14ac:dyDescent="0.3">
      <c r="A866" s="8" t="s">
        <v>2103</v>
      </c>
      <c r="B866" s="9" t="s">
        <v>2104</v>
      </c>
    </row>
    <row r="867" spans="1:2" x14ac:dyDescent="0.3">
      <c r="A867" s="8" t="s">
        <v>2097</v>
      </c>
      <c r="B867" s="9" t="s">
        <v>2098</v>
      </c>
    </row>
    <row r="868" spans="1:2" x14ac:dyDescent="0.3">
      <c r="A868" s="8" t="s">
        <v>2109</v>
      </c>
      <c r="B868" s="9" t="s">
        <v>2110</v>
      </c>
    </row>
    <row r="869" spans="1:2" x14ac:dyDescent="0.3">
      <c r="A869" s="8" t="s">
        <v>2097</v>
      </c>
      <c r="B869" s="9" t="s">
        <v>2098</v>
      </c>
    </row>
    <row r="870" spans="1:2" x14ac:dyDescent="0.3">
      <c r="A870" s="8" t="s">
        <v>2109</v>
      </c>
      <c r="B870" s="9" t="s">
        <v>2110</v>
      </c>
    </row>
    <row r="871" spans="1:2" x14ac:dyDescent="0.3">
      <c r="A871" s="8" t="s">
        <v>2101</v>
      </c>
      <c r="B871" s="9" t="s">
        <v>2102</v>
      </c>
    </row>
    <row r="872" spans="1:2" x14ac:dyDescent="0.3">
      <c r="A872" s="8" t="s">
        <v>2107</v>
      </c>
      <c r="B872" s="9" t="s">
        <v>2108</v>
      </c>
    </row>
    <row r="873" spans="1:2" x14ac:dyDescent="0.3">
      <c r="A873" s="8" t="s">
        <v>2095</v>
      </c>
      <c r="B873" s="9" t="s">
        <v>2096</v>
      </c>
    </row>
    <row r="874" spans="1:2" x14ac:dyDescent="0.3">
      <c r="A874" s="8" t="s">
        <v>2107</v>
      </c>
      <c r="B874" s="9" t="s">
        <v>2108</v>
      </c>
    </row>
    <row r="875" spans="1:2" x14ac:dyDescent="0.3">
      <c r="A875" s="8" t="s">
        <v>2105</v>
      </c>
      <c r="B875" s="9" t="s">
        <v>2106</v>
      </c>
    </row>
    <row r="876" spans="1:2" x14ac:dyDescent="0.3">
      <c r="A876" s="8" t="s">
        <v>2101</v>
      </c>
      <c r="B876" s="9" t="s">
        <v>2102</v>
      </c>
    </row>
    <row r="877" spans="1:2" x14ac:dyDescent="0.3">
      <c r="A877" s="8" t="s">
        <v>2105</v>
      </c>
      <c r="B877" s="9" t="s">
        <v>2106</v>
      </c>
    </row>
    <row r="878" spans="1:2" x14ac:dyDescent="0.3">
      <c r="A878" s="8" t="s">
        <v>2097</v>
      </c>
      <c r="B878" s="9" t="s">
        <v>2098</v>
      </c>
    </row>
    <row r="879" spans="1:2" x14ac:dyDescent="0.3">
      <c r="A879" s="8" t="s">
        <v>2107</v>
      </c>
      <c r="B879" s="9" t="s">
        <v>2108</v>
      </c>
    </row>
    <row r="880" spans="1:2" x14ac:dyDescent="0.3">
      <c r="A880" s="8" t="s">
        <v>2107</v>
      </c>
      <c r="B880" s="9" t="s">
        <v>2108</v>
      </c>
    </row>
    <row r="881" spans="1:2" x14ac:dyDescent="0.3">
      <c r="A881" s="8" t="s">
        <v>2103</v>
      </c>
      <c r="B881" s="9" t="s">
        <v>2104</v>
      </c>
    </row>
    <row r="882" spans="1:2" x14ac:dyDescent="0.3">
      <c r="A882" s="8" t="s">
        <v>2101</v>
      </c>
      <c r="B882" s="9" t="s">
        <v>2102</v>
      </c>
    </row>
    <row r="883" spans="1:2" x14ac:dyDescent="0.3">
      <c r="A883" s="8" t="s">
        <v>2101</v>
      </c>
      <c r="B883" s="9" t="s">
        <v>2102</v>
      </c>
    </row>
    <row r="884" spans="1:2" x14ac:dyDescent="0.3">
      <c r="A884" s="8" t="s">
        <v>2095</v>
      </c>
      <c r="B884" s="9" t="s">
        <v>2096</v>
      </c>
    </row>
    <row r="885" spans="1:2" x14ac:dyDescent="0.3">
      <c r="A885" s="8" t="s">
        <v>2099</v>
      </c>
      <c r="B885" s="9" t="s">
        <v>2100</v>
      </c>
    </row>
    <row r="886" spans="1:2" x14ac:dyDescent="0.3">
      <c r="A886" s="8" t="s">
        <v>2095</v>
      </c>
      <c r="B886" s="9" t="s">
        <v>2096</v>
      </c>
    </row>
    <row r="887" spans="1:2" x14ac:dyDescent="0.3">
      <c r="A887" s="8" t="s">
        <v>2095</v>
      </c>
      <c r="B887" s="9" t="s">
        <v>2096</v>
      </c>
    </row>
    <row r="888" spans="1:2" x14ac:dyDescent="0.3">
      <c r="A888" s="8" t="s">
        <v>2097</v>
      </c>
      <c r="B888" s="9" t="s">
        <v>2098</v>
      </c>
    </row>
    <row r="889" spans="1:2" x14ac:dyDescent="0.3">
      <c r="A889" s="8" t="s">
        <v>2105</v>
      </c>
      <c r="B889" s="9" t="s">
        <v>2106</v>
      </c>
    </row>
    <row r="890" spans="1:2" x14ac:dyDescent="0.3">
      <c r="A890" s="8" t="s">
        <v>2099</v>
      </c>
      <c r="B890" s="9" t="s">
        <v>2100</v>
      </c>
    </row>
    <row r="891" spans="1:2" x14ac:dyDescent="0.3">
      <c r="A891" s="8" t="s">
        <v>2101</v>
      </c>
      <c r="B891" s="9" t="s">
        <v>2102</v>
      </c>
    </row>
    <row r="892" spans="1:2" x14ac:dyDescent="0.3">
      <c r="A892" s="8" t="s">
        <v>2103</v>
      </c>
      <c r="B892" s="9" t="s">
        <v>2104</v>
      </c>
    </row>
    <row r="893" spans="1:2" x14ac:dyDescent="0.3">
      <c r="A893" s="8" t="s">
        <v>2107</v>
      </c>
      <c r="B893" s="9" t="s">
        <v>2108</v>
      </c>
    </row>
    <row r="894" spans="1:2" x14ac:dyDescent="0.3">
      <c r="A894" s="8" t="s">
        <v>2101</v>
      </c>
      <c r="B894" s="9" t="s">
        <v>2102</v>
      </c>
    </row>
    <row r="895" spans="1:2" x14ac:dyDescent="0.3">
      <c r="A895" s="8" t="s">
        <v>2107</v>
      </c>
      <c r="B895" s="9" t="s">
        <v>2108</v>
      </c>
    </row>
    <row r="896" spans="1:2" x14ac:dyDescent="0.3">
      <c r="A896" s="8" t="s">
        <v>2099</v>
      </c>
      <c r="B896" s="9" t="s">
        <v>2100</v>
      </c>
    </row>
    <row r="897" spans="1:2" x14ac:dyDescent="0.3">
      <c r="A897" s="8" t="s">
        <v>2099</v>
      </c>
      <c r="B897" s="9" t="s">
        <v>2100</v>
      </c>
    </row>
    <row r="898" spans="1:2" x14ac:dyDescent="0.3">
      <c r="A898" s="8" t="s">
        <v>2109</v>
      </c>
      <c r="B898" s="9" t="s">
        <v>2110</v>
      </c>
    </row>
    <row r="899" spans="1:2" x14ac:dyDescent="0.3">
      <c r="A899" s="8" t="s">
        <v>2105</v>
      </c>
      <c r="B899" s="9" t="s">
        <v>2106</v>
      </c>
    </row>
    <row r="900" spans="1:2" x14ac:dyDescent="0.3">
      <c r="A900" s="8" t="s">
        <v>2109</v>
      </c>
      <c r="B900" s="9" t="s">
        <v>2110</v>
      </c>
    </row>
    <row r="901" spans="1:2" x14ac:dyDescent="0.3">
      <c r="A901" s="8" t="s">
        <v>2103</v>
      </c>
      <c r="B901" s="9" t="s">
        <v>2104</v>
      </c>
    </row>
    <row r="902" spans="1:2" x14ac:dyDescent="0.3">
      <c r="A902" s="8" t="s">
        <v>2105</v>
      </c>
      <c r="B902" s="9" t="s">
        <v>2106</v>
      </c>
    </row>
    <row r="903" spans="1:2" x14ac:dyDescent="0.3">
      <c r="A903" s="8" t="s">
        <v>2105</v>
      </c>
      <c r="B903" s="9" t="s">
        <v>2106</v>
      </c>
    </row>
    <row r="904" spans="1:2" x14ac:dyDescent="0.3">
      <c r="A904" s="8" t="s">
        <v>2109</v>
      </c>
      <c r="B904" s="9" t="s">
        <v>2110</v>
      </c>
    </row>
    <row r="905" spans="1:2" x14ac:dyDescent="0.3">
      <c r="A905" s="8" t="s">
        <v>2097</v>
      </c>
      <c r="B905" s="9" t="s">
        <v>2098</v>
      </c>
    </row>
    <row r="906" spans="1:2" x14ac:dyDescent="0.3">
      <c r="A906" s="8" t="s">
        <v>2107</v>
      </c>
      <c r="B906" s="9" t="s">
        <v>2108</v>
      </c>
    </row>
    <row r="907" spans="1:2" x14ac:dyDescent="0.3">
      <c r="A907" s="8" t="s">
        <v>2097</v>
      </c>
      <c r="B907" s="9" t="s">
        <v>2098</v>
      </c>
    </row>
    <row r="908" spans="1:2" x14ac:dyDescent="0.3">
      <c r="A908" s="8" t="s">
        <v>2097</v>
      </c>
      <c r="B908" s="9" t="s">
        <v>2098</v>
      </c>
    </row>
    <row r="909" spans="1:2" x14ac:dyDescent="0.3">
      <c r="A909" s="8" t="s">
        <v>2107</v>
      </c>
      <c r="B909" s="9" t="s">
        <v>2108</v>
      </c>
    </row>
    <row r="910" spans="1:2" x14ac:dyDescent="0.3">
      <c r="A910" s="8" t="s">
        <v>2103</v>
      </c>
      <c r="B910" s="9" t="s">
        <v>2104</v>
      </c>
    </row>
    <row r="911" spans="1:2" x14ac:dyDescent="0.3">
      <c r="A911" s="8" t="s">
        <v>2103</v>
      </c>
      <c r="B911" s="9" t="s">
        <v>2104</v>
      </c>
    </row>
    <row r="912" spans="1:2" x14ac:dyDescent="0.3">
      <c r="A912" s="8" t="s">
        <v>2107</v>
      </c>
      <c r="B912" s="9" t="s">
        <v>2108</v>
      </c>
    </row>
    <row r="913" spans="1:2" x14ac:dyDescent="0.3">
      <c r="A913" s="8" t="s">
        <v>2107</v>
      </c>
      <c r="B913" s="9" t="s">
        <v>2108</v>
      </c>
    </row>
    <row r="914" spans="1:2" x14ac:dyDescent="0.3">
      <c r="A914" s="8" t="s">
        <v>2109</v>
      </c>
      <c r="B914" s="9" t="s">
        <v>2110</v>
      </c>
    </row>
    <row r="915" spans="1:2" x14ac:dyDescent="0.3">
      <c r="A915" s="8" t="s">
        <v>2099</v>
      </c>
      <c r="B915" s="9" t="s">
        <v>2100</v>
      </c>
    </row>
    <row r="916" spans="1:2" x14ac:dyDescent="0.3">
      <c r="A916" s="8" t="s">
        <v>2099</v>
      </c>
      <c r="B916" s="9" t="s">
        <v>2100</v>
      </c>
    </row>
    <row r="917" spans="1:2" x14ac:dyDescent="0.3">
      <c r="A917" s="8" t="s">
        <v>2097</v>
      </c>
      <c r="B917" s="9" t="s">
        <v>2098</v>
      </c>
    </row>
    <row r="918" spans="1:2" x14ac:dyDescent="0.3">
      <c r="A918" s="8" t="s">
        <v>2105</v>
      </c>
      <c r="B918" s="9" t="s">
        <v>2106</v>
      </c>
    </row>
    <row r="919" spans="1:2" x14ac:dyDescent="0.3">
      <c r="A919" s="8" t="s">
        <v>2095</v>
      </c>
      <c r="B919" s="9" t="s">
        <v>2096</v>
      </c>
    </row>
    <row r="920" spans="1:2" x14ac:dyDescent="0.3">
      <c r="A920" s="8" t="s">
        <v>2105</v>
      </c>
      <c r="B920" s="9" t="s">
        <v>2106</v>
      </c>
    </row>
    <row r="921" spans="1:2" x14ac:dyDescent="0.3">
      <c r="A921" s="8" t="s">
        <v>2103</v>
      </c>
      <c r="B921" s="9" t="s">
        <v>2104</v>
      </c>
    </row>
    <row r="922" spans="1:2" x14ac:dyDescent="0.3">
      <c r="A922" s="8" t="s">
        <v>2101</v>
      </c>
      <c r="B922" s="9" t="s">
        <v>2102</v>
      </c>
    </row>
    <row r="923" spans="1:2" x14ac:dyDescent="0.3">
      <c r="A923" s="8" t="s">
        <v>2097</v>
      </c>
      <c r="B923" s="9" t="s">
        <v>2098</v>
      </c>
    </row>
    <row r="924" spans="1:2" x14ac:dyDescent="0.3">
      <c r="A924" s="8" t="s">
        <v>2101</v>
      </c>
      <c r="B924" s="9" t="s">
        <v>2102</v>
      </c>
    </row>
    <row r="925" spans="1:2" x14ac:dyDescent="0.3">
      <c r="A925" s="8" t="s">
        <v>2109</v>
      </c>
      <c r="B925" s="9" t="s">
        <v>2110</v>
      </c>
    </row>
    <row r="926" spans="1:2" x14ac:dyDescent="0.3">
      <c r="A926" s="8" t="s">
        <v>2105</v>
      </c>
      <c r="B926" s="9" t="s">
        <v>2106</v>
      </c>
    </row>
    <row r="927" spans="1:2" x14ac:dyDescent="0.3">
      <c r="A927" s="8" t="s">
        <v>2099</v>
      </c>
      <c r="B927" s="9" t="s">
        <v>2100</v>
      </c>
    </row>
    <row r="928" spans="1:2" x14ac:dyDescent="0.3">
      <c r="A928" s="8" t="s">
        <v>2105</v>
      </c>
      <c r="B928" s="9" t="s">
        <v>2106</v>
      </c>
    </row>
    <row r="929" spans="1:2" x14ac:dyDescent="0.3">
      <c r="A929" s="8" t="s">
        <v>2107</v>
      </c>
      <c r="B929" s="9" t="s">
        <v>2108</v>
      </c>
    </row>
    <row r="930" spans="1:2" x14ac:dyDescent="0.3">
      <c r="A930" s="8" t="s">
        <v>2101</v>
      </c>
      <c r="B930" s="9" t="s">
        <v>2102</v>
      </c>
    </row>
    <row r="931" spans="1:2" x14ac:dyDescent="0.3">
      <c r="A931" s="8" t="s">
        <v>2103</v>
      </c>
      <c r="B931" s="9" t="s">
        <v>2104</v>
      </c>
    </row>
    <row r="932" spans="1:2" x14ac:dyDescent="0.3">
      <c r="A932" s="8" t="s">
        <v>2103</v>
      </c>
      <c r="B932" s="9" t="s">
        <v>2104</v>
      </c>
    </row>
    <row r="933" spans="1:2" x14ac:dyDescent="0.3">
      <c r="A933" s="8" t="s">
        <v>2097</v>
      </c>
      <c r="B933" s="9" t="s">
        <v>2098</v>
      </c>
    </row>
    <row r="934" spans="1:2" x14ac:dyDescent="0.3">
      <c r="A934" s="8" t="s">
        <v>2097</v>
      </c>
      <c r="B934" s="9" t="s">
        <v>2098</v>
      </c>
    </row>
    <row r="935" spans="1:2" x14ac:dyDescent="0.3">
      <c r="A935" s="8" t="s">
        <v>2107</v>
      </c>
      <c r="B935" s="9" t="s">
        <v>2108</v>
      </c>
    </row>
    <row r="936" spans="1:2" x14ac:dyDescent="0.3">
      <c r="A936" s="8" t="s">
        <v>2101</v>
      </c>
      <c r="B936" s="9" t="s">
        <v>2102</v>
      </c>
    </row>
    <row r="937" spans="1:2" x14ac:dyDescent="0.3">
      <c r="A937" s="8" t="s">
        <v>2097</v>
      </c>
      <c r="B937" s="9" t="s">
        <v>2098</v>
      </c>
    </row>
    <row r="938" spans="1:2" x14ac:dyDescent="0.3">
      <c r="A938" s="8" t="s">
        <v>2095</v>
      </c>
      <c r="B938" s="9" t="s">
        <v>2096</v>
      </c>
    </row>
    <row r="939" spans="1:2" x14ac:dyDescent="0.3">
      <c r="A939" s="8" t="s">
        <v>2109</v>
      </c>
      <c r="B939" s="9" t="s">
        <v>2110</v>
      </c>
    </row>
    <row r="940" spans="1:2" x14ac:dyDescent="0.3">
      <c r="A940" s="8" t="s">
        <v>2109</v>
      </c>
      <c r="B940" s="9" t="s">
        <v>2110</v>
      </c>
    </row>
    <row r="941" spans="1:2" x14ac:dyDescent="0.3">
      <c r="A941" s="8" t="s">
        <v>2105</v>
      </c>
      <c r="B941" s="9" t="s">
        <v>2106</v>
      </c>
    </row>
    <row r="942" spans="1:2" x14ac:dyDescent="0.3">
      <c r="A942" s="8" t="s">
        <v>2107</v>
      </c>
      <c r="B942" s="9" t="s">
        <v>2108</v>
      </c>
    </row>
    <row r="943" spans="1:2" x14ac:dyDescent="0.3">
      <c r="A943" s="8" t="s">
        <v>2101</v>
      </c>
      <c r="B943" s="9" t="s">
        <v>2102</v>
      </c>
    </row>
    <row r="944" spans="1:2" x14ac:dyDescent="0.3">
      <c r="A944" s="8" t="s">
        <v>2099</v>
      </c>
      <c r="B944" s="9" t="s">
        <v>2100</v>
      </c>
    </row>
    <row r="945" spans="1:2" x14ac:dyDescent="0.3">
      <c r="A945" s="8" t="s">
        <v>2105</v>
      </c>
      <c r="B945" s="9" t="s">
        <v>2106</v>
      </c>
    </row>
    <row r="946" spans="1:2" x14ac:dyDescent="0.3">
      <c r="A946" s="8" t="s">
        <v>2101</v>
      </c>
      <c r="B946" s="9" t="s">
        <v>2102</v>
      </c>
    </row>
    <row r="947" spans="1:2" x14ac:dyDescent="0.3">
      <c r="A947" s="8" t="s">
        <v>2105</v>
      </c>
      <c r="B947" s="9" t="s">
        <v>2106</v>
      </c>
    </row>
    <row r="948" spans="1:2" x14ac:dyDescent="0.3">
      <c r="A948" s="8" t="s">
        <v>2095</v>
      </c>
      <c r="B948" s="9" t="s">
        <v>2096</v>
      </c>
    </row>
    <row r="949" spans="1:2" x14ac:dyDescent="0.3">
      <c r="A949" s="8" t="s">
        <v>2107</v>
      </c>
      <c r="B949" s="9" t="s">
        <v>2108</v>
      </c>
    </row>
    <row r="950" spans="1:2" x14ac:dyDescent="0.3">
      <c r="A950" s="8" t="s">
        <v>2099</v>
      </c>
      <c r="B950" s="9" t="s">
        <v>2100</v>
      </c>
    </row>
    <row r="951" spans="1:2" x14ac:dyDescent="0.3">
      <c r="A951" s="8" t="s">
        <v>2099</v>
      </c>
      <c r="B951" s="9" t="s">
        <v>2100</v>
      </c>
    </row>
    <row r="952" spans="1:2" x14ac:dyDescent="0.3">
      <c r="A952" s="8" t="s">
        <v>2103</v>
      </c>
      <c r="B952" s="9" t="s">
        <v>2104</v>
      </c>
    </row>
    <row r="953" spans="1:2" x14ac:dyDescent="0.3">
      <c r="A953" s="8" t="s">
        <v>2105</v>
      </c>
      <c r="B953" s="9" t="s">
        <v>2106</v>
      </c>
    </row>
    <row r="954" spans="1:2" x14ac:dyDescent="0.3">
      <c r="A954" s="8" t="s">
        <v>2099</v>
      </c>
      <c r="B954" s="9" t="s">
        <v>2100</v>
      </c>
    </row>
    <row r="955" spans="1:2" x14ac:dyDescent="0.3">
      <c r="A955" s="8" t="s">
        <v>2097</v>
      </c>
      <c r="B955" s="9" t="s">
        <v>2098</v>
      </c>
    </row>
    <row r="956" spans="1:2" x14ac:dyDescent="0.3">
      <c r="A956" s="8" t="s">
        <v>2099</v>
      </c>
      <c r="B956" s="9" t="s">
        <v>2100</v>
      </c>
    </row>
    <row r="957" spans="1:2" x14ac:dyDescent="0.3">
      <c r="A957" s="8" t="s">
        <v>2109</v>
      </c>
      <c r="B957" s="9" t="s">
        <v>2110</v>
      </c>
    </row>
    <row r="958" spans="1:2" x14ac:dyDescent="0.3">
      <c r="A958" s="8" t="s">
        <v>2097</v>
      </c>
      <c r="B958" s="9" t="s">
        <v>2098</v>
      </c>
    </row>
    <row r="959" spans="1:2" x14ac:dyDescent="0.3">
      <c r="A959" s="8" t="s">
        <v>2107</v>
      </c>
      <c r="B959" s="9" t="s">
        <v>2108</v>
      </c>
    </row>
    <row r="960" spans="1:2" x14ac:dyDescent="0.3">
      <c r="A960" s="8" t="s">
        <v>2097</v>
      </c>
      <c r="B960" s="9" t="s">
        <v>2098</v>
      </c>
    </row>
    <row r="961" spans="1:2" x14ac:dyDescent="0.3">
      <c r="A961" s="8" t="s">
        <v>2107</v>
      </c>
      <c r="B961" s="9" t="s">
        <v>2108</v>
      </c>
    </row>
    <row r="962" spans="1:2" x14ac:dyDescent="0.3">
      <c r="A962" s="8" t="s">
        <v>2095</v>
      </c>
      <c r="B962" s="9" t="s">
        <v>2096</v>
      </c>
    </row>
    <row r="963" spans="1:2" x14ac:dyDescent="0.3">
      <c r="A963" s="8" t="s">
        <v>2109</v>
      </c>
      <c r="B963" s="9" t="s">
        <v>2110</v>
      </c>
    </row>
    <row r="964" spans="1:2" x14ac:dyDescent="0.3">
      <c r="A964" s="8" t="s">
        <v>2103</v>
      </c>
      <c r="B964" s="9" t="s">
        <v>2104</v>
      </c>
    </row>
    <row r="965" spans="1:2" x14ac:dyDescent="0.3">
      <c r="A965" s="8" t="s">
        <v>2101</v>
      </c>
      <c r="B965" s="9" t="s">
        <v>2102</v>
      </c>
    </row>
    <row r="966" spans="1:2" x14ac:dyDescent="0.3">
      <c r="A966" s="8" t="s">
        <v>2107</v>
      </c>
      <c r="B966" s="9" t="s">
        <v>2108</v>
      </c>
    </row>
    <row r="967" spans="1:2" x14ac:dyDescent="0.3">
      <c r="A967" s="8" t="s">
        <v>2099</v>
      </c>
      <c r="B967" s="9" t="s">
        <v>2100</v>
      </c>
    </row>
    <row r="968" spans="1:2" x14ac:dyDescent="0.3">
      <c r="A968" s="8" t="s">
        <v>2109</v>
      </c>
      <c r="B968" s="9" t="s">
        <v>2110</v>
      </c>
    </row>
    <row r="969" spans="1:2" x14ac:dyDescent="0.3">
      <c r="A969" s="8" t="s">
        <v>2097</v>
      </c>
      <c r="B969" s="9" t="s">
        <v>2098</v>
      </c>
    </row>
    <row r="970" spans="1:2" x14ac:dyDescent="0.3">
      <c r="A970" s="8" t="s">
        <v>2095</v>
      </c>
      <c r="B970" s="9" t="s">
        <v>2096</v>
      </c>
    </row>
    <row r="971" spans="1:2" x14ac:dyDescent="0.3">
      <c r="A971" s="8" t="s">
        <v>2103</v>
      </c>
      <c r="B971" s="9" t="s">
        <v>2104</v>
      </c>
    </row>
    <row r="972" spans="1:2" x14ac:dyDescent="0.3">
      <c r="A972" s="8" t="s">
        <v>2107</v>
      </c>
      <c r="B972" s="9" t="s">
        <v>2108</v>
      </c>
    </row>
    <row r="973" spans="1:2" x14ac:dyDescent="0.3">
      <c r="A973" s="8" t="s">
        <v>2109</v>
      </c>
      <c r="B973" s="9" t="s">
        <v>2110</v>
      </c>
    </row>
    <row r="974" spans="1:2" x14ac:dyDescent="0.3">
      <c r="A974" s="8" t="s">
        <v>2107</v>
      </c>
      <c r="B974" s="9" t="s">
        <v>2108</v>
      </c>
    </row>
    <row r="975" spans="1:2" x14ac:dyDescent="0.3">
      <c r="A975" s="8" t="s">
        <v>2097</v>
      </c>
      <c r="B975" s="9" t="s">
        <v>2098</v>
      </c>
    </row>
    <row r="976" spans="1:2" x14ac:dyDescent="0.3">
      <c r="A976" s="8" t="s">
        <v>2103</v>
      </c>
      <c r="B976" s="9" t="s">
        <v>2104</v>
      </c>
    </row>
    <row r="977" spans="1:2" x14ac:dyDescent="0.3">
      <c r="A977" s="8" t="s">
        <v>2101</v>
      </c>
      <c r="B977" s="9" t="s">
        <v>2102</v>
      </c>
    </row>
    <row r="978" spans="1:2" x14ac:dyDescent="0.3">
      <c r="A978" s="8" t="s">
        <v>2103</v>
      </c>
      <c r="B978" s="9" t="s">
        <v>2104</v>
      </c>
    </row>
    <row r="979" spans="1:2" x14ac:dyDescent="0.3">
      <c r="A979" s="8" t="s">
        <v>2097</v>
      </c>
      <c r="B979" s="9" t="s">
        <v>2098</v>
      </c>
    </row>
    <row r="980" spans="1:2" x14ac:dyDescent="0.3">
      <c r="A980" s="8" t="s">
        <v>2097</v>
      </c>
      <c r="B980" s="9" t="s">
        <v>2098</v>
      </c>
    </row>
    <row r="981" spans="1:2" x14ac:dyDescent="0.3">
      <c r="A981" s="8" t="s">
        <v>2103</v>
      </c>
      <c r="B981" s="9" t="s">
        <v>2104</v>
      </c>
    </row>
    <row r="982" spans="1:2" x14ac:dyDescent="0.3">
      <c r="A982" s="8" t="s">
        <v>2099</v>
      </c>
      <c r="B982" s="9" t="s">
        <v>2100</v>
      </c>
    </row>
    <row r="983" spans="1:2" x14ac:dyDescent="0.3">
      <c r="A983" s="8" t="s">
        <v>2095</v>
      </c>
      <c r="B983" s="9" t="s">
        <v>2096</v>
      </c>
    </row>
    <row r="984" spans="1:2" x14ac:dyDescent="0.3">
      <c r="A984" s="8" t="s">
        <v>2099</v>
      </c>
      <c r="B984" s="9" t="s">
        <v>2100</v>
      </c>
    </row>
    <row r="985" spans="1:2" x14ac:dyDescent="0.3">
      <c r="A985" s="8" t="s">
        <v>2097</v>
      </c>
      <c r="B985" s="9" t="s">
        <v>2098</v>
      </c>
    </row>
    <row r="986" spans="1:2" x14ac:dyDescent="0.3">
      <c r="A986" s="8" t="s">
        <v>2095</v>
      </c>
      <c r="B986" s="9" t="s">
        <v>2096</v>
      </c>
    </row>
    <row r="987" spans="1:2" x14ac:dyDescent="0.3">
      <c r="A987" s="8" t="s">
        <v>2103</v>
      </c>
      <c r="B987" s="9" t="s">
        <v>2104</v>
      </c>
    </row>
    <row r="988" spans="1:2" x14ac:dyDescent="0.3">
      <c r="A988" s="8" t="s">
        <v>2099</v>
      </c>
      <c r="B988" s="9" t="s">
        <v>2100</v>
      </c>
    </row>
    <row r="989" spans="1:2" x14ac:dyDescent="0.3">
      <c r="A989" s="8" t="s">
        <v>2109</v>
      </c>
      <c r="B989" s="9" t="s">
        <v>2110</v>
      </c>
    </row>
    <row r="990" spans="1:2" x14ac:dyDescent="0.3">
      <c r="A990" s="8" t="s">
        <v>2103</v>
      </c>
      <c r="B990" s="9" t="s">
        <v>2104</v>
      </c>
    </row>
    <row r="991" spans="1:2" x14ac:dyDescent="0.3">
      <c r="A991" s="8" t="s">
        <v>2105</v>
      </c>
      <c r="B991" s="9" t="s">
        <v>2106</v>
      </c>
    </row>
    <row r="992" spans="1:2" x14ac:dyDescent="0.3">
      <c r="A992" s="8" t="s">
        <v>2103</v>
      </c>
      <c r="B992" s="9" t="s">
        <v>2104</v>
      </c>
    </row>
    <row r="993" spans="1:2" x14ac:dyDescent="0.3">
      <c r="A993" s="8" t="s">
        <v>2097</v>
      </c>
      <c r="B993" s="9" t="s">
        <v>2098</v>
      </c>
    </row>
    <row r="994" spans="1:2" x14ac:dyDescent="0.3">
      <c r="A994" s="8" t="s">
        <v>2109</v>
      </c>
      <c r="B994" s="9" t="s">
        <v>2110</v>
      </c>
    </row>
    <row r="995" spans="1:2" x14ac:dyDescent="0.3">
      <c r="A995" s="8" t="s">
        <v>2107</v>
      </c>
      <c r="B995" s="9" t="s">
        <v>2108</v>
      </c>
    </row>
    <row r="996" spans="1:2" x14ac:dyDescent="0.3">
      <c r="A996" s="8" t="s">
        <v>2095</v>
      </c>
      <c r="B996" s="9" t="s">
        <v>2096</v>
      </c>
    </row>
    <row r="997" spans="1:2" x14ac:dyDescent="0.3">
      <c r="A997" s="8" t="s">
        <v>2109</v>
      </c>
      <c r="B997" s="9" t="s">
        <v>2110</v>
      </c>
    </row>
    <row r="998" spans="1:2" x14ac:dyDescent="0.3">
      <c r="A998" s="8" t="s">
        <v>2105</v>
      </c>
      <c r="B998" s="9" t="s">
        <v>2106</v>
      </c>
    </row>
    <row r="999" spans="1:2" x14ac:dyDescent="0.3">
      <c r="A999" s="8" t="s">
        <v>2105</v>
      </c>
      <c r="B999" s="9" t="s">
        <v>2106</v>
      </c>
    </row>
    <row r="1000" spans="1:2" x14ac:dyDescent="0.3">
      <c r="A1000" s="8" t="s">
        <v>2099</v>
      </c>
      <c r="B1000" s="9" t="s">
        <v>2100</v>
      </c>
    </row>
    <row r="1001" spans="1:2" x14ac:dyDescent="0.3">
      <c r="A1001" s="8" t="s">
        <v>2103</v>
      </c>
      <c r="B1001" s="9" t="s">
        <v>2104</v>
      </c>
    </row>
    <row r="1002" spans="1:2" x14ac:dyDescent="0.3">
      <c r="A1002" s="8" t="s">
        <v>2103</v>
      </c>
      <c r="B1002" s="9" t="s">
        <v>2104</v>
      </c>
    </row>
    <row r="1003" spans="1:2" x14ac:dyDescent="0.3">
      <c r="A1003" s="8" t="s">
        <v>2107</v>
      </c>
      <c r="B1003" s="9" t="s">
        <v>2108</v>
      </c>
    </row>
    <row r="1004" spans="1:2" x14ac:dyDescent="0.3">
      <c r="A1004" s="8" t="s">
        <v>2109</v>
      </c>
      <c r="B1004" s="9" t="s">
        <v>2110</v>
      </c>
    </row>
    <row r="1005" spans="1:2" x14ac:dyDescent="0.3">
      <c r="A1005" s="8" t="s">
        <v>2109</v>
      </c>
      <c r="B1005" s="9" t="s">
        <v>2110</v>
      </c>
    </row>
    <row r="1006" spans="1:2" x14ac:dyDescent="0.3">
      <c r="A1006" s="8" t="s">
        <v>2099</v>
      </c>
      <c r="B1006" s="9" t="s">
        <v>2100</v>
      </c>
    </row>
    <row r="1007" spans="1:2" x14ac:dyDescent="0.3">
      <c r="A1007" s="8" t="s">
        <v>2103</v>
      </c>
      <c r="B1007" s="9" t="s">
        <v>2104</v>
      </c>
    </row>
    <row r="1008" spans="1:2" x14ac:dyDescent="0.3">
      <c r="A1008" s="8" t="s">
        <v>2101</v>
      </c>
      <c r="B1008" s="9" t="s">
        <v>2102</v>
      </c>
    </row>
    <row r="1009" spans="1:2" x14ac:dyDescent="0.3">
      <c r="A1009" s="8" t="s">
        <v>2103</v>
      </c>
      <c r="B1009" s="9" t="s">
        <v>2104</v>
      </c>
    </row>
    <row r="1010" spans="1:2" x14ac:dyDescent="0.3">
      <c r="A1010" s="8" t="s">
        <v>2101</v>
      </c>
      <c r="B1010" s="9" t="s">
        <v>2102</v>
      </c>
    </row>
    <row r="1011" spans="1:2" x14ac:dyDescent="0.3">
      <c r="A1011" s="8" t="s">
        <v>2095</v>
      </c>
      <c r="B1011" s="9" t="s">
        <v>2096</v>
      </c>
    </row>
    <row r="1012" spans="1:2" x14ac:dyDescent="0.3">
      <c r="A1012" s="8" t="s">
        <v>2097</v>
      </c>
      <c r="B1012" s="9" t="s">
        <v>2098</v>
      </c>
    </row>
    <row r="1013" spans="1:2" x14ac:dyDescent="0.3">
      <c r="A1013" s="8" t="s">
        <v>2097</v>
      </c>
      <c r="B1013" s="9" t="s">
        <v>2098</v>
      </c>
    </row>
    <row r="1014" spans="1:2" x14ac:dyDescent="0.3">
      <c r="A1014" s="8" t="s">
        <v>2099</v>
      </c>
      <c r="B1014" s="9" t="s">
        <v>2100</v>
      </c>
    </row>
    <row r="1015" spans="1:2" x14ac:dyDescent="0.3">
      <c r="A1015" s="8" t="s">
        <v>2101</v>
      </c>
      <c r="B1015" s="9" t="s">
        <v>2102</v>
      </c>
    </row>
    <row r="1016" spans="1:2" x14ac:dyDescent="0.3">
      <c r="A1016" s="8" t="s">
        <v>2099</v>
      </c>
      <c r="B1016" s="9" t="s">
        <v>2100</v>
      </c>
    </row>
    <row r="1017" spans="1:2" x14ac:dyDescent="0.3">
      <c r="A1017" s="8" t="s">
        <v>2099</v>
      </c>
      <c r="B1017" s="9" t="s">
        <v>2100</v>
      </c>
    </row>
    <row r="1018" spans="1:2" x14ac:dyDescent="0.3">
      <c r="A1018" s="8" t="s">
        <v>2103</v>
      </c>
      <c r="B1018" s="9" t="s">
        <v>2104</v>
      </c>
    </row>
    <row r="1019" spans="1:2" x14ac:dyDescent="0.3">
      <c r="A1019" s="8" t="s">
        <v>2109</v>
      </c>
      <c r="B1019" s="9" t="s">
        <v>2110</v>
      </c>
    </row>
    <row r="1020" spans="1:2" x14ac:dyDescent="0.3">
      <c r="A1020" s="8" t="s">
        <v>2105</v>
      </c>
      <c r="B1020" s="9" t="s">
        <v>2106</v>
      </c>
    </row>
    <row r="1021" spans="1:2" x14ac:dyDescent="0.3">
      <c r="A1021" s="8" t="s">
        <v>2097</v>
      </c>
      <c r="B1021" s="9" t="s">
        <v>2098</v>
      </c>
    </row>
    <row r="1022" spans="1:2" x14ac:dyDescent="0.3">
      <c r="A1022" s="8" t="s">
        <v>2095</v>
      </c>
      <c r="B1022" s="9" t="s">
        <v>2096</v>
      </c>
    </row>
    <row r="1023" spans="1:2" x14ac:dyDescent="0.3">
      <c r="A1023" s="8" t="s">
        <v>2109</v>
      </c>
      <c r="B1023" s="9" t="s">
        <v>2110</v>
      </c>
    </row>
    <row r="1024" spans="1:2" x14ac:dyDescent="0.3">
      <c r="A1024" s="8" t="s">
        <v>2095</v>
      </c>
      <c r="B1024" s="9" t="s">
        <v>2096</v>
      </c>
    </row>
    <row r="1025" spans="1:2" x14ac:dyDescent="0.3">
      <c r="A1025" s="8" t="s">
        <v>2095</v>
      </c>
      <c r="B1025" s="9" t="s">
        <v>2096</v>
      </c>
    </row>
    <row r="1026" spans="1:2" x14ac:dyDescent="0.3">
      <c r="A1026" s="8" t="s">
        <v>2107</v>
      </c>
      <c r="B1026" s="9" t="s">
        <v>2108</v>
      </c>
    </row>
    <row r="1027" spans="1:2" x14ac:dyDescent="0.3">
      <c r="A1027" s="8" t="s">
        <v>2099</v>
      </c>
      <c r="B1027" s="9" t="s">
        <v>2100</v>
      </c>
    </row>
    <row r="1028" spans="1:2" x14ac:dyDescent="0.3">
      <c r="A1028" s="8" t="s">
        <v>2095</v>
      </c>
      <c r="B1028" s="9" t="s">
        <v>2096</v>
      </c>
    </row>
    <row r="1029" spans="1:2" x14ac:dyDescent="0.3">
      <c r="A1029" s="8" t="s">
        <v>2107</v>
      </c>
      <c r="B1029" s="9" t="s">
        <v>2108</v>
      </c>
    </row>
    <row r="1030" spans="1:2" x14ac:dyDescent="0.3">
      <c r="A1030" s="8" t="s">
        <v>2095</v>
      </c>
      <c r="B1030" s="9" t="s">
        <v>2096</v>
      </c>
    </row>
    <row r="1031" spans="1:2" x14ac:dyDescent="0.3">
      <c r="A1031" s="8" t="s">
        <v>2105</v>
      </c>
      <c r="B1031" s="9" t="s">
        <v>2106</v>
      </c>
    </row>
    <row r="1032" spans="1:2" x14ac:dyDescent="0.3">
      <c r="A1032" s="8" t="s">
        <v>2095</v>
      </c>
      <c r="B1032" s="9" t="s">
        <v>2096</v>
      </c>
    </row>
    <row r="1033" spans="1:2" x14ac:dyDescent="0.3">
      <c r="A1033" s="8" t="s">
        <v>2109</v>
      </c>
      <c r="B1033" s="9" t="s">
        <v>2110</v>
      </c>
    </row>
    <row r="1034" spans="1:2" x14ac:dyDescent="0.3">
      <c r="A1034" s="8" t="s">
        <v>2101</v>
      </c>
      <c r="B1034" s="9" t="s">
        <v>2102</v>
      </c>
    </row>
    <row r="1035" spans="1:2" x14ac:dyDescent="0.3">
      <c r="A1035" s="8" t="s">
        <v>2097</v>
      </c>
      <c r="B1035" s="9" t="s">
        <v>2098</v>
      </c>
    </row>
    <row r="1036" spans="1:2" x14ac:dyDescent="0.3">
      <c r="A1036" s="8" t="s">
        <v>2101</v>
      </c>
      <c r="B1036" s="9" t="s">
        <v>2102</v>
      </c>
    </row>
    <row r="1037" spans="1:2" x14ac:dyDescent="0.3">
      <c r="A1037" s="8" t="s">
        <v>2103</v>
      </c>
      <c r="B1037" s="9" t="s">
        <v>2104</v>
      </c>
    </row>
    <row r="1038" spans="1:2" x14ac:dyDescent="0.3">
      <c r="A1038" s="8" t="s">
        <v>2105</v>
      </c>
      <c r="B1038" s="9" t="s">
        <v>2106</v>
      </c>
    </row>
    <row r="1039" spans="1:2" x14ac:dyDescent="0.3">
      <c r="A1039" s="8" t="s">
        <v>2109</v>
      </c>
      <c r="B1039" s="9" t="s">
        <v>2110</v>
      </c>
    </row>
    <row r="1040" spans="1:2" x14ac:dyDescent="0.3">
      <c r="A1040" s="8" t="s">
        <v>2105</v>
      </c>
      <c r="B1040" s="9" t="s">
        <v>2106</v>
      </c>
    </row>
    <row r="1041" spans="1:2" x14ac:dyDescent="0.3">
      <c r="A1041" s="8" t="s">
        <v>2099</v>
      </c>
      <c r="B1041" s="9" t="s">
        <v>2100</v>
      </c>
    </row>
    <row r="1042" spans="1:2" x14ac:dyDescent="0.3">
      <c r="A1042" s="8" t="s">
        <v>2105</v>
      </c>
      <c r="B1042" s="9" t="s">
        <v>2106</v>
      </c>
    </row>
    <row r="1043" spans="1:2" x14ac:dyDescent="0.3">
      <c r="A1043" s="8" t="s">
        <v>2101</v>
      </c>
      <c r="B1043" s="9" t="s">
        <v>2102</v>
      </c>
    </row>
    <row r="1044" spans="1:2" x14ac:dyDescent="0.3">
      <c r="A1044" s="8" t="s">
        <v>2109</v>
      </c>
      <c r="B1044" s="9" t="s">
        <v>2110</v>
      </c>
    </row>
    <row r="1045" spans="1:2" x14ac:dyDescent="0.3">
      <c r="A1045" s="8" t="s">
        <v>2103</v>
      </c>
      <c r="B1045" s="9" t="s">
        <v>2104</v>
      </c>
    </row>
    <row r="1046" spans="1:2" x14ac:dyDescent="0.3">
      <c r="A1046" s="8" t="s">
        <v>2101</v>
      </c>
      <c r="B1046" s="9" t="s">
        <v>2102</v>
      </c>
    </row>
    <row r="1047" spans="1:2" x14ac:dyDescent="0.3">
      <c r="A1047" s="8" t="s">
        <v>2097</v>
      </c>
      <c r="B1047" s="9" t="s">
        <v>2098</v>
      </c>
    </row>
    <row r="1048" spans="1:2" x14ac:dyDescent="0.3">
      <c r="A1048" s="8" t="s">
        <v>2103</v>
      </c>
      <c r="B1048" s="9" t="s">
        <v>2104</v>
      </c>
    </row>
    <row r="1049" spans="1:2" x14ac:dyDescent="0.3">
      <c r="A1049" s="8" t="s">
        <v>2097</v>
      </c>
      <c r="B1049" s="9" t="s">
        <v>2098</v>
      </c>
    </row>
    <row r="1050" spans="1:2" x14ac:dyDescent="0.3">
      <c r="A1050" s="8" t="s">
        <v>2107</v>
      </c>
      <c r="B1050" s="9" t="s">
        <v>2108</v>
      </c>
    </row>
    <row r="1051" spans="1:2" x14ac:dyDescent="0.3">
      <c r="A1051" s="8" t="s">
        <v>2107</v>
      </c>
      <c r="B1051" s="9" t="s">
        <v>2108</v>
      </c>
    </row>
    <row r="1052" spans="1:2" x14ac:dyDescent="0.3">
      <c r="A1052" s="8" t="s">
        <v>2095</v>
      </c>
      <c r="B1052" s="9" t="s">
        <v>2096</v>
      </c>
    </row>
    <row r="1053" spans="1:2" x14ac:dyDescent="0.3">
      <c r="A1053" s="8" t="s">
        <v>2107</v>
      </c>
      <c r="B1053" s="9" t="s">
        <v>2108</v>
      </c>
    </row>
    <row r="1054" spans="1:2" x14ac:dyDescent="0.3">
      <c r="A1054" s="8" t="s">
        <v>2097</v>
      </c>
      <c r="B1054" s="9" t="s">
        <v>2098</v>
      </c>
    </row>
    <row r="1055" spans="1:2" x14ac:dyDescent="0.3">
      <c r="A1055" s="8" t="s">
        <v>2097</v>
      </c>
      <c r="B1055" s="9" t="s">
        <v>2098</v>
      </c>
    </row>
    <row r="1056" spans="1:2" x14ac:dyDescent="0.3">
      <c r="A1056" s="8" t="s">
        <v>2095</v>
      </c>
      <c r="B1056" s="9" t="s">
        <v>2096</v>
      </c>
    </row>
    <row r="1057" spans="1:2" x14ac:dyDescent="0.3">
      <c r="A1057" s="8" t="s">
        <v>2099</v>
      </c>
      <c r="B1057" s="9" t="s">
        <v>2100</v>
      </c>
    </row>
    <row r="1058" spans="1:2" x14ac:dyDescent="0.3">
      <c r="A1058" s="8" t="s">
        <v>2095</v>
      </c>
      <c r="B1058" s="9" t="s">
        <v>2096</v>
      </c>
    </row>
    <row r="1059" spans="1:2" x14ac:dyDescent="0.3">
      <c r="A1059" s="8" t="s">
        <v>2103</v>
      </c>
      <c r="B1059" s="9" t="s">
        <v>2104</v>
      </c>
    </row>
    <row r="1060" spans="1:2" x14ac:dyDescent="0.3">
      <c r="A1060" s="8" t="s">
        <v>2097</v>
      </c>
      <c r="B1060" s="9" t="s">
        <v>2098</v>
      </c>
    </row>
    <row r="1061" spans="1:2" x14ac:dyDescent="0.3">
      <c r="A1061" s="8" t="s">
        <v>2101</v>
      </c>
      <c r="B1061" s="9" t="s">
        <v>2102</v>
      </c>
    </row>
    <row r="1062" spans="1:2" x14ac:dyDescent="0.3">
      <c r="A1062" s="8" t="s">
        <v>2105</v>
      </c>
      <c r="B1062" s="9" t="s">
        <v>2106</v>
      </c>
    </row>
    <row r="1063" spans="1:2" x14ac:dyDescent="0.3">
      <c r="A1063" s="8" t="s">
        <v>2099</v>
      </c>
      <c r="B1063" s="9" t="s">
        <v>2100</v>
      </c>
    </row>
    <row r="1064" spans="1:2" x14ac:dyDescent="0.3">
      <c r="A1064" s="8" t="s">
        <v>2095</v>
      </c>
      <c r="B1064" s="9" t="s">
        <v>2096</v>
      </c>
    </row>
    <row r="1065" spans="1:2" x14ac:dyDescent="0.3">
      <c r="A1065" s="8" t="s">
        <v>2099</v>
      </c>
      <c r="B1065" s="9" t="s">
        <v>2100</v>
      </c>
    </row>
    <row r="1066" spans="1:2" x14ac:dyDescent="0.3">
      <c r="A1066" s="8" t="s">
        <v>2103</v>
      </c>
      <c r="B1066" s="9" t="s">
        <v>2104</v>
      </c>
    </row>
    <row r="1067" spans="1:2" x14ac:dyDescent="0.3">
      <c r="A1067" s="8" t="s">
        <v>2109</v>
      </c>
      <c r="B1067" s="9" t="s">
        <v>2110</v>
      </c>
    </row>
    <row r="1068" spans="1:2" x14ac:dyDescent="0.3">
      <c r="A1068" s="8" t="s">
        <v>2103</v>
      </c>
      <c r="B1068" s="9" t="s">
        <v>2104</v>
      </c>
    </row>
    <row r="1069" spans="1:2" x14ac:dyDescent="0.3">
      <c r="A1069" s="8" t="s">
        <v>2095</v>
      </c>
      <c r="B1069" s="9" t="s">
        <v>2096</v>
      </c>
    </row>
    <row r="1070" spans="1:2" x14ac:dyDescent="0.3">
      <c r="A1070" s="8" t="s">
        <v>2109</v>
      </c>
      <c r="B1070" s="9" t="s">
        <v>2110</v>
      </c>
    </row>
    <row r="1071" spans="1:2" x14ac:dyDescent="0.3">
      <c r="A1071" s="8" t="s">
        <v>2105</v>
      </c>
      <c r="B1071" s="9" t="s">
        <v>2106</v>
      </c>
    </row>
    <row r="1072" spans="1:2" x14ac:dyDescent="0.3">
      <c r="A1072" s="8" t="s">
        <v>2101</v>
      </c>
      <c r="B1072" s="9" t="s">
        <v>2102</v>
      </c>
    </row>
    <row r="1073" spans="1:2" x14ac:dyDescent="0.3">
      <c r="A1073" s="8" t="s">
        <v>2109</v>
      </c>
      <c r="B1073" s="9" t="s">
        <v>2110</v>
      </c>
    </row>
    <row r="1074" spans="1:2" x14ac:dyDescent="0.3">
      <c r="A1074" s="8" t="s">
        <v>2101</v>
      </c>
      <c r="B1074" s="9" t="s">
        <v>2102</v>
      </c>
    </row>
    <row r="1075" spans="1:2" x14ac:dyDescent="0.3">
      <c r="A1075" s="8" t="s">
        <v>2103</v>
      </c>
      <c r="B1075" s="9" t="s">
        <v>2104</v>
      </c>
    </row>
    <row r="1076" spans="1:2" x14ac:dyDescent="0.3">
      <c r="A1076" s="8" t="s">
        <v>2101</v>
      </c>
      <c r="B1076" s="9" t="s">
        <v>2102</v>
      </c>
    </row>
    <row r="1077" spans="1:2" x14ac:dyDescent="0.3">
      <c r="A1077" s="8" t="s">
        <v>2103</v>
      </c>
      <c r="B1077" s="9" t="s">
        <v>2104</v>
      </c>
    </row>
    <row r="1078" spans="1:2" x14ac:dyDescent="0.3">
      <c r="A1078" s="8" t="s">
        <v>2099</v>
      </c>
      <c r="B1078" s="9" t="s">
        <v>2100</v>
      </c>
    </row>
    <row r="1079" spans="1:2" x14ac:dyDescent="0.3">
      <c r="A1079" s="8" t="s">
        <v>2103</v>
      </c>
      <c r="B1079" s="9" t="s">
        <v>2104</v>
      </c>
    </row>
    <row r="1080" spans="1:2" x14ac:dyDescent="0.3">
      <c r="A1080" s="8" t="s">
        <v>2105</v>
      </c>
      <c r="B1080" s="9" t="s">
        <v>2106</v>
      </c>
    </row>
    <row r="1081" spans="1:2" x14ac:dyDescent="0.3">
      <c r="A1081" s="8" t="s">
        <v>2097</v>
      </c>
      <c r="B1081" s="9" t="s">
        <v>2098</v>
      </c>
    </row>
    <row r="1082" spans="1:2" x14ac:dyDescent="0.3">
      <c r="A1082" s="8" t="s">
        <v>2107</v>
      </c>
      <c r="B1082" s="9" t="s">
        <v>2108</v>
      </c>
    </row>
    <row r="1083" spans="1:2" x14ac:dyDescent="0.3">
      <c r="A1083" s="8" t="s">
        <v>2095</v>
      </c>
      <c r="B1083" s="9" t="s">
        <v>2096</v>
      </c>
    </row>
    <row r="1084" spans="1:2" x14ac:dyDescent="0.3">
      <c r="A1084" s="8" t="s">
        <v>2099</v>
      </c>
      <c r="B1084" s="9" t="s">
        <v>2100</v>
      </c>
    </row>
    <row r="1085" spans="1:2" x14ac:dyDescent="0.3">
      <c r="A1085" s="8" t="s">
        <v>2103</v>
      </c>
      <c r="B1085" s="9" t="s">
        <v>2104</v>
      </c>
    </row>
    <row r="1086" spans="1:2" x14ac:dyDescent="0.3">
      <c r="A1086" s="8" t="s">
        <v>2103</v>
      </c>
      <c r="B1086" s="9" t="s">
        <v>2104</v>
      </c>
    </row>
    <row r="1087" spans="1:2" x14ac:dyDescent="0.3">
      <c r="A1087" s="8" t="s">
        <v>2109</v>
      </c>
      <c r="B1087" s="9" t="s">
        <v>2110</v>
      </c>
    </row>
    <row r="1088" spans="1:2" x14ac:dyDescent="0.3">
      <c r="A1088" s="8" t="s">
        <v>2097</v>
      </c>
      <c r="B1088" s="9" t="s">
        <v>2098</v>
      </c>
    </row>
    <row r="1089" spans="1:2" x14ac:dyDescent="0.3">
      <c r="A1089" s="8" t="s">
        <v>2095</v>
      </c>
      <c r="B1089" s="9" t="s">
        <v>2096</v>
      </c>
    </row>
    <row r="1090" spans="1:2" x14ac:dyDescent="0.3">
      <c r="A1090" s="8" t="s">
        <v>2095</v>
      </c>
      <c r="B1090" s="9" t="s">
        <v>2096</v>
      </c>
    </row>
    <row r="1091" spans="1:2" x14ac:dyDescent="0.3">
      <c r="A1091" s="8" t="s">
        <v>2105</v>
      </c>
      <c r="B1091" s="9" t="s">
        <v>2106</v>
      </c>
    </row>
    <row r="1092" spans="1:2" x14ac:dyDescent="0.3">
      <c r="A1092" s="8" t="s">
        <v>2103</v>
      </c>
      <c r="B1092" s="9" t="s">
        <v>2104</v>
      </c>
    </row>
    <row r="1093" spans="1:2" x14ac:dyDescent="0.3">
      <c r="A1093" s="8" t="s">
        <v>2103</v>
      </c>
      <c r="B1093" s="9" t="s">
        <v>2104</v>
      </c>
    </row>
    <row r="1094" spans="1:2" x14ac:dyDescent="0.3">
      <c r="A1094" s="8" t="s">
        <v>2107</v>
      </c>
      <c r="B1094" s="9" t="s">
        <v>2108</v>
      </c>
    </row>
    <row r="1095" spans="1:2" x14ac:dyDescent="0.3">
      <c r="A1095" s="8" t="s">
        <v>2095</v>
      </c>
      <c r="B1095" s="9" t="s">
        <v>2096</v>
      </c>
    </row>
    <row r="1096" spans="1:2" x14ac:dyDescent="0.3">
      <c r="A1096" s="8" t="s">
        <v>2101</v>
      </c>
      <c r="B1096" s="9" t="s">
        <v>2102</v>
      </c>
    </row>
    <row r="1097" spans="1:2" x14ac:dyDescent="0.3">
      <c r="A1097" s="8" t="s">
        <v>2101</v>
      </c>
      <c r="B1097" s="9" t="s">
        <v>2102</v>
      </c>
    </row>
    <row r="1098" spans="1:2" x14ac:dyDescent="0.3">
      <c r="A1098" s="8" t="s">
        <v>2103</v>
      </c>
      <c r="B1098" s="9" t="s">
        <v>2104</v>
      </c>
    </row>
    <row r="1099" spans="1:2" x14ac:dyDescent="0.3">
      <c r="A1099" s="8" t="s">
        <v>2105</v>
      </c>
      <c r="B1099" s="9" t="s">
        <v>2106</v>
      </c>
    </row>
    <row r="1100" spans="1:2" x14ac:dyDescent="0.3">
      <c r="A1100" s="8" t="s">
        <v>2105</v>
      </c>
      <c r="B1100" s="9" t="s">
        <v>2106</v>
      </c>
    </row>
    <row r="1101" spans="1:2" x14ac:dyDescent="0.3">
      <c r="A1101" s="8" t="s">
        <v>2099</v>
      </c>
      <c r="B1101" s="9" t="s">
        <v>2100</v>
      </c>
    </row>
    <row r="1102" spans="1:2" x14ac:dyDescent="0.3">
      <c r="A1102" s="8" t="s">
        <v>2101</v>
      </c>
      <c r="B1102" s="9" t="s">
        <v>2102</v>
      </c>
    </row>
    <row r="1103" spans="1:2" x14ac:dyDescent="0.3">
      <c r="A1103" s="8" t="s">
        <v>2095</v>
      </c>
      <c r="B1103" s="9" t="s">
        <v>2096</v>
      </c>
    </row>
    <row r="1104" spans="1:2" x14ac:dyDescent="0.3">
      <c r="A1104" s="8" t="s">
        <v>2099</v>
      </c>
      <c r="B1104" s="9" t="s">
        <v>2100</v>
      </c>
    </row>
    <row r="1105" spans="1:2" x14ac:dyDescent="0.3">
      <c r="A1105" s="8" t="s">
        <v>2105</v>
      </c>
      <c r="B1105" s="9" t="s">
        <v>2106</v>
      </c>
    </row>
    <row r="1106" spans="1:2" x14ac:dyDescent="0.3">
      <c r="A1106" s="8" t="s">
        <v>2103</v>
      </c>
      <c r="B1106" s="9" t="s">
        <v>2104</v>
      </c>
    </row>
    <row r="1107" spans="1:2" x14ac:dyDescent="0.3">
      <c r="A1107" s="8" t="s">
        <v>2095</v>
      </c>
      <c r="B1107" s="9" t="s">
        <v>2096</v>
      </c>
    </row>
    <row r="1108" spans="1:2" x14ac:dyDescent="0.3">
      <c r="A1108" s="8" t="s">
        <v>2105</v>
      </c>
      <c r="B1108" s="9" t="s">
        <v>2106</v>
      </c>
    </row>
    <row r="1109" spans="1:2" x14ac:dyDescent="0.3">
      <c r="A1109" s="8" t="s">
        <v>2101</v>
      </c>
      <c r="B1109" s="9" t="s">
        <v>2102</v>
      </c>
    </row>
    <row r="1110" spans="1:2" x14ac:dyDescent="0.3">
      <c r="A1110" s="8" t="s">
        <v>2107</v>
      </c>
      <c r="B1110" s="9" t="s">
        <v>2108</v>
      </c>
    </row>
    <row r="1111" spans="1:2" x14ac:dyDescent="0.3">
      <c r="A1111" s="8" t="s">
        <v>2107</v>
      </c>
      <c r="B1111" s="9" t="s">
        <v>2108</v>
      </c>
    </row>
    <row r="1112" spans="1:2" x14ac:dyDescent="0.3">
      <c r="A1112" s="8" t="s">
        <v>2099</v>
      </c>
      <c r="B1112" s="9" t="s">
        <v>2100</v>
      </c>
    </row>
    <row r="1113" spans="1:2" x14ac:dyDescent="0.3">
      <c r="A1113" s="8" t="s">
        <v>2105</v>
      </c>
      <c r="B1113" s="9" t="s">
        <v>2106</v>
      </c>
    </row>
    <row r="1114" spans="1:2" x14ac:dyDescent="0.3">
      <c r="A1114" s="8" t="s">
        <v>2103</v>
      </c>
      <c r="B1114" s="9" t="s">
        <v>2104</v>
      </c>
    </row>
    <row r="1115" spans="1:2" x14ac:dyDescent="0.3">
      <c r="A1115" s="8" t="s">
        <v>2105</v>
      </c>
      <c r="B1115" s="9" t="s">
        <v>2106</v>
      </c>
    </row>
    <row r="1116" spans="1:2" x14ac:dyDescent="0.3">
      <c r="A1116" s="8" t="s">
        <v>2103</v>
      </c>
      <c r="B1116" s="9" t="s">
        <v>2104</v>
      </c>
    </row>
    <row r="1117" spans="1:2" x14ac:dyDescent="0.3">
      <c r="A1117" s="8" t="s">
        <v>2105</v>
      </c>
      <c r="B1117" s="9" t="s">
        <v>2106</v>
      </c>
    </row>
    <row r="1118" spans="1:2" x14ac:dyDescent="0.3">
      <c r="A1118" s="8" t="s">
        <v>2107</v>
      </c>
      <c r="B1118" s="9" t="s">
        <v>2108</v>
      </c>
    </row>
    <row r="1119" spans="1:2" x14ac:dyDescent="0.3">
      <c r="A1119" s="8" t="s">
        <v>2107</v>
      </c>
      <c r="B1119" s="9" t="s">
        <v>2108</v>
      </c>
    </row>
    <row r="1120" spans="1:2" x14ac:dyDescent="0.3">
      <c r="A1120" s="8" t="s">
        <v>2097</v>
      </c>
      <c r="B1120" s="9" t="s">
        <v>2098</v>
      </c>
    </row>
    <row r="1121" spans="1:2" x14ac:dyDescent="0.3">
      <c r="A1121" s="8" t="s">
        <v>2103</v>
      </c>
      <c r="B1121" s="9" t="s">
        <v>2104</v>
      </c>
    </row>
    <row r="1122" spans="1:2" x14ac:dyDescent="0.3">
      <c r="A1122" s="8" t="s">
        <v>2107</v>
      </c>
      <c r="B1122" s="9" t="s">
        <v>2108</v>
      </c>
    </row>
    <row r="1123" spans="1:2" x14ac:dyDescent="0.3">
      <c r="A1123" s="8" t="s">
        <v>2105</v>
      </c>
      <c r="B1123" s="9" t="s">
        <v>2106</v>
      </c>
    </row>
    <row r="1124" spans="1:2" x14ac:dyDescent="0.3">
      <c r="A1124" s="8" t="s">
        <v>2105</v>
      </c>
      <c r="B1124" s="9" t="s">
        <v>2106</v>
      </c>
    </row>
    <row r="1125" spans="1:2" x14ac:dyDescent="0.3">
      <c r="A1125" s="8" t="s">
        <v>2101</v>
      </c>
      <c r="B1125" s="9" t="s">
        <v>2102</v>
      </c>
    </row>
    <row r="1126" spans="1:2" x14ac:dyDescent="0.3">
      <c r="A1126" s="8" t="s">
        <v>2103</v>
      </c>
      <c r="B1126" s="9" t="s">
        <v>2104</v>
      </c>
    </row>
    <row r="1127" spans="1:2" x14ac:dyDescent="0.3">
      <c r="A1127" s="8" t="s">
        <v>2097</v>
      </c>
      <c r="B1127" s="9" t="s">
        <v>2098</v>
      </c>
    </row>
    <row r="1128" spans="1:2" x14ac:dyDescent="0.3">
      <c r="A1128" s="8" t="s">
        <v>2101</v>
      </c>
      <c r="B1128" s="9" t="s">
        <v>2102</v>
      </c>
    </row>
    <row r="1129" spans="1:2" x14ac:dyDescent="0.3">
      <c r="A1129" s="8" t="s">
        <v>2097</v>
      </c>
      <c r="B1129" s="9" t="s">
        <v>2098</v>
      </c>
    </row>
    <row r="1130" spans="1:2" x14ac:dyDescent="0.3">
      <c r="A1130" s="8" t="s">
        <v>2095</v>
      </c>
      <c r="B1130" s="9" t="s">
        <v>2096</v>
      </c>
    </row>
    <row r="1131" spans="1:2" x14ac:dyDescent="0.3">
      <c r="A1131" s="8" t="s">
        <v>2095</v>
      </c>
      <c r="B1131" s="9" t="s">
        <v>2096</v>
      </c>
    </row>
    <row r="1132" spans="1:2" x14ac:dyDescent="0.3">
      <c r="A1132" s="8" t="s">
        <v>2095</v>
      </c>
      <c r="B1132" s="9" t="s">
        <v>2096</v>
      </c>
    </row>
    <row r="1133" spans="1:2" x14ac:dyDescent="0.3">
      <c r="A1133" s="8" t="s">
        <v>2101</v>
      </c>
      <c r="B1133" s="9" t="s">
        <v>2102</v>
      </c>
    </row>
    <row r="1134" spans="1:2" x14ac:dyDescent="0.3">
      <c r="A1134" s="8" t="s">
        <v>2101</v>
      </c>
      <c r="B1134" s="9" t="s">
        <v>2102</v>
      </c>
    </row>
    <row r="1135" spans="1:2" x14ac:dyDescent="0.3">
      <c r="A1135" s="8" t="s">
        <v>2107</v>
      </c>
      <c r="B1135" s="9" t="s">
        <v>2108</v>
      </c>
    </row>
    <row r="1136" spans="1:2" x14ac:dyDescent="0.3">
      <c r="A1136" s="8" t="s">
        <v>2103</v>
      </c>
      <c r="B1136" s="9" t="s">
        <v>2104</v>
      </c>
    </row>
    <row r="1137" spans="1:2" x14ac:dyDescent="0.3">
      <c r="A1137" s="8" t="s">
        <v>2097</v>
      </c>
      <c r="B1137" s="9" t="s">
        <v>2098</v>
      </c>
    </row>
    <row r="1138" spans="1:2" x14ac:dyDescent="0.3">
      <c r="A1138" s="8" t="s">
        <v>2097</v>
      </c>
      <c r="B1138" s="9" t="s">
        <v>2098</v>
      </c>
    </row>
    <row r="1139" spans="1:2" x14ac:dyDescent="0.3">
      <c r="A1139" s="8" t="s">
        <v>2109</v>
      </c>
      <c r="B1139" s="9" t="s">
        <v>2110</v>
      </c>
    </row>
    <row r="1140" spans="1:2" x14ac:dyDescent="0.3">
      <c r="A1140" s="8" t="s">
        <v>2109</v>
      </c>
      <c r="B1140" s="9" t="s">
        <v>2110</v>
      </c>
    </row>
    <row r="1141" spans="1:2" x14ac:dyDescent="0.3">
      <c r="A1141" s="8" t="s">
        <v>2099</v>
      </c>
      <c r="B1141" s="9" t="s">
        <v>2100</v>
      </c>
    </row>
    <row r="1142" spans="1:2" x14ac:dyDescent="0.3">
      <c r="A1142" s="8" t="s">
        <v>2097</v>
      </c>
      <c r="B1142" s="9" t="s">
        <v>2098</v>
      </c>
    </row>
    <row r="1143" spans="1:2" x14ac:dyDescent="0.3">
      <c r="A1143" s="8" t="s">
        <v>2101</v>
      </c>
      <c r="B1143" s="9" t="s">
        <v>2102</v>
      </c>
    </row>
    <row r="1144" spans="1:2" x14ac:dyDescent="0.3">
      <c r="A1144" s="8" t="s">
        <v>2097</v>
      </c>
      <c r="B1144" s="9" t="s">
        <v>2098</v>
      </c>
    </row>
    <row r="1145" spans="1:2" x14ac:dyDescent="0.3">
      <c r="A1145" s="8" t="s">
        <v>2095</v>
      </c>
      <c r="B1145" s="9" t="s">
        <v>2096</v>
      </c>
    </row>
    <row r="1146" spans="1:2" x14ac:dyDescent="0.3">
      <c r="A1146" s="8" t="s">
        <v>2097</v>
      </c>
      <c r="B1146" s="9" t="s">
        <v>2098</v>
      </c>
    </row>
    <row r="1147" spans="1:2" x14ac:dyDescent="0.3">
      <c r="A1147" s="8" t="s">
        <v>2099</v>
      </c>
      <c r="B1147" s="9" t="s">
        <v>2100</v>
      </c>
    </row>
    <row r="1148" spans="1:2" x14ac:dyDescent="0.3">
      <c r="A1148" s="8" t="s">
        <v>2099</v>
      </c>
      <c r="B1148" s="9" t="s">
        <v>2100</v>
      </c>
    </row>
    <row r="1149" spans="1:2" x14ac:dyDescent="0.3">
      <c r="A1149" s="8" t="s">
        <v>2097</v>
      </c>
      <c r="B1149" s="9" t="s">
        <v>2098</v>
      </c>
    </row>
    <row r="1150" spans="1:2" x14ac:dyDescent="0.3">
      <c r="A1150" s="8" t="s">
        <v>2097</v>
      </c>
      <c r="B1150" s="9" t="s">
        <v>2098</v>
      </c>
    </row>
    <row r="1151" spans="1:2" x14ac:dyDescent="0.3">
      <c r="A1151" s="8" t="s">
        <v>2107</v>
      </c>
      <c r="B1151" s="9" t="s">
        <v>2108</v>
      </c>
    </row>
    <row r="1152" spans="1:2" x14ac:dyDescent="0.3">
      <c r="A1152" s="8" t="s">
        <v>2101</v>
      </c>
      <c r="B1152" s="9" t="s">
        <v>2102</v>
      </c>
    </row>
    <row r="1153" spans="1:2" x14ac:dyDescent="0.3">
      <c r="A1153" s="8" t="s">
        <v>2099</v>
      </c>
      <c r="B1153" s="9" t="s">
        <v>2100</v>
      </c>
    </row>
    <row r="1154" spans="1:2" x14ac:dyDescent="0.3">
      <c r="A1154" s="8" t="s">
        <v>2097</v>
      </c>
      <c r="B1154" s="9" t="s">
        <v>2098</v>
      </c>
    </row>
    <row r="1155" spans="1:2" x14ac:dyDescent="0.3">
      <c r="A1155" s="8" t="s">
        <v>2099</v>
      </c>
      <c r="B1155" s="9" t="s">
        <v>2100</v>
      </c>
    </row>
    <row r="1156" spans="1:2" x14ac:dyDescent="0.3">
      <c r="A1156" s="8" t="s">
        <v>2095</v>
      </c>
      <c r="B1156" s="9" t="s">
        <v>2096</v>
      </c>
    </row>
    <row r="1157" spans="1:2" x14ac:dyDescent="0.3">
      <c r="A1157" s="8" t="s">
        <v>2099</v>
      </c>
      <c r="B1157" s="9" t="s">
        <v>2100</v>
      </c>
    </row>
    <row r="1158" spans="1:2" x14ac:dyDescent="0.3">
      <c r="A1158" s="8" t="s">
        <v>2097</v>
      </c>
      <c r="B1158" s="9" t="s">
        <v>2098</v>
      </c>
    </row>
    <row r="1159" spans="1:2" x14ac:dyDescent="0.3">
      <c r="A1159" s="8" t="s">
        <v>2101</v>
      </c>
      <c r="B1159" s="9" t="s">
        <v>2102</v>
      </c>
    </row>
    <row r="1160" spans="1:2" x14ac:dyDescent="0.3">
      <c r="A1160" s="8" t="s">
        <v>2103</v>
      </c>
      <c r="B1160" s="9" t="s">
        <v>2104</v>
      </c>
    </row>
    <row r="1161" spans="1:2" x14ac:dyDescent="0.3">
      <c r="A1161" s="8" t="s">
        <v>2109</v>
      </c>
      <c r="B1161" s="9" t="s">
        <v>2110</v>
      </c>
    </row>
    <row r="1162" spans="1:2" x14ac:dyDescent="0.3">
      <c r="A1162" s="8" t="s">
        <v>2109</v>
      </c>
      <c r="B1162" s="9" t="s">
        <v>2110</v>
      </c>
    </row>
    <row r="1163" spans="1:2" x14ac:dyDescent="0.3">
      <c r="A1163" s="8" t="s">
        <v>2097</v>
      </c>
      <c r="B1163" s="9" t="s">
        <v>2098</v>
      </c>
    </row>
    <row r="1164" spans="1:2" x14ac:dyDescent="0.3">
      <c r="A1164" s="8" t="s">
        <v>2097</v>
      </c>
      <c r="B1164" s="9" t="s">
        <v>2098</v>
      </c>
    </row>
    <row r="1165" spans="1:2" x14ac:dyDescent="0.3">
      <c r="A1165" s="8" t="s">
        <v>2097</v>
      </c>
      <c r="B1165" s="9" t="s">
        <v>2098</v>
      </c>
    </row>
    <row r="1166" spans="1:2" x14ac:dyDescent="0.3">
      <c r="A1166" s="8" t="s">
        <v>2103</v>
      </c>
      <c r="B1166" s="9" t="s">
        <v>2104</v>
      </c>
    </row>
    <row r="1167" spans="1:2" x14ac:dyDescent="0.3">
      <c r="A1167" s="8" t="s">
        <v>2099</v>
      </c>
      <c r="B1167" s="9" t="s">
        <v>2100</v>
      </c>
    </row>
    <row r="1168" spans="1:2" x14ac:dyDescent="0.3">
      <c r="A1168" s="8" t="s">
        <v>2109</v>
      </c>
      <c r="B1168" s="9" t="s">
        <v>2110</v>
      </c>
    </row>
    <row r="1169" spans="1:2" x14ac:dyDescent="0.3">
      <c r="A1169" s="8" t="s">
        <v>2097</v>
      </c>
      <c r="B1169" s="9" t="s">
        <v>2098</v>
      </c>
    </row>
    <row r="1170" spans="1:2" x14ac:dyDescent="0.3">
      <c r="A1170" s="8" t="s">
        <v>2109</v>
      </c>
      <c r="B1170" s="9" t="s">
        <v>2110</v>
      </c>
    </row>
    <row r="1171" spans="1:2" x14ac:dyDescent="0.3">
      <c r="A1171" s="8" t="s">
        <v>2101</v>
      </c>
      <c r="B1171" s="9" t="s">
        <v>2102</v>
      </c>
    </row>
    <row r="1172" spans="1:2" x14ac:dyDescent="0.3">
      <c r="A1172" s="8" t="s">
        <v>2109</v>
      </c>
      <c r="B1172" s="9" t="s">
        <v>2110</v>
      </c>
    </row>
    <row r="1173" spans="1:2" x14ac:dyDescent="0.3">
      <c r="A1173" s="8" t="s">
        <v>2103</v>
      </c>
      <c r="B1173" s="9" t="s">
        <v>2104</v>
      </c>
    </row>
    <row r="1174" spans="1:2" x14ac:dyDescent="0.3">
      <c r="A1174" s="8" t="s">
        <v>2097</v>
      </c>
      <c r="B1174" s="9" t="s">
        <v>2098</v>
      </c>
    </row>
    <row r="1175" spans="1:2" x14ac:dyDescent="0.3">
      <c r="A1175" s="8" t="s">
        <v>2095</v>
      </c>
      <c r="B1175" s="9" t="s">
        <v>2096</v>
      </c>
    </row>
    <row r="1176" spans="1:2" x14ac:dyDescent="0.3">
      <c r="A1176" s="8" t="s">
        <v>2103</v>
      </c>
      <c r="B1176" s="9" t="s">
        <v>2104</v>
      </c>
    </row>
    <row r="1177" spans="1:2" x14ac:dyDescent="0.3">
      <c r="A1177" s="8" t="s">
        <v>2107</v>
      </c>
      <c r="B1177" s="9" t="s">
        <v>2108</v>
      </c>
    </row>
    <row r="1178" spans="1:2" x14ac:dyDescent="0.3">
      <c r="A1178" s="8" t="s">
        <v>2099</v>
      </c>
      <c r="B1178" s="9" t="s">
        <v>2100</v>
      </c>
    </row>
    <row r="1179" spans="1:2" x14ac:dyDescent="0.3">
      <c r="A1179" s="8" t="s">
        <v>2097</v>
      </c>
      <c r="B1179" s="9" t="s">
        <v>2098</v>
      </c>
    </row>
    <row r="1180" spans="1:2" x14ac:dyDescent="0.3">
      <c r="A1180" s="8" t="s">
        <v>2101</v>
      </c>
      <c r="B1180" s="9" t="s">
        <v>2102</v>
      </c>
    </row>
    <row r="1181" spans="1:2" x14ac:dyDescent="0.3">
      <c r="A1181" s="8" t="s">
        <v>2097</v>
      </c>
      <c r="B1181" s="9" t="s">
        <v>2098</v>
      </c>
    </row>
    <row r="1182" spans="1:2" x14ac:dyDescent="0.3">
      <c r="A1182" s="8" t="s">
        <v>2107</v>
      </c>
      <c r="B1182" s="9" t="s">
        <v>2108</v>
      </c>
    </row>
    <row r="1183" spans="1:2" x14ac:dyDescent="0.3">
      <c r="A1183" s="8" t="s">
        <v>2099</v>
      </c>
      <c r="B1183" s="9" t="s">
        <v>2100</v>
      </c>
    </row>
    <row r="1184" spans="1:2" x14ac:dyDescent="0.3">
      <c r="A1184" s="8" t="s">
        <v>2105</v>
      </c>
      <c r="B1184" s="9" t="s">
        <v>2106</v>
      </c>
    </row>
    <row r="1185" spans="1:2" x14ac:dyDescent="0.3">
      <c r="A1185" s="8" t="s">
        <v>2097</v>
      </c>
      <c r="B1185" s="9" t="s">
        <v>2098</v>
      </c>
    </row>
    <row r="1186" spans="1:2" x14ac:dyDescent="0.3">
      <c r="A1186" s="8" t="s">
        <v>2105</v>
      </c>
      <c r="B1186" s="9" t="s">
        <v>2106</v>
      </c>
    </row>
    <row r="1187" spans="1:2" x14ac:dyDescent="0.3">
      <c r="A1187" s="8" t="s">
        <v>2103</v>
      </c>
      <c r="B1187" s="9" t="s">
        <v>2104</v>
      </c>
    </row>
    <row r="1188" spans="1:2" x14ac:dyDescent="0.3">
      <c r="A1188" s="8" t="s">
        <v>2097</v>
      </c>
      <c r="B1188" s="9" t="s">
        <v>2098</v>
      </c>
    </row>
    <row r="1189" spans="1:2" x14ac:dyDescent="0.3">
      <c r="A1189" s="8" t="s">
        <v>2099</v>
      </c>
      <c r="B1189" s="9" t="s">
        <v>2100</v>
      </c>
    </row>
    <row r="1190" spans="1:2" x14ac:dyDescent="0.3">
      <c r="A1190" s="8" t="s">
        <v>2095</v>
      </c>
      <c r="B1190" s="9" t="s">
        <v>2096</v>
      </c>
    </row>
    <row r="1191" spans="1:2" x14ac:dyDescent="0.3">
      <c r="A1191" s="8" t="s">
        <v>2101</v>
      </c>
      <c r="B1191" s="9" t="s">
        <v>2102</v>
      </c>
    </row>
    <row r="1192" spans="1:2" x14ac:dyDescent="0.3">
      <c r="A1192" s="8" t="s">
        <v>2105</v>
      </c>
      <c r="B1192" s="9" t="s">
        <v>2106</v>
      </c>
    </row>
    <row r="1193" spans="1:2" x14ac:dyDescent="0.3">
      <c r="A1193" s="8" t="s">
        <v>2109</v>
      </c>
      <c r="B1193" s="9" t="s">
        <v>2110</v>
      </c>
    </row>
    <row r="1194" spans="1:2" x14ac:dyDescent="0.3">
      <c r="A1194" s="8" t="s">
        <v>2099</v>
      </c>
      <c r="B1194" s="9" t="s">
        <v>2100</v>
      </c>
    </row>
    <row r="1195" spans="1:2" x14ac:dyDescent="0.3">
      <c r="A1195" s="8" t="s">
        <v>2097</v>
      </c>
      <c r="B1195" s="9" t="s">
        <v>2098</v>
      </c>
    </row>
    <row r="1196" spans="1:2" x14ac:dyDescent="0.3">
      <c r="A1196" s="8" t="s">
        <v>2099</v>
      </c>
      <c r="B1196" s="9" t="s">
        <v>2100</v>
      </c>
    </row>
    <row r="1197" spans="1:2" x14ac:dyDescent="0.3">
      <c r="A1197" s="8" t="s">
        <v>2105</v>
      </c>
      <c r="B1197" s="9" t="s">
        <v>2106</v>
      </c>
    </row>
    <row r="1198" spans="1:2" x14ac:dyDescent="0.3">
      <c r="A1198" s="8" t="s">
        <v>2095</v>
      </c>
      <c r="B1198" s="9" t="s">
        <v>2096</v>
      </c>
    </row>
    <row r="1199" spans="1:2" x14ac:dyDescent="0.3">
      <c r="A1199" s="8" t="s">
        <v>2095</v>
      </c>
      <c r="B1199" s="9" t="s">
        <v>2096</v>
      </c>
    </row>
    <row r="1200" spans="1:2" x14ac:dyDescent="0.3">
      <c r="A1200" s="8" t="s">
        <v>2109</v>
      </c>
      <c r="B1200" s="9" t="s">
        <v>2110</v>
      </c>
    </row>
    <row r="1201" spans="1:2" x14ac:dyDescent="0.3">
      <c r="A1201" s="8" t="s">
        <v>2103</v>
      </c>
      <c r="B1201" s="9" t="s">
        <v>2104</v>
      </c>
    </row>
    <row r="1202" spans="1:2" x14ac:dyDescent="0.3">
      <c r="A1202" s="8" t="s">
        <v>2103</v>
      </c>
      <c r="B1202" s="9" t="s">
        <v>2104</v>
      </c>
    </row>
    <row r="1203" spans="1:2" x14ac:dyDescent="0.3">
      <c r="A1203" s="8" t="s">
        <v>2105</v>
      </c>
      <c r="B1203" s="9" t="s">
        <v>2106</v>
      </c>
    </row>
    <row r="1204" spans="1:2" x14ac:dyDescent="0.3">
      <c r="A1204" s="8" t="s">
        <v>2107</v>
      </c>
      <c r="B1204" s="9" t="s">
        <v>2108</v>
      </c>
    </row>
    <row r="1205" spans="1:2" x14ac:dyDescent="0.3">
      <c r="A1205" s="8" t="s">
        <v>2103</v>
      </c>
      <c r="B1205" s="9" t="s">
        <v>2104</v>
      </c>
    </row>
    <row r="1206" spans="1:2" x14ac:dyDescent="0.3">
      <c r="A1206" s="8" t="s">
        <v>2101</v>
      </c>
      <c r="B1206" s="9" t="s">
        <v>2102</v>
      </c>
    </row>
    <row r="1207" spans="1:2" x14ac:dyDescent="0.3">
      <c r="A1207" s="8" t="s">
        <v>2099</v>
      </c>
      <c r="B1207" s="9" t="s">
        <v>2100</v>
      </c>
    </row>
    <row r="1208" spans="1:2" x14ac:dyDescent="0.3">
      <c r="A1208" s="8" t="s">
        <v>2105</v>
      </c>
      <c r="B1208" s="9" t="s">
        <v>2106</v>
      </c>
    </row>
    <row r="1209" spans="1:2" x14ac:dyDescent="0.3">
      <c r="A1209" s="8" t="s">
        <v>2099</v>
      </c>
      <c r="B1209" s="9" t="s">
        <v>2100</v>
      </c>
    </row>
    <row r="1210" spans="1:2" x14ac:dyDescent="0.3">
      <c r="A1210" s="8" t="s">
        <v>2101</v>
      </c>
      <c r="B1210" s="9" t="s">
        <v>2102</v>
      </c>
    </row>
    <row r="1211" spans="1:2" x14ac:dyDescent="0.3">
      <c r="A1211" s="8" t="s">
        <v>2109</v>
      </c>
      <c r="B1211" s="9" t="s">
        <v>2110</v>
      </c>
    </row>
    <row r="1212" spans="1:2" x14ac:dyDescent="0.3">
      <c r="A1212" s="8" t="s">
        <v>2107</v>
      </c>
      <c r="B1212" s="9" t="s">
        <v>2108</v>
      </c>
    </row>
    <row r="1213" spans="1:2" x14ac:dyDescent="0.3">
      <c r="A1213" s="8" t="s">
        <v>2097</v>
      </c>
      <c r="B1213" s="9" t="s">
        <v>2098</v>
      </c>
    </row>
    <row r="1214" spans="1:2" x14ac:dyDescent="0.3">
      <c r="A1214" s="8" t="s">
        <v>2109</v>
      </c>
      <c r="B1214" s="9" t="s">
        <v>2110</v>
      </c>
    </row>
    <row r="1215" spans="1:2" x14ac:dyDescent="0.3">
      <c r="A1215" s="8" t="s">
        <v>2105</v>
      </c>
      <c r="B1215" s="9" t="s">
        <v>2106</v>
      </c>
    </row>
    <row r="1216" spans="1:2" x14ac:dyDescent="0.3">
      <c r="A1216" s="8" t="s">
        <v>2101</v>
      </c>
      <c r="B1216" s="9" t="s">
        <v>2102</v>
      </c>
    </row>
    <row r="1217" spans="1:2" x14ac:dyDescent="0.3">
      <c r="A1217" s="8" t="s">
        <v>2103</v>
      </c>
      <c r="B1217" s="9" t="s">
        <v>2104</v>
      </c>
    </row>
    <row r="1218" spans="1:2" x14ac:dyDescent="0.3">
      <c r="A1218" s="8" t="s">
        <v>2103</v>
      </c>
      <c r="B1218" s="9" t="s">
        <v>2104</v>
      </c>
    </row>
    <row r="1219" spans="1:2" x14ac:dyDescent="0.3">
      <c r="A1219" s="8" t="s">
        <v>2099</v>
      </c>
      <c r="B1219" s="9" t="s">
        <v>2100</v>
      </c>
    </row>
    <row r="1220" spans="1:2" x14ac:dyDescent="0.3">
      <c r="A1220" s="8" t="s">
        <v>2095</v>
      </c>
      <c r="B1220" s="9" t="s">
        <v>2096</v>
      </c>
    </row>
    <row r="1221" spans="1:2" x14ac:dyDescent="0.3">
      <c r="A1221" s="8" t="s">
        <v>2107</v>
      </c>
      <c r="B1221" s="9" t="s">
        <v>2108</v>
      </c>
    </row>
    <row r="1222" spans="1:2" x14ac:dyDescent="0.3">
      <c r="A1222" s="8" t="s">
        <v>2105</v>
      </c>
      <c r="B1222" s="9" t="s">
        <v>2106</v>
      </c>
    </row>
    <row r="1223" spans="1:2" x14ac:dyDescent="0.3">
      <c r="A1223" s="8" t="s">
        <v>2095</v>
      </c>
      <c r="B1223" s="9" t="s">
        <v>2096</v>
      </c>
    </row>
    <row r="1224" spans="1:2" x14ac:dyDescent="0.3">
      <c r="A1224" s="8" t="s">
        <v>2107</v>
      </c>
      <c r="B1224" s="9" t="s">
        <v>2108</v>
      </c>
    </row>
    <row r="1225" spans="1:2" x14ac:dyDescent="0.3">
      <c r="A1225" s="8" t="s">
        <v>2101</v>
      </c>
      <c r="B1225" s="9" t="s">
        <v>2102</v>
      </c>
    </row>
    <row r="1226" spans="1:2" x14ac:dyDescent="0.3">
      <c r="A1226" s="8" t="s">
        <v>2103</v>
      </c>
      <c r="B1226" s="9" t="s">
        <v>2104</v>
      </c>
    </row>
    <row r="1227" spans="1:2" x14ac:dyDescent="0.3">
      <c r="A1227" s="8" t="s">
        <v>2109</v>
      </c>
      <c r="B1227" s="9" t="s">
        <v>2110</v>
      </c>
    </row>
    <row r="1228" spans="1:2" x14ac:dyDescent="0.3">
      <c r="A1228" s="8" t="s">
        <v>2107</v>
      </c>
      <c r="B1228" s="9" t="s">
        <v>2108</v>
      </c>
    </row>
    <row r="1229" spans="1:2" x14ac:dyDescent="0.3">
      <c r="A1229" s="8" t="s">
        <v>2109</v>
      </c>
      <c r="B1229" s="9" t="s">
        <v>2110</v>
      </c>
    </row>
    <row r="1230" spans="1:2" x14ac:dyDescent="0.3">
      <c r="A1230" s="8" t="s">
        <v>2101</v>
      </c>
      <c r="B1230" s="9" t="s">
        <v>2102</v>
      </c>
    </row>
    <row r="1231" spans="1:2" x14ac:dyDescent="0.3">
      <c r="A1231" s="8" t="s">
        <v>2109</v>
      </c>
      <c r="B1231" s="9" t="s">
        <v>2110</v>
      </c>
    </row>
    <row r="1232" spans="1:2" x14ac:dyDescent="0.3">
      <c r="A1232" s="8" t="s">
        <v>2097</v>
      </c>
      <c r="B1232" s="9" t="s">
        <v>2098</v>
      </c>
    </row>
    <row r="1233" spans="1:2" x14ac:dyDescent="0.3">
      <c r="A1233" s="8" t="s">
        <v>2109</v>
      </c>
      <c r="B1233" s="9" t="s">
        <v>2110</v>
      </c>
    </row>
    <row r="1234" spans="1:2" x14ac:dyDescent="0.3">
      <c r="A1234" s="8" t="s">
        <v>2101</v>
      </c>
      <c r="B1234" s="9" t="s">
        <v>2102</v>
      </c>
    </row>
    <row r="1235" spans="1:2" x14ac:dyDescent="0.3">
      <c r="A1235" s="8" t="s">
        <v>2109</v>
      </c>
      <c r="B1235" s="9" t="s">
        <v>2110</v>
      </c>
    </row>
    <row r="1236" spans="1:2" x14ac:dyDescent="0.3">
      <c r="A1236" s="8" t="s">
        <v>2105</v>
      </c>
      <c r="B1236" s="9" t="s">
        <v>2106</v>
      </c>
    </row>
    <row r="1237" spans="1:2" x14ac:dyDescent="0.3">
      <c r="A1237" s="8" t="s">
        <v>2105</v>
      </c>
      <c r="B1237" s="9" t="s">
        <v>2106</v>
      </c>
    </row>
    <row r="1238" spans="1:2" x14ac:dyDescent="0.3">
      <c r="A1238" s="8" t="s">
        <v>2101</v>
      </c>
      <c r="B1238" s="9" t="s">
        <v>2102</v>
      </c>
    </row>
    <row r="1239" spans="1:2" x14ac:dyDescent="0.3">
      <c r="A1239" s="8" t="s">
        <v>2095</v>
      </c>
      <c r="B1239" s="9" t="s">
        <v>2096</v>
      </c>
    </row>
    <row r="1240" spans="1:2" x14ac:dyDescent="0.3">
      <c r="A1240" s="8" t="s">
        <v>2107</v>
      </c>
      <c r="B1240" s="9" t="s">
        <v>2108</v>
      </c>
    </row>
    <row r="1241" spans="1:2" x14ac:dyDescent="0.3">
      <c r="A1241" s="8" t="s">
        <v>2099</v>
      </c>
      <c r="B1241" s="9" t="s">
        <v>2100</v>
      </c>
    </row>
    <row r="1242" spans="1:2" x14ac:dyDescent="0.3">
      <c r="A1242" s="8" t="s">
        <v>2109</v>
      </c>
      <c r="B1242" s="9" t="s">
        <v>2110</v>
      </c>
    </row>
    <row r="1243" spans="1:2" x14ac:dyDescent="0.3">
      <c r="A1243" s="8" t="s">
        <v>2101</v>
      </c>
      <c r="B1243" s="9" t="s">
        <v>2102</v>
      </c>
    </row>
    <row r="1244" spans="1:2" x14ac:dyDescent="0.3">
      <c r="A1244" s="8" t="s">
        <v>2099</v>
      </c>
      <c r="B1244" s="9" t="s">
        <v>2100</v>
      </c>
    </row>
    <row r="1245" spans="1:2" x14ac:dyDescent="0.3">
      <c r="A1245" s="8" t="s">
        <v>2105</v>
      </c>
      <c r="B1245" s="9" t="s">
        <v>2106</v>
      </c>
    </row>
    <row r="1246" spans="1:2" x14ac:dyDescent="0.3">
      <c r="A1246" s="8" t="s">
        <v>2101</v>
      </c>
      <c r="B1246" s="9" t="s">
        <v>2102</v>
      </c>
    </row>
    <row r="1247" spans="1:2" x14ac:dyDescent="0.3">
      <c r="A1247" s="8" t="s">
        <v>2097</v>
      </c>
      <c r="B1247" s="9" t="s">
        <v>2098</v>
      </c>
    </row>
    <row r="1248" spans="1:2" x14ac:dyDescent="0.3">
      <c r="A1248" s="8" t="s">
        <v>2105</v>
      </c>
      <c r="B1248" s="9" t="s">
        <v>2106</v>
      </c>
    </row>
    <row r="1249" spans="1:2" x14ac:dyDescent="0.3">
      <c r="A1249" s="8" t="s">
        <v>2107</v>
      </c>
      <c r="B1249" s="9" t="s">
        <v>2108</v>
      </c>
    </row>
    <row r="1250" spans="1:2" x14ac:dyDescent="0.3">
      <c r="A1250" s="8" t="s">
        <v>2095</v>
      </c>
      <c r="B1250" s="9" t="s">
        <v>2096</v>
      </c>
    </row>
    <row r="1251" spans="1:2" x14ac:dyDescent="0.3">
      <c r="A1251" s="8" t="s">
        <v>2095</v>
      </c>
      <c r="B1251" s="9" t="s">
        <v>2096</v>
      </c>
    </row>
    <row r="1252" spans="1:2" x14ac:dyDescent="0.3">
      <c r="A1252" s="8" t="s">
        <v>2103</v>
      </c>
      <c r="B1252" s="9" t="s">
        <v>2104</v>
      </c>
    </row>
    <row r="1253" spans="1:2" x14ac:dyDescent="0.3">
      <c r="A1253" s="8" t="s">
        <v>2097</v>
      </c>
      <c r="B1253" s="9" t="s">
        <v>2098</v>
      </c>
    </row>
    <row r="1254" spans="1:2" x14ac:dyDescent="0.3">
      <c r="A1254" s="8" t="s">
        <v>2097</v>
      </c>
      <c r="B1254" s="9" t="s">
        <v>2098</v>
      </c>
    </row>
    <row r="1255" spans="1:2" x14ac:dyDescent="0.3">
      <c r="A1255" s="8" t="s">
        <v>2095</v>
      </c>
      <c r="B1255" s="9" t="s">
        <v>2096</v>
      </c>
    </row>
    <row r="1256" spans="1:2" x14ac:dyDescent="0.3">
      <c r="A1256" s="8" t="s">
        <v>2101</v>
      </c>
      <c r="B1256" s="9" t="s">
        <v>2102</v>
      </c>
    </row>
    <row r="1257" spans="1:2" x14ac:dyDescent="0.3">
      <c r="A1257" s="8" t="s">
        <v>2097</v>
      </c>
      <c r="B1257" s="9" t="s">
        <v>2098</v>
      </c>
    </row>
    <row r="1258" spans="1:2" x14ac:dyDescent="0.3">
      <c r="A1258" s="8" t="s">
        <v>2099</v>
      </c>
      <c r="B1258" s="9" t="s">
        <v>2100</v>
      </c>
    </row>
    <row r="1259" spans="1:2" x14ac:dyDescent="0.3">
      <c r="A1259" s="8" t="s">
        <v>2107</v>
      </c>
      <c r="B1259" s="9" t="s">
        <v>2108</v>
      </c>
    </row>
    <row r="1260" spans="1:2" x14ac:dyDescent="0.3">
      <c r="A1260" s="8" t="s">
        <v>2109</v>
      </c>
      <c r="B1260" s="9" t="s">
        <v>2110</v>
      </c>
    </row>
    <row r="1261" spans="1:2" x14ac:dyDescent="0.3">
      <c r="A1261" s="8" t="s">
        <v>2109</v>
      </c>
      <c r="B1261" s="9" t="s">
        <v>2110</v>
      </c>
    </row>
    <row r="1262" spans="1:2" x14ac:dyDescent="0.3">
      <c r="A1262" s="8" t="s">
        <v>2107</v>
      </c>
      <c r="B1262" s="9" t="s">
        <v>2108</v>
      </c>
    </row>
    <row r="1263" spans="1:2" x14ac:dyDescent="0.3">
      <c r="A1263" s="8" t="s">
        <v>2097</v>
      </c>
      <c r="B1263" s="9" t="s">
        <v>2098</v>
      </c>
    </row>
    <row r="1264" spans="1:2" x14ac:dyDescent="0.3">
      <c r="A1264" s="8" t="s">
        <v>2097</v>
      </c>
      <c r="B1264" s="9" t="s">
        <v>2098</v>
      </c>
    </row>
    <row r="1265" spans="1:2" x14ac:dyDescent="0.3">
      <c r="A1265" s="8" t="s">
        <v>2099</v>
      </c>
      <c r="B1265" s="9" t="s">
        <v>2100</v>
      </c>
    </row>
    <row r="1266" spans="1:2" x14ac:dyDescent="0.3">
      <c r="A1266" s="8" t="s">
        <v>2107</v>
      </c>
      <c r="B1266" s="9" t="s">
        <v>2108</v>
      </c>
    </row>
    <row r="1267" spans="1:2" x14ac:dyDescent="0.3">
      <c r="A1267" s="8" t="s">
        <v>2095</v>
      </c>
      <c r="B1267" s="9" t="s">
        <v>2096</v>
      </c>
    </row>
    <row r="1268" spans="1:2" x14ac:dyDescent="0.3">
      <c r="A1268" s="8" t="s">
        <v>2099</v>
      </c>
      <c r="B1268" s="9" t="s">
        <v>2100</v>
      </c>
    </row>
    <row r="1269" spans="1:2" x14ac:dyDescent="0.3">
      <c r="A1269" s="8" t="s">
        <v>2103</v>
      </c>
      <c r="B1269" s="9" t="s">
        <v>2104</v>
      </c>
    </row>
    <row r="1270" spans="1:2" x14ac:dyDescent="0.3">
      <c r="A1270" s="8" t="s">
        <v>2099</v>
      </c>
      <c r="B1270" s="9" t="s">
        <v>2100</v>
      </c>
    </row>
    <row r="1271" spans="1:2" x14ac:dyDescent="0.3">
      <c r="A1271" s="8" t="s">
        <v>2103</v>
      </c>
      <c r="B1271" s="9" t="s">
        <v>2104</v>
      </c>
    </row>
    <row r="1272" spans="1:2" x14ac:dyDescent="0.3">
      <c r="A1272" s="8" t="s">
        <v>2107</v>
      </c>
      <c r="B1272" s="9" t="s">
        <v>2108</v>
      </c>
    </row>
    <row r="1273" spans="1:2" x14ac:dyDescent="0.3">
      <c r="A1273" s="8" t="s">
        <v>2107</v>
      </c>
      <c r="B1273" s="9" t="s">
        <v>2108</v>
      </c>
    </row>
    <row r="1274" spans="1:2" x14ac:dyDescent="0.3">
      <c r="A1274" s="8" t="s">
        <v>2099</v>
      </c>
      <c r="B1274" s="9" t="s">
        <v>2100</v>
      </c>
    </row>
    <row r="1275" spans="1:2" x14ac:dyDescent="0.3">
      <c r="A1275" s="8" t="s">
        <v>2095</v>
      </c>
      <c r="B1275" s="9" t="s">
        <v>2096</v>
      </c>
    </row>
    <row r="1276" spans="1:2" x14ac:dyDescent="0.3">
      <c r="A1276" s="8" t="s">
        <v>2099</v>
      </c>
      <c r="B1276" s="9" t="s">
        <v>2100</v>
      </c>
    </row>
    <row r="1277" spans="1:2" x14ac:dyDescent="0.3">
      <c r="A1277" s="8" t="s">
        <v>2097</v>
      </c>
      <c r="B1277" s="9" t="s">
        <v>2098</v>
      </c>
    </row>
    <row r="1278" spans="1:2" x14ac:dyDescent="0.3">
      <c r="A1278" s="8" t="s">
        <v>2099</v>
      </c>
      <c r="B1278" s="9" t="s">
        <v>2100</v>
      </c>
    </row>
    <row r="1279" spans="1:2" x14ac:dyDescent="0.3">
      <c r="A1279" s="8" t="s">
        <v>2105</v>
      </c>
      <c r="B1279" s="9" t="s">
        <v>2106</v>
      </c>
    </row>
    <row r="1280" spans="1:2" x14ac:dyDescent="0.3">
      <c r="A1280" s="8" t="s">
        <v>2097</v>
      </c>
      <c r="B1280" s="9" t="s">
        <v>2098</v>
      </c>
    </row>
    <row r="1281" spans="1:2" x14ac:dyDescent="0.3">
      <c r="A1281" s="8" t="s">
        <v>2103</v>
      </c>
      <c r="B1281" s="9" t="s">
        <v>2104</v>
      </c>
    </row>
    <row r="1282" spans="1:2" x14ac:dyDescent="0.3">
      <c r="A1282" s="8" t="s">
        <v>2095</v>
      </c>
      <c r="B1282" s="9" t="s">
        <v>2096</v>
      </c>
    </row>
    <row r="1283" spans="1:2" x14ac:dyDescent="0.3">
      <c r="A1283" s="8" t="s">
        <v>2097</v>
      </c>
      <c r="B1283" s="9" t="s">
        <v>2098</v>
      </c>
    </row>
    <row r="1284" spans="1:2" x14ac:dyDescent="0.3">
      <c r="A1284" s="8" t="s">
        <v>2095</v>
      </c>
      <c r="B1284" s="9" t="s">
        <v>2096</v>
      </c>
    </row>
    <row r="1285" spans="1:2" x14ac:dyDescent="0.3">
      <c r="A1285" s="8" t="s">
        <v>2105</v>
      </c>
      <c r="B1285" s="9" t="s">
        <v>2106</v>
      </c>
    </row>
    <row r="1286" spans="1:2" x14ac:dyDescent="0.3">
      <c r="A1286" s="8" t="s">
        <v>2101</v>
      </c>
      <c r="B1286" s="9" t="s">
        <v>2102</v>
      </c>
    </row>
    <row r="1287" spans="1:2" x14ac:dyDescent="0.3">
      <c r="A1287" s="8" t="s">
        <v>2095</v>
      </c>
      <c r="B1287" s="9" t="s">
        <v>2096</v>
      </c>
    </row>
    <row r="1288" spans="1:2" x14ac:dyDescent="0.3">
      <c r="A1288" s="8" t="s">
        <v>2099</v>
      </c>
      <c r="B1288" s="9" t="s">
        <v>2100</v>
      </c>
    </row>
    <row r="1289" spans="1:2" x14ac:dyDescent="0.3">
      <c r="A1289" s="8" t="s">
        <v>2103</v>
      </c>
      <c r="B1289" s="9" t="s">
        <v>2104</v>
      </c>
    </row>
    <row r="1290" spans="1:2" x14ac:dyDescent="0.3">
      <c r="A1290" s="8" t="s">
        <v>2097</v>
      </c>
      <c r="B1290" s="9" t="s">
        <v>2098</v>
      </c>
    </row>
    <row r="1291" spans="1:2" x14ac:dyDescent="0.3">
      <c r="A1291" s="8" t="s">
        <v>2105</v>
      </c>
      <c r="B1291" s="9" t="s">
        <v>2106</v>
      </c>
    </row>
    <row r="1292" spans="1:2" x14ac:dyDescent="0.3">
      <c r="A1292" s="8" t="s">
        <v>2095</v>
      </c>
      <c r="B1292" s="9" t="s">
        <v>2096</v>
      </c>
    </row>
    <row r="1293" spans="1:2" x14ac:dyDescent="0.3">
      <c r="A1293" s="8" t="s">
        <v>2099</v>
      </c>
      <c r="B1293" s="9" t="s">
        <v>2100</v>
      </c>
    </row>
    <row r="1294" spans="1:2" x14ac:dyDescent="0.3">
      <c r="A1294" s="8" t="s">
        <v>2099</v>
      </c>
      <c r="B1294" s="9" t="s">
        <v>2100</v>
      </c>
    </row>
    <row r="1295" spans="1:2" x14ac:dyDescent="0.3">
      <c r="A1295" s="8" t="s">
        <v>2097</v>
      </c>
      <c r="B1295" s="9" t="s">
        <v>2098</v>
      </c>
    </row>
    <row r="1296" spans="1:2" x14ac:dyDescent="0.3">
      <c r="A1296" s="8" t="s">
        <v>2095</v>
      </c>
      <c r="B1296" s="9" t="s">
        <v>2096</v>
      </c>
    </row>
    <row r="1297" spans="1:2" x14ac:dyDescent="0.3">
      <c r="A1297" s="8" t="s">
        <v>2097</v>
      </c>
      <c r="B1297" s="9" t="s">
        <v>2098</v>
      </c>
    </row>
    <row r="1298" spans="1:2" x14ac:dyDescent="0.3">
      <c r="A1298" s="8" t="s">
        <v>2095</v>
      </c>
      <c r="B1298" s="9" t="s">
        <v>2096</v>
      </c>
    </row>
    <row r="1299" spans="1:2" x14ac:dyDescent="0.3">
      <c r="A1299" s="8" t="s">
        <v>2097</v>
      </c>
      <c r="B1299" s="9" t="s">
        <v>2098</v>
      </c>
    </row>
    <row r="1300" spans="1:2" x14ac:dyDescent="0.3">
      <c r="A1300" s="8" t="s">
        <v>2095</v>
      </c>
      <c r="B1300" s="9" t="s">
        <v>2096</v>
      </c>
    </row>
    <row r="1301" spans="1:2" x14ac:dyDescent="0.3">
      <c r="A1301" s="8" t="s">
        <v>2097</v>
      </c>
      <c r="B1301" s="9" t="s">
        <v>2098</v>
      </c>
    </row>
    <row r="1302" spans="1:2" x14ac:dyDescent="0.3">
      <c r="A1302" s="8" t="s">
        <v>2103</v>
      </c>
      <c r="B1302" s="9" t="s">
        <v>2104</v>
      </c>
    </row>
    <row r="1303" spans="1:2" x14ac:dyDescent="0.3">
      <c r="A1303" s="8" t="s">
        <v>2095</v>
      </c>
      <c r="B1303" s="9" t="s">
        <v>2096</v>
      </c>
    </row>
    <row r="1304" spans="1:2" x14ac:dyDescent="0.3">
      <c r="A1304" s="8" t="s">
        <v>2109</v>
      </c>
      <c r="B1304" s="9" t="s">
        <v>2110</v>
      </c>
    </row>
    <row r="1305" spans="1:2" x14ac:dyDescent="0.3">
      <c r="A1305" s="8" t="s">
        <v>2101</v>
      </c>
      <c r="B1305" s="9" t="s">
        <v>2102</v>
      </c>
    </row>
    <row r="1306" spans="1:2" x14ac:dyDescent="0.3">
      <c r="A1306" s="8" t="s">
        <v>2099</v>
      </c>
      <c r="B1306" s="9" t="s">
        <v>2100</v>
      </c>
    </row>
    <row r="1307" spans="1:2" x14ac:dyDescent="0.3">
      <c r="A1307" s="8" t="s">
        <v>2103</v>
      </c>
      <c r="B1307" s="9" t="s">
        <v>2104</v>
      </c>
    </row>
    <row r="1308" spans="1:2" x14ac:dyDescent="0.3">
      <c r="A1308" s="8" t="s">
        <v>2105</v>
      </c>
      <c r="B1308" s="9" t="s">
        <v>2106</v>
      </c>
    </row>
    <row r="1309" spans="1:2" x14ac:dyDescent="0.3">
      <c r="A1309" s="8" t="s">
        <v>2105</v>
      </c>
      <c r="B1309" s="9" t="s">
        <v>2106</v>
      </c>
    </row>
    <row r="1310" spans="1:2" x14ac:dyDescent="0.3">
      <c r="A1310" s="8" t="s">
        <v>2099</v>
      </c>
      <c r="B1310" s="9" t="s">
        <v>2100</v>
      </c>
    </row>
    <row r="1311" spans="1:2" x14ac:dyDescent="0.3">
      <c r="A1311" s="8" t="s">
        <v>2095</v>
      </c>
      <c r="B1311" s="9" t="s">
        <v>2096</v>
      </c>
    </row>
    <row r="1312" spans="1:2" x14ac:dyDescent="0.3">
      <c r="A1312" s="8" t="s">
        <v>2109</v>
      </c>
      <c r="B1312" s="9" t="s">
        <v>2110</v>
      </c>
    </row>
    <row r="1313" spans="1:2" x14ac:dyDescent="0.3">
      <c r="A1313" s="8" t="s">
        <v>2109</v>
      </c>
      <c r="B1313" s="9" t="s">
        <v>2110</v>
      </c>
    </row>
    <row r="1314" spans="1:2" x14ac:dyDescent="0.3">
      <c r="A1314" s="8" t="s">
        <v>2109</v>
      </c>
      <c r="B1314" s="9" t="s">
        <v>2110</v>
      </c>
    </row>
    <row r="1315" spans="1:2" x14ac:dyDescent="0.3">
      <c r="A1315" s="8" t="s">
        <v>2109</v>
      </c>
      <c r="B1315" s="9" t="s">
        <v>2110</v>
      </c>
    </row>
    <row r="1316" spans="1:2" x14ac:dyDescent="0.3">
      <c r="A1316" s="8" t="s">
        <v>2107</v>
      </c>
      <c r="B1316" s="9" t="s">
        <v>2108</v>
      </c>
    </row>
    <row r="1317" spans="1:2" x14ac:dyDescent="0.3">
      <c r="A1317" s="8" t="s">
        <v>2101</v>
      </c>
      <c r="B1317" s="9" t="s">
        <v>2102</v>
      </c>
    </row>
    <row r="1318" spans="1:2" x14ac:dyDescent="0.3">
      <c r="A1318" s="8" t="s">
        <v>2101</v>
      </c>
      <c r="B1318" s="9" t="s">
        <v>2102</v>
      </c>
    </row>
    <row r="1319" spans="1:2" x14ac:dyDescent="0.3">
      <c r="A1319" s="8" t="s">
        <v>2095</v>
      </c>
      <c r="B1319" s="9" t="s">
        <v>2096</v>
      </c>
    </row>
    <row r="1320" spans="1:2" x14ac:dyDescent="0.3">
      <c r="A1320" s="8" t="s">
        <v>2107</v>
      </c>
      <c r="B1320" s="9" t="s">
        <v>2108</v>
      </c>
    </row>
    <row r="1321" spans="1:2" x14ac:dyDescent="0.3">
      <c r="A1321" s="8" t="s">
        <v>2109</v>
      </c>
      <c r="B1321" s="9" t="s">
        <v>2110</v>
      </c>
    </row>
    <row r="1322" spans="1:2" x14ac:dyDescent="0.3">
      <c r="A1322" s="8" t="s">
        <v>2097</v>
      </c>
      <c r="B1322" s="9" t="s">
        <v>2098</v>
      </c>
    </row>
    <row r="1323" spans="1:2" x14ac:dyDescent="0.3">
      <c r="A1323" s="8" t="s">
        <v>2097</v>
      </c>
      <c r="B1323" s="9" t="s">
        <v>2098</v>
      </c>
    </row>
    <row r="1324" spans="1:2" x14ac:dyDescent="0.3">
      <c r="A1324" s="8" t="s">
        <v>2095</v>
      </c>
      <c r="B1324" s="9" t="s">
        <v>2096</v>
      </c>
    </row>
    <row r="1325" spans="1:2" x14ac:dyDescent="0.3">
      <c r="A1325" s="8" t="s">
        <v>2107</v>
      </c>
      <c r="B1325" s="9" t="s">
        <v>2108</v>
      </c>
    </row>
    <row r="1326" spans="1:2" x14ac:dyDescent="0.3">
      <c r="A1326" s="8" t="s">
        <v>2103</v>
      </c>
      <c r="B1326" s="9" t="s">
        <v>2104</v>
      </c>
    </row>
    <row r="1327" spans="1:2" x14ac:dyDescent="0.3">
      <c r="A1327" s="8" t="s">
        <v>2109</v>
      </c>
      <c r="B1327" s="9" t="s">
        <v>2110</v>
      </c>
    </row>
    <row r="1328" spans="1:2" x14ac:dyDescent="0.3">
      <c r="A1328" s="8" t="s">
        <v>2103</v>
      </c>
      <c r="B1328" s="9" t="s">
        <v>2104</v>
      </c>
    </row>
    <row r="1329" spans="1:2" x14ac:dyDescent="0.3">
      <c r="A1329" s="8" t="s">
        <v>2107</v>
      </c>
      <c r="B1329" s="9" t="s">
        <v>2108</v>
      </c>
    </row>
    <row r="1330" spans="1:2" x14ac:dyDescent="0.3">
      <c r="A1330" s="8" t="s">
        <v>2105</v>
      </c>
      <c r="B1330" s="9" t="s">
        <v>2106</v>
      </c>
    </row>
    <row r="1331" spans="1:2" x14ac:dyDescent="0.3">
      <c r="A1331" s="8" t="s">
        <v>2099</v>
      </c>
      <c r="B1331" s="9" t="s">
        <v>2100</v>
      </c>
    </row>
    <row r="1332" spans="1:2" x14ac:dyDescent="0.3">
      <c r="A1332" s="8" t="s">
        <v>2101</v>
      </c>
      <c r="B1332" s="9" t="s">
        <v>2102</v>
      </c>
    </row>
    <row r="1333" spans="1:2" x14ac:dyDescent="0.3">
      <c r="A1333" s="8" t="s">
        <v>2105</v>
      </c>
      <c r="B1333" s="9" t="s">
        <v>2106</v>
      </c>
    </row>
    <row r="1334" spans="1:2" x14ac:dyDescent="0.3">
      <c r="A1334" s="8" t="s">
        <v>2101</v>
      </c>
      <c r="B1334" s="9" t="s">
        <v>2102</v>
      </c>
    </row>
    <row r="1335" spans="1:2" x14ac:dyDescent="0.3">
      <c r="A1335" s="8" t="s">
        <v>2095</v>
      </c>
      <c r="B1335" s="9" t="s">
        <v>2096</v>
      </c>
    </row>
    <row r="1336" spans="1:2" x14ac:dyDescent="0.3">
      <c r="A1336" s="8" t="s">
        <v>2099</v>
      </c>
      <c r="B1336" s="9" t="s">
        <v>2100</v>
      </c>
    </row>
    <row r="1337" spans="1:2" x14ac:dyDescent="0.3">
      <c r="A1337" s="8" t="s">
        <v>2105</v>
      </c>
      <c r="B1337" s="9" t="s">
        <v>2106</v>
      </c>
    </row>
    <row r="1338" spans="1:2" x14ac:dyDescent="0.3">
      <c r="A1338" s="8" t="s">
        <v>2109</v>
      </c>
      <c r="B1338" s="9" t="s">
        <v>2110</v>
      </c>
    </row>
    <row r="1339" spans="1:2" x14ac:dyDescent="0.3">
      <c r="A1339" s="8" t="s">
        <v>2095</v>
      </c>
      <c r="B1339" s="9" t="s">
        <v>2096</v>
      </c>
    </row>
    <row r="1340" spans="1:2" x14ac:dyDescent="0.3">
      <c r="A1340" s="8" t="s">
        <v>2097</v>
      </c>
      <c r="B1340" s="9" t="s">
        <v>2098</v>
      </c>
    </row>
    <row r="1341" spans="1:2" x14ac:dyDescent="0.3">
      <c r="A1341" s="8" t="s">
        <v>2105</v>
      </c>
      <c r="B1341" s="9" t="s">
        <v>2106</v>
      </c>
    </row>
    <row r="1342" spans="1:2" x14ac:dyDescent="0.3">
      <c r="A1342" s="8" t="s">
        <v>2109</v>
      </c>
      <c r="B1342" s="9" t="s">
        <v>2110</v>
      </c>
    </row>
    <row r="1343" spans="1:2" x14ac:dyDescent="0.3">
      <c r="A1343" s="8" t="s">
        <v>2107</v>
      </c>
      <c r="B1343" s="9" t="s">
        <v>2108</v>
      </c>
    </row>
    <row r="1344" spans="1:2" x14ac:dyDescent="0.3">
      <c r="A1344" s="8" t="s">
        <v>2099</v>
      </c>
      <c r="B1344" s="9" t="s">
        <v>2100</v>
      </c>
    </row>
    <row r="1345" spans="1:2" x14ac:dyDescent="0.3">
      <c r="A1345" s="8" t="s">
        <v>2107</v>
      </c>
      <c r="B1345" s="9" t="s">
        <v>2108</v>
      </c>
    </row>
    <row r="1346" spans="1:2" x14ac:dyDescent="0.3">
      <c r="A1346" s="8" t="s">
        <v>2101</v>
      </c>
      <c r="B1346" s="9" t="s">
        <v>2102</v>
      </c>
    </row>
    <row r="1347" spans="1:2" x14ac:dyDescent="0.3">
      <c r="A1347" s="8" t="s">
        <v>2095</v>
      </c>
      <c r="B1347" s="9" t="s">
        <v>2096</v>
      </c>
    </row>
    <row r="1348" spans="1:2" x14ac:dyDescent="0.3">
      <c r="A1348" s="8" t="s">
        <v>2105</v>
      </c>
      <c r="B1348" s="9" t="s">
        <v>2106</v>
      </c>
    </row>
    <row r="1349" spans="1:2" x14ac:dyDescent="0.3">
      <c r="A1349" s="8" t="s">
        <v>2103</v>
      </c>
      <c r="B1349" s="9" t="s">
        <v>2104</v>
      </c>
    </row>
    <row r="1350" spans="1:2" x14ac:dyDescent="0.3">
      <c r="A1350" s="8" t="s">
        <v>2105</v>
      </c>
      <c r="B1350" s="9" t="s">
        <v>2106</v>
      </c>
    </row>
    <row r="1351" spans="1:2" x14ac:dyDescent="0.3">
      <c r="A1351" s="8" t="s">
        <v>2099</v>
      </c>
      <c r="B1351" s="9" t="s">
        <v>2100</v>
      </c>
    </row>
    <row r="1352" spans="1:2" x14ac:dyDescent="0.3">
      <c r="A1352" s="8" t="s">
        <v>2107</v>
      </c>
      <c r="B1352" s="9" t="s">
        <v>2108</v>
      </c>
    </row>
    <row r="1353" spans="1:2" x14ac:dyDescent="0.3">
      <c r="A1353" s="8" t="s">
        <v>2107</v>
      </c>
      <c r="B1353" s="9" t="s">
        <v>2108</v>
      </c>
    </row>
    <row r="1354" spans="1:2" x14ac:dyDescent="0.3">
      <c r="A1354" s="8" t="s">
        <v>2101</v>
      </c>
      <c r="B1354" s="9" t="s">
        <v>2102</v>
      </c>
    </row>
    <row r="1355" spans="1:2" x14ac:dyDescent="0.3">
      <c r="A1355" s="8" t="s">
        <v>2107</v>
      </c>
      <c r="B1355" s="9" t="s">
        <v>2108</v>
      </c>
    </row>
    <row r="1356" spans="1:2" x14ac:dyDescent="0.3">
      <c r="A1356" s="8" t="s">
        <v>2101</v>
      </c>
      <c r="B1356" s="9" t="s">
        <v>2102</v>
      </c>
    </row>
    <row r="1357" spans="1:2" x14ac:dyDescent="0.3">
      <c r="A1357" s="8" t="s">
        <v>2101</v>
      </c>
      <c r="B1357" s="9" t="s">
        <v>2102</v>
      </c>
    </row>
    <row r="1358" spans="1:2" x14ac:dyDescent="0.3">
      <c r="A1358" s="8" t="s">
        <v>2109</v>
      </c>
      <c r="B1358" s="9" t="s">
        <v>2110</v>
      </c>
    </row>
    <row r="1359" spans="1:2" x14ac:dyDescent="0.3">
      <c r="A1359" s="8" t="s">
        <v>2107</v>
      </c>
      <c r="B1359" s="9" t="s">
        <v>2108</v>
      </c>
    </row>
    <row r="1360" spans="1:2" x14ac:dyDescent="0.3">
      <c r="A1360" s="8" t="s">
        <v>2095</v>
      </c>
      <c r="B1360" s="9" t="s">
        <v>2096</v>
      </c>
    </row>
    <row r="1361" spans="1:2" x14ac:dyDescent="0.3">
      <c r="A1361" s="8" t="s">
        <v>2097</v>
      </c>
      <c r="B1361" s="9" t="s">
        <v>2098</v>
      </c>
    </row>
    <row r="1362" spans="1:2" x14ac:dyDescent="0.3">
      <c r="A1362" s="8" t="s">
        <v>2103</v>
      </c>
      <c r="B1362" s="9" t="s">
        <v>2104</v>
      </c>
    </row>
    <row r="1363" spans="1:2" x14ac:dyDescent="0.3">
      <c r="A1363" s="8" t="s">
        <v>2097</v>
      </c>
      <c r="B1363" s="9" t="s">
        <v>2098</v>
      </c>
    </row>
    <row r="1364" spans="1:2" x14ac:dyDescent="0.3">
      <c r="A1364" s="8" t="s">
        <v>2099</v>
      </c>
      <c r="B1364" s="9" t="s">
        <v>2100</v>
      </c>
    </row>
    <row r="1365" spans="1:2" x14ac:dyDescent="0.3">
      <c r="A1365" s="8" t="s">
        <v>2101</v>
      </c>
      <c r="B1365" s="9" t="s">
        <v>2102</v>
      </c>
    </row>
    <row r="1366" spans="1:2" x14ac:dyDescent="0.3">
      <c r="A1366" s="8" t="s">
        <v>2107</v>
      </c>
      <c r="B1366" s="9" t="s">
        <v>2108</v>
      </c>
    </row>
    <row r="1367" spans="1:2" x14ac:dyDescent="0.3">
      <c r="A1367" s="8" t="s">
        <v>2105</v>
      </c>
      <c r="B1367" s="9" t="s">
        <v>2106</v>
      </c>
    </row>
    <row r="1368" spans="1:2" x14ac:dyDescent="0.3">
      <c r="A1368" s="8" t="s">
        <v>2105</v>
      </c>
      <c r="B1368" s="9" t="s">
        <v>2106</v>
      </c>
    </row>
    <row r="1369" spans="1:2" x14ac:dyDescent="0.3">
      <c r="A1369" s="8" t="s">
        <v>2103</v>
      </c>
      <c r="B1369" s="9" t="s">
        <v>2104</v>
      </c>
    </row>
    <row r="1370" spans="1:2" x14ac:dyDescent="0.3">
      <c r="A1370" s="8" t="s">
        <v>2097</v>
      </c>
      <c r="B1370" s="9" t="s">
        <v>2098</v>
      </c>
    </row>
    <row r="1371" spans="1:2" x14ac:dyDescent="0.3">
      <c r="A1371" s="8" t="s">
        <v>2105</v>
      </c>
      <c r="B1371" s="9" t="s">
        <v>2106</v>
      </c>
    </row>
    <row r="1372" spans="1:2" x14ac:dyDescent="0.3">
      <c r="A1372" s="8" t="s">
        <v>2095</v>
      </c>
      <c r="B1372" s="9" t="s">
        <v>2096</v>
      </c>
    </row>
    <row r="1373" spans="1:2" x14ac:dyDescent="0.3">
      <c r="A1373" s="8" t="s">
        <v>2101</v>
      </c>
      <c r="B1373" s="9" t="s">
        <v>2102</v>
      </c>
    </row>
    <row r="1374" spans="1:2" x14ac:dyDescent="0.3">
      <c r="A1374" s="8" t="s">
        <v>2105</v>
      </c>
      <c r="B1374" s="9" t="s">
        <v>2106</v>
      </c>
    </row>
    <row r="1375" spans="1:2" x14ac:dyDescent="0.3">
      <c r="A1375" s="8" t="s">
        <v>2103</v>
      </c>
      <c r="B1375" s="9" t="s">
        <v>2104</v>
      </c>
    </row>
    <row r="1376" spans="1:2" x14ac:dyDescent="0.3">
      <c r="A1376" s="8" t="s">
        <v>2095</v>
      </c>
      <c r="B1376" s="9" t="s">
        <v>2096</v>
      </c>
    </row>
    <row r="1377" spans="1:2" x14ac:dyDescent="0.3">
      <c r="A1377" s="8" t="s">
        <v>2095</v>
      </c>
      <c r="B1377" s="9" t="s">
        <v>2096</v>
      </c>
    </row>
    <row r="1378" spans="1:2" x14ac:dyDescent="0.3">
      <c r="A1378" s="8" t="s">
        <v>2095</v>
      </c>
      <c r="B1378" s="9" t="s">
        <v>2096</v>
      </c>
    </row>
    <row r="1379" spans="1:2" x14ac:dyDescent="0.3">
      <c r="A1379" s="8" t="s">
        <v>2105</v>
      </c>
      <c r="B1379" s="9" t="s">
        <v>2106</v>
      </c>
    </row>
    <row r="1380" spans="1:2" x14ac:dyDescent="0.3">
      <c r="A1380" s="8" t="s">
        <v>2099</v>
      </c>
      <c r="B1380" s="9" t="s">
        <v>2100</v>
      </c>
    </row>
    <row r="1381" spans="1:2" x14ac:dyDescent="0.3">
      <c r="A1381" s="8" t="s">
        <v>2097</v>
      </c>
      <c r="B1381" s="9" t="s">
        <v>2098</v>
      </c>
    </row>
    <row r="1382" spans="1:2" x14ac:dyDescent="0.3">
      <c r="A1382" s="8" t="s">
        <v>2105</v>
      </c>
      <c r="B1382" s="9" t="s">
        <v>2106</v>
      </c>
    </row>
    <row r="1383" spans="1:2" x14ac:dyDescent="0.3">
      <c r="A1383" s="8" t="s">
        <v>2107</v>
      </c>
      <c r="B1383" s="9" t="s">
        <v>2108</v>
      </c>
    </row>
    <row r="1384" spans="1:2" x14ac:dyDescent="0.3">
      <c r="A1384" s="8" t="s">
        <v>2103</v>
      </c>
      <c r="B1384" s="9" t="s">
        <v>2104</v>
      </c>
    </row>
    <row r="1385" spans="1:2" x14ac:dyDescent="0.3">
      <c r="A1385" s="8" t="s">
        <v>2101</v>
      </c>
      <c r="B1385" s="9" t="s">
        <v>2102</v>
      </c>
    </row>
    <row r="1386" spans="1:2" x14ac:dyDescent="0.3">
      <c r="A1386" s="8" t="s">
        <v>2095</v>
      </c>
      <c r="B1386" s="9" t="s">
        <v>2096</v>
      </c>
    </row>
    <row r="1387" spans="1:2" x14ac:dyDescent="0.3">
      <c r="A1387" s="8" t="s">
        <v>2107</v>
      </c>
      <c r="B1387" s="9" t="s">
        <v>2108</v>
      </c>
    </row>
    <row r="1388" spans="1:2" x14ac:dyDescent="0.3">
      <c r="A1388" s="8" t="s">
        <v>2099</v>
      </c>
      <c r="B1388" s="9" t="s">
        <v>2100</v>
      </c>
    </row>
    <row r="1389" spans="1:2" x14ac:dyDescent="0.3">
      <c r="A1389" s="8" t="s">
        <v>2105</v>
      </c>
      <c r="B1389" s="9" t="s">
        <v>2106</v>
      </c>
    </row>
    <row r="1390" spans="1:2" x14ac:dyDescent="0.3">
      <c r="A1390" s="8" t="s">
        <v>2101</v>
      </c>
      <c r="B1390" s="9" t="s">
        <v>2102</v>
      </c>
    </row>
    <row r="1391" spans="1:2" x14ac:dyDescent="0.3">
      <c r="A1391" s="8" t="s">
        <v>2099</v>
      </c>
      <c r="B1391" s="9" t="s">
        <v>2100</v>
      </c>
    </row>
    <row r="1392" spans="1:2" x14ac:dyDescent="0.3">
      <c r="A1392" s="8" t="s">
        <v>2097</v>
      </c>
      <c r="B1392" s="9" t="s">
        <v>2098</v>
      </c>
    </row>
    <row r="1393" spans="1:2" x14ac:dyDescent="0.3">
      <c r="A1393" s="8" t="s">
        <v>2097</v>
      </c>
      <c r="B1393" s="9" t="s">
        <v>2098</v>
      </c>
    </row>
    <row r="1394" spans="1:2" x14ac:dyDescent="0.3">
      <c r="A1394" s="8" t="s">
        <v>2099</v>
      </c>
      <c r="B1394" s="9" t="s">
        <v>2100</v>
      </c>
    </row>
    <row r="1395" spans="1:2" x14ac:dyDescent="0.3">
      <c r="A1395" s="8" t="s">
        <v>2095</v>
      </c>
      <c r="B1395" s="9" t="s">
        <v>2096</v>
      </c>
    </row>
    <row r="1396" spans="1:2" x14ac:dyDescent="0.3">
      <c r="A1396" s="8" t="s">
        <v>2103</v>
      </c>
      <c r="B1396" s="9" t="s">
        <v>2104</v>
      </c>
    </row>
    <row r="1397" spans="1:2" x14ac:dyDescent="0.3">
      <c r="A1397" s="8" t="s">
        <v>2099</v>
      </c>
      <c r="B1397" s="9" t="s">
        <v>2100</v>
      </c>
    </row>
    <row r="1398" spans="1:2" x14ac:dyDescent="0.3">
      <c r="A1398" s="8" t="s">
        <v>2105</v>
      </c>
      <c r="B1398" s="9" t="s">
        <v>2106</v>
      </c>
    </row>
    <row r="1399" spans="1:2" x14ac:dyDescent="0.3">
      <c r="A1399" s="8" t="s">
        <v>2097</v>
      </c>
      <c r="B1399" s="9" t="s">
        <v>2098</v>
      </c>
    </row>
    <row r="1400" spans="1:2" x14ac:dyDescent="0.3">
      <c r="A1400" s="8" t="s">
        <v>2105</v>
      </c>
      <c r="B1400" s="9" t="s">
        <v>2106</v>
      </c>
    </row>
    <row r="1401" spans="1:2" x14ac:dyDescent="0.3">
      <c r="A1401" s="8" t="s">
        <v>2107</v>
      </c>
      <c r="B1401" s="9" t="s">
        <v>2108</v>
      </c>
    </row>
    <row r="1402" spans="1:2" x14ac:dyDescent="0.3">
      <c r="A1402" s="8" t="s">
        <v>2095</v>
      </c>
      <c r="B1402" s="9" t="s">
        <v>2096</v>
      </c>
    </row>
    <row r="1403" spans="1:2" x14ac:dyDescent="0.3">
      <c r="A1403" s="8" t="s">
        <v>2105</v>
      </c>
      <c r="B1403" s="9" t="s">
        <v>2106</v>
      </c>
    </row>
    <row r="1404" spans="1:2" x14ac:dyDescent="0.3">
      <c r="A1404" s="8" t="s">
        <v>2099</v>
      </c>
      <c r="B1404" s="9" t="s">
        <v>2100</v>
      </c>
    </row>
    <row r="1405" spans="1:2" x14ac:dyDescent="0.3">
      <c r="A1405" s="8" t="s">
        <v>2097</v>
      </c>
      <c r="B1405" s="9" t="s">
        <v>2098</v>
      </c>
    </row>
    <row r="1406" spans="1:2" x14ac:dyDescent="0.3">
      <c r="A1406" s="8" t="s">
        <v>2101</v>
      </c>
      <c r="B1406" s="9" t="s">
        <v>2102</v>
      </c>
    </row>
    <row r="1407" spans="1:2" x14ac:dyDescent="0.3">
      <c r="A1407" s="8" t="s">
        <v>2095</v>
      </c>
      <c r="B1407" s="9" t="s">
        <v>2096</v>
      </c>
    </row>
    <row r="1408" spans="1:2" x14ac:dyDescent="0.3">
      <c r="A1408" s="8" t="s">
        <v>2105</v>
      </c>
      <c r="B1408" s="9" t="s">
        <v>2106</v>
      </c>
    </row>
    <row r="1409" spans="1:2" x14ac:dyDescent="0.3">
      <c r="A1409" s="8" t="s">
        <v>2095</v>
      </c>
      <c r="B1409" s="9" t="s">
        <v>2096</v>
      </c>
    </row>
    <row r="1410" spans="1:2" x14ac:dyDescent="0.3">
      <c r="A1410" s="8" t="s">
        <v>2105</v>
      </c>
      <c r="B1410" s="9" t="s">
        <v>2106</v>
      </c>
    </row>
    <row r="1411" spans="1:2" x14ac:dyDescent="0.3">
      <c r="A1411" s="8" t="s">
        <v>2097</v>
      </c>
      <c r="B1411" s="9" t="s">
        <v>2098</v>
      </c>
    </row>
    <row r="1412" spans="1:2" x14ac:dyDescent="0.3">
      <c r="A1412" s="8" t="s">
        <v>2095</v>
      </c>
      <c r="B1412" s="9" t="s">
        <v>2096</v>
      </c>
    </row>
    <row r="1413" spans="1:2" x14ac:dyDescent="0.3">
      <c r="A1413" s="8" t="s">
        <v>2107</v>
      </c>
      <c r="B1413" s="9" t="s">
        <v>2108</v>
      </c>
    </row>
    <row r="1414" spans="1:2" x14ac:dyDescent="0.3">
      <c r="A1414" s="8" t="s">
        <v>2109</v>
      </c>
      <c r="B1414" s="9" t="s">
        <v>2110</v>
      </c>
    </row>
    <row r="1415" spans="1:2" x14ac:dyDescent="0.3">
      <c r="A1415" s="8" t="s">
        <v>2109</v>
      </c>
      <c r="B1415" s="9" t="s">
        <v>2110</v>
      </c>
    </row>
    <row r="1416" spans="1:2" x14ac:dyDescent="0.3">
      <c r="A1416" s="8" t="s">
        <v>2101</v>
      </c>
      <c r="B1416" s="9" t="s">
        <v>2102</v>
      </c>
    </row>
    <row r="1417" spans="1:2" x14ac:dyDescent="0.3">
      <c r="A1417" s="8" t="s">
        <v>2095</v>
      </c>
      <c r="B1417" s="9" t="s">
        <v>2096</v>
      </c>
    </row>
    <row r="1418" spans="1:2" x14ac:dyDescent="0.3">
      <c r="A1418" s="8" t="s">
        <v>2097</v>
      </c>
      <c r="B1418" s="9" t="s">
        <v>2098</v>
      </c>
    </row>
    <row r="1419" spans="1:2" x14ac:dyDescent="0.3">
      <c r="A1419" s="8" t="s">
        <v>2107</v>
      </c>
      <c r="B1419" s="9" t="s">
        <v>2108</v>
      </c>
    </row>
    <row r="1420" spans="1:2" x14ac:dyDescent="0.3">
      <c r="A1420" s="8" t="s">
        <v>2105</v>
      </c>
      <c r="B1420" s="9" t="s">
        <v>2106</v>
      </c>
    </row>
    <row r="1421" spans="1:2" x14ac:dyDescent="0.3">
      <c r="A1421" s="8" t="s">
        <v>2107</v>
      </c>
      <c r="B1421" s="9" t="s">
        <v>2108</v>
      </c>
    </row>
    <row r="1422" spans="1:2" x14ac:dyDescent="0.3">
      <c r="A1422" s="8" t="s">
        <v>2109</v>
      </c>
      <c r="B1422" s="9" t="s">
        <v>2110</v>
      </c>
    </row>
    <row r="1423" spans="1:2" x14ac:dyDescent="0.3">
      <c r="A1423" s="8" t="s">
        <v>2097</v>
      </c>
      <c r="B1423" s="9" t="s">
        <v>2098</v>
      </c>
    </row>
    <row r="1424" spans="1:2" x14ac:dyDescent="0.3">
      <c r="A1424" s="8" t="s">
        <v>2099</v>
      </c>
      <c r="B1424" s="9" t="s">
        <v>2100</v>
      </c>
    </row>
    <row r="1425" spans="1:2" x14ac:dyDescent="0.3">
      <c r="A1425" s="8" t="s">
        <v>2099</v>
      </c>
      <c r="B1425" s="9" t="s">
        <v>2100</v>
      </c>
    </row>
    <row r="1426" spans="1:2" x14ac:dyDescent="0.3">
      <c r="A1426" s="8" t="s">
        <v>2097</v>
      </c>
      <c r="B1426" s="9" t="s">
        <v>2098</v>
      </c>
    </row>
    <row r="1427" spans="1:2" x14ac:dyDescent="0.3">
      <c r="A1427" s="8" t="s">
        <v>2107</v>
      </c>
      <c r="B1427" s="9" t="s">
        <v>2108</v>
      </c>
    </row>
    <row r="1428" spans="1:2" x14ac:dyDescent="0.3">
      <c r="A1428" s="8" t="s">
        <v>2103</v>
      </c>
      <c r="B1428" s="9" t="s">
        <v>2104</v>
      </c>
    </row>
    <row r="1429" spans="1:2" x14ac:dyDescent="0.3">
      <c r="A1429" s="8" t="s">
        <v>2109</v>
      </c>
      <c r="B1429" s="9" t="s">
        <v>2110</v>
      </c>
    </row>
    <row r="1430" spans="1:2" x14ac:dyDescent="0.3">
      <c r="A1430" s="8" t="s">
        <v>2107</v>
      </c>
      <c r="B1430" s="9" t="s">
        <v>2108</v>
      </c>
    </row>
    <row r="1431" spans="1:2" x14ac:dyDescent="0.3">
      <c r="A1431" s="8" t="s">
        <v>2095</v>
      </c>
      <c r="B1431" s="9" t="s">
        <v>2096</v>
      </c>
    </row>
    <row r="1432" spans="1:2" x14ac:dyDescent="0.3">
      <c r="A1432" s="8" t="s">
        <v>2097</v>
      </c>
      <c r="B1432" s="9" t="s">
        <v>2098</v>
      </c>
    </row>
    <row r="1433" spans="1:2" x14ac:dyDescent="0.3">
      <c r="A1433" s="8" t="s">
        <v>2099</v>
      </c>
      <c r="B1433" s="9" t="s">
        <v>2100</v>
      </c>
    </row>
    <row r="1434" spans="1:2" x14ac:dyDescent="0.3">
      <c r="A1434" s="8" t="s">
        <v>2107</v>
      </c>
      <c r="B1434" s="9" t="s">
        <v>2108</v>
      </c>
    </row>
    <row r="1435" spans="1:2" x14ac:dyDescent="0.3">
      <c r="A1435" s="8" t="s">
        <v>2105</v>
      </c>
      <c r="B1435" s="9" t="s">
        <v>2106</v>
      </c>
    </row>
    <row r="1436" spans="1:2" x14ac:dyDescent="0.3">
      <c r="A1436" s="8" t="s">
        <v>2107</v>
      </c>
      <c r="B1436" s="9" t="s">
        <v>2108</v>
      </c>
    </row>
    <row r="1437" spans="1:2" x14ac:dyDescent="0.3">
      <c r="A1437" s="8" t="s">
        <v>2097</v>
      </c>
      <c r="B1437" s="9" t="s">
        <v>2098</v>
      </c>
    </row>
    <row r="1438" spans="1:2" x14ac:dyDescent="0.3">
      <c r="A1438" s="8" t="s">
        <v>2101</v>
      </c>
      <c r="B1438" s="9" t="s">
        <v>2102</v>
      </c>
    </row>
    <row r="1439" spans="1:2" x14ac:dyDescent="0.3">
      <c r="A1439" s="8" t="s">
        <v>2101</v>
      </c>
      <c r="B1439" s="9" t="s">
        <v>2102</v>
      </c>
    </row>
    <row r="1440" spans="1:2" x14ac:dyDescent="0.3">
      <c r="A1440" s="8" t="s">
        <v>2097</v>
      </c>
      <c r="B1440" s="9" t="s">
        <v>2098</v>
      </c>
    </row>
    <row r="1441" spans="1:2" x14ac:dyDescent="0.3">
      <c r="A1441" s="8" t="s">
        <v>2101</v>
      </c>
      <c r="B1441" s="9" t="s">
        <v>2102</v>
      </c>
    </row>
    <row r="1442" spans="1:2" x14ac:dyDescent="0.3">
      <c r="A1442" s="8" t="s">
        <v>2103</v>
      </c>
      <c r="B1442" s="9" t="s">
        <v>2104</v>
      </c>
    </row>
    <row r="1443" spans="1:2" x14ac:dyDescent="0.3">
      <c r="A1443" s="8" t="s">
        <v>2097</v>
      </c>
      <c r="B1443" s="9" t="s">
        <v>2098</v>
      </c>
    </row>
    <row r="1444" spans="1:2" x14ac:dyDescent="0.3">
      <c r="A1444" s="8" t="s">
        <v>2109</v>
      </c>
      <c r="B1444" s="9" t="s">
        <v>2110</v>
      </c>
    </row>
    <row r="1445" spans="1:2" x14ac:dyDescent="0.3">
      <c r="A1445" s="8" t="s">
        <v>2101</v>
      </c>
      <c r="B1445" s="9" t="s">
        <v>2102</v>
      </c>
    </row>
    <row r="1446" spans="1:2" x14ac:dyDescent="0.3">
      <c r="A1446" s="8" t="s">
        <v>2101</v>
      </c>
      <c r="B1446" s="9" t="s">
        <v>2102</v>
      </c>
    </row>
    <row r="1447" spans="1:2" x14ac:dyDescent="0.3">
      <c r="A1447" s="8" t="s">
        <v>2105</v>
      </c>
      <c r="B1447" s="9" t="s">
        <v>2106</v>
      </c>
    </row>
    <row r="1448" spans="1:2" x14ac:dyDescent="0.3">
      <c r="A1448" s="8" t="s">
        <v>2107</v>
      </c>
      <c r="B1448" s="9" t="s">
        <v>2108</v>
      </c>
    </row>
    <row r="1449" spans="1:2" x14ac:dyDescent="0.3">
      <c r="A1449" s="8" t="s">
        <v>2101</v>
      </c>
      <c r="B1449" s="9" t="s">
        <v>2102</v>
      </c>
    </row>
    <row r="1450" spans="1:2" x14ac:dyDescent="0.3">
      <c r="A1450" s="8" t="s">
        <v>2097</v>
      </c>
      <c r="B1450" s="9" t="s">
        <v>2098</v>
      </c>
    </row>
    <row r="1451" spans="1:2" x14ac:dyDescent="0.3">
      <c r="A1451" s="8" t="s">
        <v>2101</v>
      </c>
      <c r="B1451" s="9" t="s">
        <v>2102</v>
      </c>
    </row>
    <row r="1452" spans="1:2" x14ac:dyDescent="0.3">
      <c r="A1452" s="8" t="s">
        <v>2109</v>
      </c>
      <c r="B1452" s="9" t="s">
        <v>2110</v>
      </c>
    </row>
    <row r="1453" spans="1:2" x14ac:dyDescent="0.3">
      <c r="A1453" s="8" t="s">
        <v>2103</v>
      </c>
      <c r="B1453" s="9" t="s">
        <v>2104</v>
      </c>
    </row>
    <row r="1454" spans="1:2" x14ac:dyDescent="0.3">
      <c r="A1454" s="8" t="s">
        <v>2095</v>
      </c>
      <c r="B1454" s="9" t="s">
        <v>2096</v>
      </c>
    </row>
    <row r="1455" spans="1:2" x14ac:dyDescent="0.3">
      <c r="A1455" s="8" t="s">
        <v>2097</v>
      </c>
      <c r="B1455" s="9" t="s">
        <v>2098</v>
      </c>
    </row>
    <row r="1456" spans="1:2" x14ac:dyDescent="0.3">
      <c r="A1456" s="8" t="s">
        <v>2103</v>
      </c>
      <c r="B1456" s="9" t="s">
        <v>2104</v>
      </c>
    </row>
    <row r="1457" spans="1:2" x14ac:dyDescent="0.3">
      <c r="A1457" s="8" t="s">
        <v>2103</v>
      </c>
      <c r="B1457" s="9" t="s">
        <v>2104</v>
      </c>
    </row>
    <row r="1458" spans="1:2" x14ac:dyDescent="0.3">
      <c r="A1458" s="8" t="s">
        <v>2105</v>
      </c>
      <c r="B1458" s="9" t="s">
        <v>2106</v>
      </c>
    </row>
    <row r="1459" spans="1:2" x14ac:dyDescent="0.3">
      <c r="A1459" s="8" t="s">
        <v>2101</v>
      </c>
      <c r="B1459" s="9" t="s">
        <v>2102</v>
      </c>
    </row>
    <row r="1460" spans="1:2" x14ac:dyDescent="0.3">
      <c r="A1460" s="8" t="s">
        <v>2103</v>
      </c>
      <c r="B1460" s="9" t="s">
        <v>2104</v>
      </c>
    </row>
    <row r="1461" spans="1:2" x14ac:dyDescent="0.3">
      <c r="A1461" s="8" t="s">
        <v>2109</v>
      </c>
      <c r="B1461" s="9" t="s">
        <v>2110</v>
      </c>
    </row>
    <row r="1462" spans="1:2" x14ac:dyDescent="0.3">
      <c r="A1462" s="8" t="s">
        <v>2097</v>
      </c>
      <c r="B1462" s="9" t="s">
        <v>2098</v>
      </c>
    </row>
    <row r="1463" spans="1:2" x14ac:dyDescent="0.3">
      <c r="A1463" s="8" t="s">
        <v>2097</v>
      </c>
      <c r="B1463" s="9" t="s">
        <v>2098</v>
      </c>
    </row>
    <row r="1464" spans="1:2" x14ac:dyDescent="0.3">
      <c r="A1464" s="8" t="s">
        <v>2097</v>
      </c>
      <c r="B1464" s="9" t="s">
        <v>2098</v>
      </c>
    </row>
    <row r="1465" spans="1:2" x14ac:dyDescent="0.3">
      <c r="A1465" s="8" t="s">
        <v>2101</v>
      </c>
      <c r="B1465" s="9" t="s">
        <v>2102</v>
      </c>
    </row>
    <row r="1466" spans="1:2" x14ac:dyDescent="0.3">
      <c r="A1466" s="8" t="s">
        <v>2097</v>
      </c>
      <c r="B1466" s="9" t="s">
        <v>2098</v>
      </c>
    </row>
    <row r="1467" spans="1:2" x14ac:dyDescent="0.3">
      <c r="A1467" s="8" t="s">
        <v>2103</v>
      </c>
      <c r="B1467" s="9" t="s">
        <v>2104</v>
      </c>
    </row>
    <row r="1468" spans="1:2" x14ac:dyDescent="0.3">
      <c r="A1468" s="8" t="s">
        <v>2097</v>
      </c>
      <c r="B1468" s="9" t="s">
        <v>2098</v>
      </c>
    </row>
    <row r="1469" spans="1:2" x14ac:dyDescent="0.3">
      <c r="A1469" s="8" t="s">
        <v>2109</v>
      </c>
      <c r="B1469" s="9" t="s">
        <v>2110</v>
      </c>
    </row>
    <row r="1470" spans="1:2" x14ac:dyDescent="0.3">
      <c r="A1470" s="8" t="s">
        <v>2099</v>
      </c>
      <c r="B1470" s="9" t="s">
        <v>2100</v>
      </c>
    </row>
    <row r="1471" spans="1:2" x14ac:dyDescent="0.3">
      <c r="A1471" s="8" t="s">
        <v>2097</v>
      </c>
      <c r="B1471" s="9" t="s">
        <v>2098</v>
      </c>
    </row>
    <row r="1472" spans="1:2" x14ac:dyDescent="0.3">
      <c r="A1472" s="8" t="s">
        <v>2103</v>
      </c>
      <c r="B1472" s="9" t="s">
        <v>2104</v>
      </c>
    </row>
    <row r="1473" spans="1:2" x14ac:dyDescent="0.3">
      <c r="A1473" s="8" t="s">
        <v>2101</v>
      </c>
      <c r="B1473" s="9" t="s">
        <v>2102</v>
      </c>
    </row>
    <row r="1474" spans="1:2" x14ac:dyDescent="0.3">
      <c r="A1474" s="8" t="s">
        <v>2105</v>
      </c>
      <c r="B1474" s="9" t="s">
        <v>2106</v>
      </c>
    </row>
    <row r="1475" spans="1:2" x14ac:dyDescent="0.3">
      <c r="A1475" s="8" t="s">
        <v>2105</v>
      </c>
      <c r="B1475" s="9" t="s">
        <v>2106</v>
      </c>
    </row>
    <row r="1476" spans="1:2" x14ac:dyDescent="0.3">
      <c r="A1476" s="8" t="s">
        <v>2105</v>
      </c>
      <c r="B1476" s="9" t="s">
        <v>2106</v>
      </c>
    </row>
    <row r="1477" spans="1:2" x14ac:dyDescent="0.3">
      <c r="A1477" s="8" t="s">
        <v>2101</v>
      </c>
      <c r="B1477" s="9" t="s">
        <v>2102</v>
      </c>
    </row>
    <row r="1478" spans="1:2" x14ac:dyDescent="0.3">
      <c r="A1478" s="8" t="s">
        <v>2097</v>
      </c>
      <c r="B1478" s="9" t="s">
        <v>2098</v>
      </c>
    </row>
    <row r="1479" spans="1:2" x14ac:dyDescent="0.3">
      <c r="A1479" s="8" t="s">
        <v>2105</v>
      </c>
      <c r="B1479" s="9" t="s">
        <v>2106</v>
      </c>
    </row>
    <row r="1480" spans="1:2" x14ac:dyDescent="0.3">
      <c r="A1480" s="8" t="s">
        <v>2109</v>
      </c>
      <c r="B1480" s="9" t="s">
        <v>2110</v>
      </c>
    </row>
    <row r="1481" spans="1:2" x14ac:dyDescent="0.3">
      <c r="A1481" s="8" t="s">
        <v>2095</v>
      </c>
      <c r="B1481" s="9" t="s">
        <v>2096</v>
      </c>
    </row>
    <row r="1482" spans="1:2" x14ac:dyDescent="0.3">
      <c r="A1482" s="8" t="s">
        <v>2097</v>
      </c>
      <c r="B1482" s="9" t="s">
        <v>2098</v>
      </c>
    </row>
    <row r="1483" spans="1:2" x14ac:dyDescent="0.3">
      <c r="A1483" s="8" t="s">
        <v>2103</v>
      </c>
      <c r="B1483" s="9" t="s">
        <v>2104</v>
      </c>
    </row>
    <row r="1484" spans="1:2" x14ac:dyDescent="0.3">
      <c r="A1484" s="8" t="s">
        <v>2097</v>
      </c>
      <c r="B1484" s="9" t="s">
        <v>2098</v>
      </c>
    </row>
    <row r="1485" spans="1:2" x14ac:dyDescent="0.3">
      <c r="A1485" s="8" t="s">
        <v>2107</v>
      </c>
      <c r="B1485" s="9" t="s">
        <v>2108</v>
      </c>
    </row>
    <row r="1486" spans="1:2" x14ac:dyDescent="0.3">
      <c r="A1486" s="8" t="s">
        <v>2101</v>
      </c>
      <c r="B1486" s="9" t="s">
        <v>2102</v>
      </c>
    </row>
    <row r="1487" spans="1:2" x14ac:dyDescent="0.3">
      <c r="A1487" s="8" t="s">
        <v>2097</v>
      </c>
      <c r="B1487" s="9" t="s">
        <v>2098</v>
      </c>
    </row>
    <row r="1488" spans="1:2" x14ac:dyDescent="0.3">
      <c r="A1488" s="8" t="s">
        <v>2101</v>
      </c>
      <c r="B1488" s="9" t="s">
        <v>2102</v>
      </c>
    </row>
    <row r="1489" spans="1:2" x14ac:dyDescent="0.3">
      <c r="A1489" s="8" t="s">
        <v>2101</v>
      </c>
      <c r="B1489" s="9" t="s">
        <v>2102</v>
      </c>
    </row>
    <row r="1490" spans="1:2" x14ac:dyDescent="0.3">
      <c r="A1490" s="8" t="s">
        <v>2095</v>
      </c>
      <c r="B1490" s="9" t="s">
        <v>2096</v>
      </c>
    </row>
    <row r="1491" spans="1:2" x14ac:dyDescent="0.3">
      <c r="A1491" s="8" t="s">
        <v>2099</v>
      </c>
      <c r="B1491" s="9" t="s">
        <v>2100</v>
      </c>
    </row>
    <row r="1492" spans="1:2" x14ac:dyDescent="0.3">
      <c r="A1492" s="8" t="s">
        <v>2103</v>
      </c>
      <c r="B1492" s="9" t="s">
        <v>2104</v>
      </c>
    </row>
    <row r="1493" spans="1:2" x14ac:dyDescent="0.3">
      <c r="A1493" s="8" t="s">
        <v>2101</v>
      </c>
      <c r="B1493" s="9" t="s">
        <v>2102</v>
      </c>
    </row>
    <row r="1494" spans="1:2" x14ac:dyDescent="0.3">
      <c r="A1494" s="8" t="s">
        <v>2105</v>
      </c>
      <c r="B1494" s="9" t="s">
        <v>2106</v>
      </c>
    </row>
    <row r="1495" spans="1:2" x14ac:dyDescent="0.3">
      <c r="A1495" s="8" t="s">
        <v>2105</v>
      </c>
      <c r="B1495" s="9" t="s">
        <v>2106</v>
      </c>
    </row>
    <row r="1496" spans="1:2" x14ac:dyDescent="0.3">
      <c r="A1496" s="8" t="s">
        <v>2107</v>
      </c>
      <c r="B1496" s="9" t="s">
        <v>2108</v>
      </c>
    </row>
    <row r="1497" spans="1:2" x14ac:dyDescent="0.3">
      <c r="A1497" s="8" t="s">
        <v>2099</v>
      </c>
      <c r="B1497" s="9" t="s">
        <v>2100</v>
      </c>
    </row>
    <row r="1498" spans="1:2" x14ac:dyDescent="0.3">
      <c r="A1498" s="8" t="s">
        <v>2105</v>
      </c>
      <c r="B1498" s="9" t="s">
        <v>2106</v>
      </c>
    </row>
    <row r="1499" spans="1:2" x14ac:dyDescent="0.3">
      <c r="A1499" s="8" t="s">
        <v>2099</v>
      </c>
      <c r="B1499" s="9" t="s">
        <v>2100</v>
      </c>
    </row>
    <row r="1500" spans="1:2" x14ac:dyDescent="0.3">
      <c r="A1500" s="8" t="s">
        <v>2105</v>
      </c>
      <c r="B1500" s="9" t="s">
        <v>2106</v>
      </c>
    </row>
    <row r="1501" spans="1:2" x14ac:dyDescent="0.3">
      <c r="A1501" s="8" t="s">
        <v>2095</v>
      </c>
      <c r="B1501" s="9" t="s">
        <v>2096</v>
      </c>
    </row>
    <row r="1502" spans="1:2" x14ac:dyDescent="0.3">
      <c r="A1502" s="8" t="s">
        <v>2095</v>
      </c>
      <c r="B1502" s="9" t="s">
        <v>2096</v>
      </c>
    </row>
    <row r="1503" spans="1:2" x14ac:dyDescent="0.3">
      <c r="A1503" s="8" t="s">
        <v>2095</v>
      </c>
      <c r="B1503" s="9" t="s">
        <v>2096</v>
      </c>
    </row>
    <row r="1504" spans="1:2" x14ac:dyDescent="0.3">
      <c r="A1504" s="8" t="s">
        <v>2101</v>
      </c>
      <c r="B1504" s="9" t="s">
        <v>2102</v>
      </c>
    </row>
    <row r="1505" spans="1:2" x14ac:dyDescent="0.3">
      <c r="A1505" s="8" t="s">
        <v>2109</v>
      </c>
      <c r="B1505" s="9" t="s">
        <v>2110</v>
      </c>
    </row>
    <row r="1506" spans="1:2" x14ac:dyDescent="0.3">
      <c r="A1506" s="8" t="s">
        <v>2101</v>
      </c>
      <c r="B1506" s="9" t="s">
        <v>2102</v>
      </c>
    </row>
    <row r="1507" spans="1:2" x14ac:dyDescent="0.3">
      <c r="A1507" s="8" t="s">
        <v>2095</v>
      </c>
      <c r="B1507" s="9" t="s">
        <v>2096</v>
      </c>
    </row>
    <row r="1508" spans="1:2" x14ac:dyDescent="0.3">
      <c r="A1508" s="8" t="s">
        <v>2101</v>
      </c>
      <c r="B1508" s="9" t="s">
        <v>2102</v>
      </c>
    </row>
    <row r="1509" spans="1:2" x14ac:dyDescent="0.3">
      <c r="A1509" s="8" t="s">
        <v>2099</v>
      </c>
      <c r="B1509" s="9" t="s">
        <v>2100</v>
      </c>
    </row>
    <row r="1510" spans="1:2" x14ac:dyDescent="0.3">
      <c r="A1510" s="8" t="s">
        <v>2107</v>
      </c>
      <c r="B1510" s="9" t="s">
        <v>2108</v>
      </c>
    </row>
    <row r="1511" spans="1:2" x14ac:dyDescent="0.3">
      <c r="A1511" s="8" t="s">
        <v>2101</v>
      </c>
      <c r="B1511" s="9" t="s">
        <v>2102</v>
      </c>
    </row>
    <row r="1512" spans="1:2" x14ac:dyDescent="0.3">
      <c r="A1512" s="8" t="s">
        <v>2107</v>
      </c>
      <c r="B1512" s="9" t="s">
        <v>2108</v>
      </c>
    </row>
    <row r="1513" spans="1:2" x14ac:dyDescent="0.3">
      <c r="A1513" s="8" t="s">
        <v>2095</v>
      </c>
      <c r="B1513" s="9" t="s">
        <v>2096</v>
      </c>
    </row>
    <row r="1514" spans="1:2" x14ac:dyDescent="0.3">
      <c r="A1514" s="8" t="s">
        <v>2105</v>
      </c>
      <c r="B1514" s="9" t="s">
        <v>2106</v>
      </c>
    </row>
    <row r="1515" spans="1:2" x14ac:dyDescent="0.3">
      <c r="A1515" s="8" t="s">
        <v>2097</v>
      </c>
      <c r="B1515" s="9" t="s">
        <v>2098</v>
      </c>
    </row>
    <row r="1516" spans="1:2" x14ac:dyDescent="0.3">
      <c r="A1516" s="8" t="s">
        <v>2095</v>
      </c>
      <c r="B1516" s="9" t="s">
        <v>2096</v>
      </c>
    </row>
    <row r="1517" spans="1:2" x14ac:dyDescent="0.3">
      <c r="A1517" s="8" t="s">
        <v>2109</v>
      </c>
      <c r="B1517" s="9" t="s">
        <v>2110</v>
      </c>
    </row>
    <row r="1518" spans="1:2" x14ac:dyDescent="0.3">
      <c r="A1518" s="8" t="s">
        <v>2099</v>
      </c>
      <c r="B1518" s="9" t="s">
        <v>2100</v>
      </c>
    </row>
    <row r="1519" spans="1:2" x14ac:dyDescent="0.3">
      <c r="A1519" s="8" t="s">
        <v>2099</v>
      </c>
      <c r="B1519" s="9" t="s">
        <v>2100</v>
      </c>
    </row>
    <row r="1520" spans="1:2" x14ac:dyDescent="0.3">
      <c r="A1520" s="8" t="s">
        <v>2105</v>
      </c>
      <c r="B1520" s="9" t="s">
        <v>2106</v>
      </c>
    </row>
    <row r="1521" spans="1:2" x14ac:dyDescent="0.3">
      <c r="A1521" s="8" t="s">
        <v>2101</v>
      </c>
      <c r="B1521" s="9" t="s">
        <v>2102</v>
      </c>
    </row>
    <row r="1522" spans="1:2" x14ac:dyDescent="0.3">
      <c r="A1522" s="8" t="s">
        <v>2105</v>
      </c>
      <c r="B1522" s="9" t="s">
        <v>2106</v>
      </c>
    </row>
    <row r="1523" spans="1:2" x14ac:dyDescent="0.3">
      <c r="A1523" s="8" t="s">
        <v>2107</v>
      </c>
      <c r="B1523" s="9" t="s">
        <v>2108</v>
      </c>
    </row>
    <row r="1524" spans="1:2" x14ac:dyDescent="0.3">
      <c r="A1524" s="8" t="s">
        <v>2105</v>
      </c>
      <c r="B1524" s="9" t="s">
        <v>2106</v>
      </c>
    </row>
    <row r="1525" spans="1:2" x14ac:dyDescent="0.3">
      <c r="A1525" s="8" t="s">
        <v>2107</v>
      </c>
      <c r="B1525" s="9" t="s">
        <v>2108</v>
      </c>
    </row>
    <row r="1526" spans="1:2" x14ac:dyDescent="0.3">
      <c r="A1526" s="8" t="s">
        <v>2097</v>
      </c>
      <c r="B1526" s="9" t="s">
        <v>2098</v>
      </c>
    </row>
    <row r="1527" spans="1:2" x14ac:dyDescent="0.3">
      <c r="A1527" s="8" t="s">
        <v>2109</v>
      </c>
      <c r="B1527" s="9" t="s">
        <v>2110</v>
      </c>
    </row>
    <row r="1528" spans="1:2" x14ac:dyDescent="0.3">
      <c r="A1528" s="8" t="s">
        <v>2101</v>
      </c>
      <c r="B1528" s="9" t="s">
        <v>2102</v>
      </c>
    </row>
    <row r="1529" spans="1:2" x14ac:dyDescent="0.3">
      <c r="A1529" s="8" t="s">
        <v>2099</v>
      </c>
      <c r="B1529" s="9" t="s">
        <v>2100</v>
      </c>
    </row>
    <row r="1530" spans="1:2" x14ac:dyDescent="0.3">
      <c r="A1530" s="8" t="s">
        <v>2105</v>
      </c>
      <c r="B1530" s="9" t="s">
        <v>2106</v>
      </c>
    </row>
    <row r="1531" spans="1:2" x14ac:dyDescent="0.3">
      <c r="A1531" s="8" t="s">
        <v>2099</v>
      </c>
      <c r="B1531" s="9" t="s">
        <v>2100</v>
      </c>
    </row>
    <row r="1532" spans="1:2" x14ac:dyDescent="0.3">
      <c r="A1532" s="8" t="s">
        <v>2103</v>
      </c>
      <c r="B1532" s="9" t="s">
        <v>2104</v>
      </c>
    </row>
    <row r="1533" spans="1:2" x14ac:dyDescent="0.3">
      <c r="A1533" s="8" t="s">
        <v>2109</v>
      </c>
      <c r="B1533" s="9" t="s">
        <v>2110</v>
      </c>
    </row>
    <row r="1534" spans="1:2" x14ac:dyDescent="0.3">
      <c r="A1534" s="8" t="s">
        <v>2095</v>
      </c>
      <c r="B1534" s="9" t="s">
        <v>2096</v>
      </c>
    </row>
    <row r="1535" spans="1:2" x14ac:dyDescent="0.3">
      <c r="A1535" s="8" t="s">
        <v>2095</v>
      </c>
      <c r="B1535" s="9" t="s">
        <v>2096</v>
      </c>
    </row>
    <row r="1536" spans="1:2" x14ac:dyDescent="0.3">
      <c r="A1536" s="8" t="s">
        <v>2107</v>
      </c>
      <c r="B1536" s="9" t="s">
        <v>2108</v>
      </c>
    </row>
    <row r="1537" spans="1:2" x14ac:dyDescent="0.3">
      <c r="A1537" s="8" t="s">
        <v>2099</v>
      </c>
      <c r="B1537" s="9" t="s">
        <v>2100</v>
      </c>
    </row>
    <row r="1538" spans="1:2" x14ac:dyDescent="0.3">
      <c r="A1538" s="8" t="s">
        <v>2095</v>
      </c>
      <c r="B1538" s="9" t="s">
        <v>2096</v>
      </c>
    </row>
    <row r="1539" spans="1:2" x14ac:dyDescent="0.3">
      <c r="A1539" s="8" t="s">
        <v>2103</v>
      </c>
      <c r="B1539" s="9" t="s">
        <v>2104</v>
      </c>
    </row>
    <row r="1540" spans="1:2" x14ac:dyDescent="0.3">
      <c r="A1540" s="8" t="s">
        <v>2097</v>
      </c>
      <c r="B1540" s="9" t="s">
        <v>2098</v>
      </c>
    </row>
    <row r="1541" spans="1:2" x14ac:dyDescent="0.3">
      <c r="A1541" s="8" t="s">
        <v>2095</v>
      </c>
      <c r="B1541" s="9" t="s">
        <v>2096</v>
      </c>
    </row>
    <row r="1542" spans="1:2" x14ac:dyDescent="0.3">
      <c r="A1542" s="8" t="s">
        <v>2099</v>
      </c>
      <c r="B1542" s="9" t="s">
        <v>2100</v>
      </c>
    </row>
    <row r="1543" spans="1:2" x14ac:dyDescent="0.3">
      <c r="A1543" s="8" t="s">
        <v>2103</v>
      </c>
      <c r="B1543" s="9" t="s">
        <v>2104</v>
      </c>
    </row>
    <row r="1544" spans="1:2" x14ac:dyDescent="0.3">
      <c r="A1544" s="8" t="s">
        <v>2097</v>
      </c>
      <c r="B1544" s="9" t="s">
        <v>2098</v>
      </c>
    </row>
    <row r="1545" spans="1:2" x14ac:dyDescent="0.3">
      <c r="A1545" s="8" t="s">
        <v>2101</v>
      </c>
      <c r="B1545" s="9" t="s">
        <v>2102</v>
      </c>
    </row>
    <row r="1546" spans="1:2" x14ac:dyDescent="0.3">
      <c r="A1546" s="8" t="s">
        <v>2095</v>
      </c>
      <c r="B1546" s="9" t="s">
        <v>2096</v>
      </c>
    </row>
    <row r="1547" spans="1:2" x14ac:dyDescent="0.3">
      <c r="A1547" s="8" t="s">
        <v>2103</v>
      </c>
      <c r="B1547" s="9" t="s">
        <v>2104</v>
      </c>
    </row>
    <row r="1548" spans="1:2" x14ac:dyDescent="0.3">
      <c r="A1548" s="8" t="s">
        <v>2099</v>
      </c>
      <c r="B1548" s="9" t="s">
        <v>2100</v>
      </c>
    </row>
    <row r="1549" spans="1:2" x14ac:dyDescent="0.3">
      <c r="A1549" s="8" t="s">
        <v>2095</v>
      </c>
      <c r="B1549" s="9" t="s">
        <v>2096</v>
      </c>
    </row>
    <row r="1550" spans="1:2" x14ac:dyDescent="0.3">
      <c r="A1550" s="8" t="s">
        <v>2099</v>
      </c>
      <c r="B1550" s="9" t="s">
        <v>2100</v>
      </c>
    </row>
    <row r="1551" spans="1:2" x14ac:dyDescent="0.3">
      <c r="A1551" s="8" t="s">
        <v>2105</v>
      </c>
      <c r="B1551" s="9" t="s">
        <v>2106</v>
      </c>
    </row>
    <row r="1552" spans="1:2" x14ac:dyDescent="0.3">
      <c r="A1552" s="8" t="s">
        <v>2099</v>
      </c>
      <c r="B1552" s="9" t="s">
        <v>2100</v>
      </c>
    </row>
    <row r="1553" spans="1:2" x14ac:dyDescent="0.3">
      <c r="A1553" s="8" t="s">
        <v>2101</v>
      </c>
      <c r="B1553" s="9" t="s">
        <v>2102</v>
      </c>
    </row>
    <row r="1554" spans="1:2" x14ac:dyDescent="0.3">
      <c r="A1554" s="8" t="s">
        <v>2105</v>
      </c>
      <c r="B1554" s="9" t="s">
        <v>2106</v>
      </c>
    </row>
    <row r="1555" spans="1:2" x14ac:dyDescent="0.3">
      <c r="A1555" s="8" t="s">
        <v>2101</v>
      </c>
      <c r="B1555" s="9" t="s">
        <v>2102</v>
      </c>
    </row>
    <row r="1556" spans="1:2" x14ac:dyDescent="0.3">
      <c r="A1556" s="8" t="s">
        <v>2101</v>
      </c>
      <c r="B1556" s="9" t="s">
        <v>2102</v>
      </c>
    </row>
    <row r="1557" spans="1:2" x14ac:dyDescent="0.3">
      <c r="A1557" s="8" t="s">
        <v>2107</v>
      </c>
      <c r="B1557" s="9" t="s">
        <v>2108</v>
      </c>
    </row>
    <row r="1558" spans="1:2" x14ac:dyDescent="0.3">
      <c r="A1558" s="8" t="s">
        <v>2107</v>
      </c>
      <c r="B1558" s="9" t="s">
        <v>2108</v>
      </c>
    </row>
    <row r="1559" spans="1:2" x14ac:dyDescent="0.3">
      <c r="A1559" s="8" t="s">
        <v>2105</v>
      </c>
      <c r="B1559" s="9" t="s">
        <v>2106</v>
      </c>
    </row>
    <row r="1560" spans="1:2" x14ac:dyDescent="0.3">
      <c r="A1560" s="8" t="s">
        <v>2109</v>
      </c>
      <c r="B1560" s="9" t="s">
        <v>2110</v>
      </c>
    </row>
    <row r="1561" spans="1:2" x14ac:dyDescent="0.3">
      <c r="A1561" s="8" t="s">
        <v>2099</v>
      </c>
      <c r="B1561" s="9" t="s">
        <v>2100</v>
      </c>
    </row>
    <row r="1562" spans="1:2" x14ac:dyDescent="0.3">
      <c r="A1562" s="8" t="s">
        <v>2097</v>
      </c>
      <c r="B1562" s="9" t="s">
        <v>2098</v>
      </c>
    </row>
    <row r="1563" spans="1:2" x14ac:dyDescent="0.3">
      <c r="A1563" s="8" t="s">
        <v>2105</v>
      </c>
      <c r="B1563" s="9" t="s">
        <v>2106</v>
      </c>
    </row>
    <row r="1564" spans="1:2" x14ac:dyDescent="0.3">
      <c r="A1564" s="8" t="s">
        <v>2099</v>
      </c>
      <c r="B1564" s="9" t="s">
        <v>2100</v>
      </c>
    </row>
    <row r="1565" spans="1:2" x14ac:dyDescent="0.3">
      <c r="A1565" s="8" t="s">
        <v>2101</v>
      </c>
      <c r="B1565" s="9" t="s">
        <v>2102</v>
      </c>
    </row>
    <row r="1566" spans="1:2" x14ac:dyDescent="0.3">
      <c r="A1566" s="8" t="s">
        <v>2109</v>
      </c>
      <c r="B1566" s="9" t="s">
        <v>2110</v>
      </c>
    </row>
    <row r="1567" spans="1:2" x14ac:dyDescent="0.3">
      <c r="A1567" s="8" t="s">
        <v>2109</v>
      </c>
      <c r="B1567" s="9" t="s">
        <v>2110</v>
      </c>
    </row>
    <row r="1568" spans="1:2" x14ac:dyDescent="0.3">
      <c r="A1568" s="8" t="s">
        <v>2101</v>
      </c>
      <c r="B1568" s="9" t="s">
        <v>2102</v>
      </c>
    </row>
    <row r="1569" spans="1:2" x14ac:dyDescent="0.3">
      <c r="A1569" s="8" t="s">
        <v>2095</v>
      </c>
      <c r="B1569" s="9" t="s">
        <v>2096</v>
      </c>
    </row>
    <row r="1570" spans="1:2" x14ac:dyDescent="0.3">
      <c r="A1570" s="8" t="s">
        <v>2095</v>
      </c>
      <c r="B1570" s="9" t="s">
        <v>2096</v>
      </c>
    </row>
    <row r="1571" spans="1:2" x14ac:dyDescent="0.3">
      <c r="A1571" s="8" t="s">
        <v>2099</v>
      </c>
      <c r="B1571" s="9" t="s">
        <v>2100</v>
      </c>
    </row>
    <row r="1572" spans="1:2" x14ac:dyDescent="0.3">
      <c r="A1572" s="8" t="s">
        <v>2109</v>
      </c>
      <c r="B1572" s="9" t="s">
        <v>2110</v>
      </c>
    </row>
    <row r="1573" spans="1:2" x14ac:dyDescent="0.3">
      <c r="A1573" s="8" t="s">
        <v>2107</v>
      </c>
      <c r="B1573" s="9" t="s">
        <v>2108</v>
      </c>
    </row>
    <row r="1574" spans="1:2" x14ac:dyDescent="0.3">
      <c r="A1574" s="8" t="s">
        <v>2107</v>
      </c>
      <c r="B1574" s="9" t="s">
        <v>2108</v>
      </c>
    </row>
    <row r="1575" spans="1:2" x14ac:dyDescent="0.3">
      <c r="A1575" s="8" t="s">
        <v>2099</v>
      </c>
      <c r="B1575" s="9" t="s">
        <v>2100</v>
      </c>
    </row>
    <row r="1576" spans="1:2" x14ac:dyDescent="0.3">
      <c r="A1576" s="8" t="s">
        <v>2099</v>
      </c>
      <c r="B1576" s="9" t="s">
        <v>2100</v>
      </c>
    </row>
    <row r="1577" spans="1:2" x14ac:dyDescent="0.3">
      <c r="A1577" s="8" t="s">
        <v>2095</v>
      </c>
      <c r="B1577" s="9" t="s">
        <v>2096</v>
      </c>
    </row>
    <row r="1578" spans="1:2" x14ac:dyDescent="0.3">
      <c r="A1578" s="8" t="s">
        <v>2095</v>
      </c>
      <c r="B1578" s="9" t="s">
        <v>2096</v>
      </c>
    </row>
    <row r="1579" spans="1:2" x14ac:dyDescent="0.3">
      <c r="A1579" s="8" t="s">
        <v>2105</v>
      </c>
      <c r="B1579" s="9" t="s">
        <v>2106</v>
      </c>
    </row>
    <row r="1580" spans="1:2" x14ac:dyDescent="0.3">
      <c r="A1580" s="8" t="s">
        <v>2103</v>
      </c>
      <c r="B1580" s="9" t="s">
        <v>2104</v>
      </c>
    </row>
    <row r="1581" spans="1:2" x14ac:dyDescent="0.3">
      <c r="A1581" s="8" t="s">
        <v>2099</v>
      </c>
      <c r="B1581" s="9" t="s">
        <v>2100</v>
      </c>
    </row>
    <row r="1582" spans="1:2" x14ac:dyDescent="0.3">
      <c r="A1582" s="8" t="s">
        <v>2109</v>
      </c>
      <c r="B1582" s="9" t="s">
        <v>2110</v>
      </c>
    </row>
    <row r="1583" spans="1:2" x14ac:dyDescent="0.3">
      <c r="A1583" s="8" t="s">
        <v>2101</v>
      </c>
      <c r="B1583" s="9" t="s">
        <v>2102</v>
      </c>
    </row>
    <row r="1584" spans="1:2" x14ac:dyDescent="0.3">
      <c r="A1584" s="8" t="s">
        <v>2105</v>
      </c>
      <c r="B1584" s="9" t="s">
        <v>2106</v>
      </c>
    </row>
    <row r="1585" spans="1:2" x14ac:dyDescent="0.3">
      <c r="A1585" s="8" t="s">
        <v>2105</v>
      </c>
      <c r="B1585" s="9" t="s">
        <v>2106</v>
      </c>
    </row>
    <row r="1586" spans="1:2" x14ac:dyDescent="0.3">
      <c r="A1586" s="8" t="s">
        <v>2109</v>
      </c>
      <c r="B1586" s="9" t="s">
        <v>2110</v>
      </c>
    </row>
    <row r="1587" spans="1:2" x14ac:dyDescent="0.3">
      <c r="A1587" s="8" t="s">
        <v>2109</v>
      </c>
      <c r="B1587" s="9" t="s">
        <v>2110</v>
      </c>
    </row>
    <row r="1588" spans="1:2" x14ac:dyDescent="0.3">
      <c r="A1588" s="8" t="s">
        <v>2109</v>
      </c>
      <c r="B1588" s="9" t="s">
        <v>2110</v>
      </c>
    </row>
    <row r="1589" spans="1:2" x14ac:dyDescent="0.3">
      <c r="A1589" s="8" t="s">
        <v>2101</v>
      </c>
      <c r="B1589" s="9" t="s">
        <v>2102</v>
      </c>
    </row>
    <row r="1590" spans="1:2" x14ac:dyDescent="0.3">
      <c r="A1590" s="8" t="s">
        <v>2105</v>
      </c>
      <c r="B1590" s="9" t="s">
        <v>2106</v>
      </c>
    </row>
    <row r="1591" spans="1:2" x14ac:dyDescent="0.3">
      <c r="A1591" s="8" t="s">
        <v>2099</v>
      </c>
      <c r="B1591" s="9" t="s">
        <v>2100</v>
      </c>
    </row>
    <row r="1592" spans="1:2" x14ac:dyDescent="0.3">
      <c r="A1592" s="8" t="s">
        <v>2103</v>
      </c>
      <c r="B1592" s="9" t="s">
        <v>2104</v>
      </c>
    </row>
    <row r="1593" spans="1:2" x14ac:dyDescent="0.3">
      <c r="A1593" s="8" t="s">
        <v>2109</v>
      </c>
      <c r="B1593" s="9" t="s">
        <v>2110</v>
      </c>
    </row>
    <row r="1594" spans="1:2" x14ac:dyDescent="0.3">
      <c r="A1594" s="8" t="s">
        <v>2099</v>
      </c>
      <c r="B1594" s="9" t="s">
        <v>2100</v>
      </c>
    </row>
    <row r="1595" spans="1:2" x14ac:dyDescent="0.3">
      <c r="A1595" s="8" t="s">
        <v>2103</v>
      </c>
      <c r="B1595" s="9" t="s">
        <v>2104</v>
      </c>
    </row>
    <row r="1596" spans="1:2" x14ac:dyDescent="0.3">
      <c r="A1596" s="8" t="s">
        <v>2107</v>
      </c>
      <c r="B1596" s="9" t="s">
        <v>2108</v>
      </c>
    </row>
    <row r="1597" spans="1:2" x14ac:dyDescent="0.3">
      <c r="A1597" s="8" t="s">
        <v>2103</v>
      </c>
      <c r="B1597" s="9" t="s">
        <v>2104</v>
      </c>
    </row>
    <row r="1598" spans="1:2" x14ac:dyDescent="0.3">
      <c r="A1598" s="8" t="s">
        <v>2095</v>
      </c>
      <c r="B1598" s="9" t="s">
        <v>2096</v>
      </c>
    </row>
    <row r="1599" spans="1:2" x14ac:dyDescent="0.3">
      <c r="A1599" s="8" t="s">
        <v>2107</v>
      </c>
      <c r="B1599" s="9" t="s">
        <v>2108</v>
      </c>
    </row>
    <row r="1600" spans="1:2" x14ac:dyDescent="0.3">
      <c r="A1600" s="8" t="s">
        <v>2103</v>
      </c>
      <c r="B1600" s="9" t="s">
        <v>2104</v>
      </c>
    </row>
    <row r="1601" spans="1:2" x14ac:dyDescent="0.3">
      <c r="A1601" s="8" t="s">
        <v>2101</v>
      </c>
      <c r="B1601" s="9" t="s">
        <v>2102</v>
      </c>
    </row>
    <row r="1602" spans="1:2" x14ac:dyDescent="0.3">
      <c r="A1602" s="8" t="s">
        <v>2095</v>
      </c>
      <c r="B1602" s="9" t="s">
        <v>2096</v>
      </c>
    </row>
    <row r="1603" spans="1:2" x14ac:dyDescent="0.3">
      <c r="A1603" s="8" t="s">
        <v>2097</v>
      </c>
      <c r="B1603" s="9" t="s">
        <v>2098</v>
      </c>
    </row>
    <row r="1604" spans="1:2" x14ac:dyDescent="0.3">
      <c r="A1604" s="8" t="s">
        <v>2099</v>
      </c>
      <c r="B1604" s="9" t="s">
        <v>2100</v>
      </c>
    </row>
    <row r="1605" spans="1:2" x14ac:dyDescent="0.3">
      <c r="A1605" s="8" t="s">
        <v>2101</v>
      </c>
      <c r="B1605" s="9" t="s">
        <v>2102</v>
      </c>
    </row>
    <row r="1606" spans="1:2" x14ac:dyDescent="0.3">
      <c r="A1606" s="8" t="s">
        <v>2097</v>
      </c>
      <c r="B1606" s="9" t="s">
        <v>2098</v>
      </c>
    </row>
    <row r="1607" spans="1:2" x14ac:dyDescent="0.3">
      <c r="A1607" s="8" t="s">
        <v>2105</v>
      </c>
      <c r="B1607" s="9" t="s">
        <v>2106</v>
      </c>
    </row>
    <row r="1608" spans="1:2" x14ac:dyDescent="0.3">
      <c r="A1608" s="8" t="s">
        <v>2109</v>
      </c>
      <c r="B1608" s="9" t="s">
        <v>2110</v>
      </c>
    </row>
    <row r="1609" spans="1:2" x14ac:dyDescent="0.3">
      <c r="A1609" s="8" t="s">
        <v>2103</v>
      </c>
      <c r="B1609" s="9" t="s">
        <v>2104</v>
      </c>
    </row>
    <row r="1610" spans="1:2" x14ac:dyDescent="0.3">
      <c r="A1610" s="8" t="s">
        <v>2101</v>
      </c>
      <c r="B1610" s="9" t="s">
        <v>2102</v>
      </c>
    </row>
    <row r="1611" spans="1:2" x14ac:dyDescent="0.3">
      <c r="A1611" s="8" t="s">
        <v>2107</v>
      </c>
      <c r="B1611" s="9" t="s">
        <v>2108</v>
      </c>
    </row>
    <row r="1612" spans="1:2" x14ac:dyDescent="0.3">
      <c r="A1612" s="8" t="s">
        <v>2105</v>
      </c>
      <c r="B1612" s="9" t="s">
        <v>2106</v>
      </c>
    </row>
    <row r="1613" spans="1:2" x14ac:dyDescent="0.3">
      <c r="A1613" s="8" t="s">
        <v>2095</v>
      </c>
      <c r="B1613" s="9" t="s">
        <v>2096</v>
      </c>
    </row>
    <row r="1614" spans="1:2" x14ac:dyDescent="0.3">
      <c r="A1614" s="8" t="s">
        <v>2109</v>
      </c>
      <c r="B1614" s="9" t="s">
        <v>2110</v>
      </c>
    </row>
    <row r="1615" spans="1:2" x14ac:dyDescent="0.3">
      <c r="A1615" s="8" t="s">
        <v>2101</v>
      </c>
      <c r="B1615" s="9" t="s">
        <v>2102</v>
      </c>
    </row>
    <row r="1616" spans="1:2" x14ac:dyDescent="0.3">
      <c r="A1616" s="8" t="s">
        <v>2109</v>
      </c>
      <c r="B1616" s="9" t="s">
        <v>2110</v>
      </c>
    </row>
    <row r="1617" spans="1:2" x14ac:dyDescent="0.3">
      <c r="A1617" s="8" t="s">
        <v>2105</v>
      </c>
      <c r="B1617" s="9" t="s">
        <v>2106</v>
      </c>
    </row>
    <row r="1618" spans="1:2" x14ac:dyDescent="0.3">
      <c r="A1618" s="8" t="s">
        <v>2099</v>
      </c>
      <c r="B1618" s="9" t="s">
        <v>2100</v>
      </c>
    </row>
    <row r="1619" spans="1:2" x14ac:dyDescent="0.3">
      <c r="A1619" s="8" t="s">
        <v>2107</v>
      </c>
      <c r="B1619" s="9" t="s">
        <v>2108</v>
      </c>
    </row>
    <row r="1620" spans="1:2" x14ac:dyDescent="0.3">
      <c r="A1620" s="8" t="s">
        <v>2101</v>
      </c>
      <c r="B1620" s="9" t="s">
        <v>2102</v>
      </c>
    </row>
    <row r="1621" spans="1:2" x14ac:dyDescent="0.3">
      <c r="A1621" s="8" t="s">
        <v>2097</v>
      </c>
      <c r="B1621" s="9" t="s">
        <v>2098</v>
      </c>
    </row>
    <row r="1622" spans="1:2" x14ac:dyDescent="0.3">
      <c r="A1622" s="8" t="s">
        <v>2097</v>
      </c>
      <c r="B1622" s="9" t="s">
        <v>2098</v>
      </c>
    </row>
    <row r="1623" spans="1:2" x14ac:dyDescent="0.3">
      <c r="A1623" s="8" t="s">
        <v>2097</v>
      </c>
      <c r="B1623" s="9" t="s">
        <v>2098</v>
      </c>
    </row>
    <row r="1624" spans="1:2" x14ac:dyDescent="0.3">
      <c r="A1624" s="8" t="s">
        <v>2095</v>
      </c>
      <c r="B1624" s="9" t="s">
        <v>2096</v>
      </c>
    </row>
    <row r="1625" spans="1:2" x14ac:dyDescent="0.3">
      <c r="A1625" s="8" t="s">
        <v>2095</v>
      </c>
      <c r="B1625" s="9" t="s">
        <v>2096</v>
      </c>
    </row>
    <row r="1626" spans="1:2" x14ac:dyDescent="0.3">
      <c r="A1626" s="8" t="s">
        <v>2107</v>
      </c>
      <c r="B1626" s="9" t="s">
        <v>2108</v>
      </c>
    </row>
    <row r="1627" spans="1:2" x14ac:dyDescent="0.3">
      <c r="A1627" s="8" t="s">
        <v>2103</v>
      </c>
      <c r="B1627" s="9" t="s">
        <v>2104</v>
      </c>
    </row>
    <row r="1628" spans="1:2" x14ac:dyDescent="0.3">
      <c r="A1628" s="8" t="s">
        <v>2095</v>
      </c>
      <c r="B1628" s="9" t="s">
        <v>2096</v>
      </c>
    </row>
    <row r="1629" spans="1:2" x14ac:dyDescent="0.3">
      <c r="A1629" s="8" t="s">
        <v>2095</v>
      </c>
      <c r="B1629" s="9" t="s">
        <v>2096</v>
      </c>
    </row>
    <row r="1630" spans="1:2" x14ac:dyDescent="0.3">
      <c r="A1630" s="8" t="s">
        <v>2101</v>
      </c>
      <c r="B1630" s="9" t="s">
        <v>2102</v>
      </c>
    </row>
    <row r="1631" spans="1:2" x14ac:dyDescent="0.3">
      <c r="A1631" s="8" t="s">
        <v>2107</v>
      </c>
      <c r="B1631" s="9" t="s">
        <v>2108</v>
      </c>
    </row>
    <row r="1632" spans="1:2" x14ac:dyDescent="0.3">
      <c r="A1632" s="8" t="s">
        <v>2107</v>
      </c>
      <c r="B1632" s="9" t="s">
        <v>2108</v>
      </c>
    </row>
    <row r="1633" spans="1:2" x14ac:dyDescent="0.3">
      <c r="A1633" s="8" t="s">
        <v>2097</v>
      </c>
      <c r="B1633" s="9" t="s">
        <v>2098</v>
      </c>
    </row>
    <row r="1634" spans="1:2" x14ac:dyDescent="0.3">
      <c r="A1634" s="8" t="s">
        <v>2099</v>
      </c>
      <c r="B1634" s="9" t="s">
        <v>2100</v>
      </c>
    </row>
    <row r="1635" spans="1:2" x14ac:dyDescent="0.3">
      <c r="A1635" s="8" t="s">
        <v>2097</v>
      </c>
      <c r="B1635" s="9" t="s">
        <v>2098</v>
      </c>
    </row>
    <row r="1636" spans="1:2" x14ac:dyDescent="0.3">
      <c r="A1636" s="8" t="s">
        <v>2101</v>
      </c>
      <c r="B1636" s="9" t="s">
        <v>2102</v>
      </c>
    </row>
    <row r="1637" spans="1:2" x14ac:dyDescent="0.3">
      <c r="A1637" s="8" t="s">
        <v>2105</v>
      </c>
      <c r="B1637" s="9" t="s">
        <v>2106</v>
      </c>
    </row>
    <row r="1638" spans="1:2" x14ac:dyDescent="0.3">
      <c r="A1638" s="8" t="s">
        <v>2097</v>
      </c>
      <c r="B1638" s="9" t="s">
        <v>2098</v>
      </c>
    </row>
    <row r="1639" spans="1:2" x14ac:dyDescent="0.3">
      <c r="A1639" s="8" t="s">
        <v>2101</v>
      </c>
      <c r="B1639" s="9" t="s">
        <v>2102</v>
      </c>
    </row>
    <row r="1640" spans="1:2" x14ac:dyDescent="0.3">
      <c r="A1640" s="8" t="s">
        <v>2105</v>
      </c>
      <c r="B1640" s="9" t="s">
        <v>2106</v>
      </c>
    </row>
    <row r="1641" spans="1:2" x14ac:dyDescent="0.3">
      <c r="A1641" s="8" t="s">
        <v>2107</v>
      </c>
      <c r="B1641" s="9" t="s">
        <v>2108</v>
      </c>
    </row>
    <row r="1642" spans="1:2" x14ac:dyDescent="0.3">
      <c r="A1642" s="8" t="s">
        <v>2109</v>
      </c>
      <c r="B1642" s="9" t="s">
        <v>2110</v>
      </c>
    </row>
    <row r="1643" spans="1:2" x14ac:dyDescent="0.3">
      <c r="A1643" s="8" t="s">
        <v>2095</v>
      </c>
      <c r="B1643" s="9" t="s">
        <v>2096</v>
      </c>
    </row>
    <row r="1644" spans="1:2" x14ac:dyDescent="0.3">
      <c r="A1644" s="8" t="s">
        <v>2103</v>
      </c>
      <c r="B1644" s="9" t="s">
        <v>2104</v>
      </c>
    </row>
    <row r="1645" spans="1:2" x14ac:dyDescent="0.3">
      <c r="A1645" s="8" t="s">
        <v>2101</v>
      </c>
      <c r="B1645" s="9" t="s">
        <v>2102</v>
      </c>
    </row>
    <row r="1646" spans="1:2" x14ac:dyDescent="0.3">
      <c r="A1646" s="8" t="s">
        <v>2097</v>
      </c>
      <c r="B1646" s="9" t="s">
        <v>2098</v>
      </c>
    </row>
    <row r="1647" spans="1:2" x14ac:dyDescent="0.3">
      <c r="A1647" s="8" t="s">
        <v>2107</v>
      </c>
      <c r="B1647" s="9" t="s">
        <v>2108</v>
      </c>
    </row>
    <row r="1648" spans="1:2" x14ac:dyDescent="0.3">
      <c r="A1648" s="8" t="s">
        <v>2101</v>
      </c>
      <c r="B1648" s="9" t="s">
        <v>2102</v>
      </c>
    </row>
    <row r="1649" spans="1:2" x14ac:dyDescent="0.3">
      <c r="A1649" s="8" t="s">
        <v>2109</v>
      </c>
      <c r="B1649" s="9" t="s">
        <v>2110</v>
      </c>
    </row>
    <row r="1650" spans="1:2" x14ac:dyDescent="0.3">
      <c r="A1650" s="8" t="s">
        <v>2105</v>
      </c>
      <c r="B1650" s="9" t="s">
        <v>2106</v>
      </c>
    </row>
    <row r="1651" spans="1:2" x14ac:dyDescent="0.3">
      <c r="A1651" s="8" t="s">
        <v>2105</v>
      </c>
      <c r="B1651" s="9" t="s">
        <v>2106</v>
      </c>
    </row>
    <row r="1652" spans="1:2" x14ac:dyDescent="0.3">
      <c r="A1652" s="8" t="s">
        <v>2101</v>
      </c>
      <c r="B1652" s="9" t="s">
        <v>2102</v>
      </c>
    </row>
    <row r="1653" spans="1:2" x14ac:dyDescent="0.3">
      <c r="A1653" s="8" t="s">
        <v>2105</v>
      </c>
      <c r="B1653" s="9" t="s">
        <v>2106</v>
      </c>
    </row>
    <row r="1654" spans="1:2" x14ac:dyDescent="0.3">
      <c r="A1654" s="8" t="s">
        <v>2097</v>
      </c>
      <c r="B1654" s="9" t="s">
        <v>2098</v>
      </c>
    </row>
    <row r="1655" spans="1:2" x14ac:dyDescent="0.3">
      <c r="A1655" s="8" t="s">
        <v>2097</v>
      </c>
      <c r="B1655" s="9" t="s">
        <v>2098</v>
      </c>
    </row>
    <row r="1656" spans="1:2" x14ac:dyDescent="0.3">
      <c r="A1656" s="8" t="s">
        <v>2101</v>
      </c>
      <c r="B1656" s="9" t="s">
        <v>2102</v>
      </c>
    </row>
    <row r="1657" spans="1:2" x14ac:dyDescent="0.3">
      <c r="A1657" s="8" t="s">
        <v>2107</v>
      </c>
      <c r="B1657" s="9" t="s">
        <v>2108</v>
      </c>
    </row>
    <row r="1658" spans="1:2" x14ac:dyDescent="0.3">
      <c r="A1658" s="8" t="s">
        <v>2095</v>
      </c>
      <c r="B1658" s="9" t="s">
        <v>2096</v>
      </c>
    </row>
    <row r="1659" spans="1:2" x14ac:dyDescent="0.3">
      <c r="A1659" s="8" t="s">
        <v>2095</v>
      </c>
      <c r="B1659" s="9" t="s">
        <v>2096</v>
      </c>
    </row>
    <row r="1660" spans="1:2" x14ac:dyDescent="0.3">
      <c r="A1660" s="8" t="s">
        <v>2103</v>
      </c>
      <c r="B1660" s="9" t="s">
        <v>2104</v>
      </c>
    </row>
    <row r="1661" spans="1:2" x14ac:dyDescent="0.3">
      <c r="A1661" s="8" t="s">
        <v>2103</v>
      </c>
      <c r="B1661" s="9" t="s">
        <v>2104</v>
      </c>
    </row>
    <row r="1662" spans="1:2" x14ac:dyDescent="0.3">
      <c r="A1662" s="8" t="s">
        <v>2107</v>
      </c>
      <c r="B1662" s="9" t="s">
        <v>2108</v>
      </c>
    </row>
    <row r="1663" spans="1:2" x14ac:dyDescent="0.3">
      <c r="A1663" s="8" t="s">
        <v>2097</v>
      </c>
      <c r="B1663" s="9" t="s">
        <v>2098</v>
      </c>
    </row>
    <row r="1664" spans="1:2" x14ac:dyDescent="0.3">
      <c r="A1664" s="8" t="s">
        <v>2095</v>
      </c>
      <c r="B1664" s="9" t="s">
        <v>2096</v>
      </c>
    </row>
    <row r="1665" spans="1:2" x14ac:dyDescent="0.3">
      <c r="A1665" s="8" t="s">
        <v>2099</v>
      </c>
      <c r="B1665" s="9" t="s">
        <v>2100</v>
      </c>
    </row>
    <row r="1666" spans="1:2" x14ac:dyDescent="0.3">
      <c r="A1666" s="8" t="s">
        <v>2099</v>
      </c>
      <c r="B1666" s="9" t="s">
        <v>2100</v>
      </c>
    </row>
    <row r="1667" spans="1:2" x14ac:dyDescent="0.3">
      <c r="A1667" s="8" t="s">
        <v>2095</v>
      </c>
      <c r="B1667" s="9" t="s">
        <v>2096</v>
      </c>
    </row>
    <row r="1668" spans="1:2" x14ac:dyDescent="0.3">
      <c r="A1668" s="8" t="s">
        <v>2099</v>
      </c>
      <c r="B1668" s="9" t="s">
        <v>2100</v>
      </c>
    </row>
    <row r="1669" spans="1:2" x14ac:dyDescent="0.3">
      <c r="A1669" s="8" t="s">
        <v>2101</v>
      </c>
      <c r="B1669" s="9" t="s">
        <v>2102</v>
      </c>
    </row>
    <row r="1670" spans="1:2" x14ac:dyDescent="0.3">
      <c r="A1670" s="8" t="s">
        <v>2105</v>
      </c>
      <c r="B1670" s="9" t="s">
        <v>2106</v>
      </c>
    </row>
    <row r="1671" spans="1:2" x14ac:dyDescent="0.3">
      <c r="A1671" s="8" t="s">
        <v>2109</v>
      </c>
      <c r="B1671" s="9" t="s">
        <v>2110</v>
      </c>
    </row>
    <row r="1672" spans="1:2" x14ac:dyDescent="0.3">
      <c r="A1672" s="8" t="s">
        <v>2095</v>
      </c>
      <c r="B1672" s="9" t="s">
        <v>2096</v>
      </c>
    </row>
    <row r="1673" spans="1:2" x14ac:dyDescent="0.3">
      <c r="A1673" s="8" t="s">
        <v>2105</v>
      </c>
      <c r="B1673" s="9" t="s">
        <v>2106</v>
      </c>
    </row>
    <row r="1674" spans="1:2" x14ac:dyDescent="0.3">
      <c r="A1674" s="8" t="s">
        <v>2107</v>
      </c>
      <c r="B1674" s="9" t="s">
        <v>2108</v>
      </c>
    </row>
    <row r="1675" spans="1:2" x14ac:dyDescent="0.3">
      <c r="A1675" s="8" t="s">
        <v>2097</v>
      </c>
      <c r="B1675" s="9" t="s">
        <v>2098</v>
      </c>
    </row>
    <row r="1676" spans="1:2" x14ac:dyDescent="0.3">
      <c r="A1676" s="8" t="s">
        <v>2109</v>
      </c>
      <c r="B1676" s="9" t="s">
        <v>2110</v>
      </c>
    </row>
    <row r="1677" spans="1:2" x14ac:dyDescent="0.3">
      <c r="A1677" s="8" t="s">
        <v>2105</v>
      </c>
      <c r="B1677" s="9" t="s">
        <v>2106</v>
      </c>
    </row>
    <row r="1678" spans="1:2" x14ac:dyDescent="0.3">
      <c r="A1678" s="8" t="s">
        <v>2109</v>
      </c>
      <c r="B1678" s="9" t="s">
        <v>2110</v>
      </c>
    </row>
    <row r="1679" spans="1:2" x14ac:dyDescent="0.3">
      <c r="A1679" s="8" t="s">
        <v>2097</v>
      </c>
      <c r="B1679" s="9" t="s">
        <v>2098</v>
      </c>
    </row>
    <row r="1680" spans="1:2" x14ac:dyDescent="0.3">
      <c r="A1680" s="8" t="s">
        <v>2103</v>
      </c>
      <c r="B1680" s="9" t="s">
        <v>2104</v>
      </c>
    </row>
    <row r="1681" spans="1:2" x14ac:dyDescent="0.3">
      <c r="A1681" s="8" t="s">
        <v>2097</v>
      </c>
      <c r="B1681" s="9" t="s">
        <v>2098</v>
      </c>
    </row>
    <row r="1682" spans="1:2" x14ac:dyDescent="0.3">
      <c r="A1682" s="8" t="s">
        <v>2101</v>
      </c>
      <c r="B1682" s="9" t="s">
        <v>2102</v>
      </c>
    </row>
    <row r="1683" spans="1:2" x14ac:dyDescent="0.3">
      <c r="A1683" s="8" t="s">
        <v>2105</v>
      </c>
      <c r="B1683" s="9" t="s">
        <v>2106</v>
      </c>
    </row>
    <row r="1684" spans="1:2" x14ac:dyDescent="0.3">
      <c r="A1684" s="8" t="s">
        <v>2109</v>
      </c>
      <c r="B1684" s="9" t="s">
        <v>2110</v>
      </c>
    </row>
    <row r="1685" spans="1:2" x14ac:dyDescent="0.3">
      <c r="A1685" s="8" t="s">
        <v>2103</v>
      </c>
      <c r="B1685" s="9" t="s">
        <v>2104</v>
      </c>
    </row>
    <row r="1686" spans="1:2" x14ac:dyDescent="0.3">
      <c r="A1686" s="8" t="s">
        <v>2105</v>
      </c>
      <c r="B1686" s="9" t="s">
        <v>2106</v>
      </c>
    </row>
    <row r="1687" spans="1:2" x14ac:dyDescent="0.3">
      <c r="A1687" s="8" t="s">
        <v>2109</v>
      </c>
      <c r="B1687" s="9" t="s">
        <v>2110</v>
      </c>
    </row>
    <row r="1688" spans="1:2" x14ac:dyDescent="0.3">
      <c r="A1688" s="8" t="s">
        <v>2095</v>
      </c>
      <c r="B1688" s="9" t="s">
        <v>2096</v>
      </c>
    </row>
    <row r="1689" spans="1:2" x14ac:dyDescent="0.3">
      <c r="A1689" s="8" t="s">
        <v>2107</v>
      </c>
      <c r="B1689" s="9" t="s">
        <v>2108</v>
      </c>
    </row>
    <row r="1690" spans="1:2" x14ac:dyDescent="0.3">
      <c r="A1690" s="8" t="s">
        <v>2103</v>
      </c>
      <c r="B1690" s="9" t="s">
        <v>2104</v>
      </c>
    </row>
    <row r="1691" spans="1:2" x14ac:dyDescent="0.3">
      <c r="A1691" s="8" t="s">
        <v>2099</v>
      </c>
      <c r="B1691" s="9" t="s">
        <v>2100</v>
      </c>
    </row>
    <row r="1692" spans="1:2" x14ac:dyDescent="0.3">
      <c r="A1692" s="8" t="s">
        <v>2099</v>
      </c>
      <c r="B1692" s="9" t="s">
        <v>2100</v>
      </c>
    </row>
    <row r="1693" spans="1:2" x14ac:dyDescent="0.3">
      <c r="A1693" s="8" t="s">
        <v>2109</v>
      </c>
      <c r="B1693" s="9" t="s">
        <v>2110</v>
      </c>
    </row>
    <row r="1694" spans="1:2" x14ac:dyDescent="0.3">
      <c r="A1694" s="8" t="s">
        <v>2097</v>
      </c>
      <c r="B1694" s="9" t="s">
        <v>2098</v>
      </c>
    </row>
    <row r="1695" spans="1:2" x14ac:dyDescent="0.3">
      <c r="A1695" s="8" t="s">
        <v>2095</v>
      </c>
      <c r="B1695" s="9" t="s">
        <v>2096</v>
      </c>
    </row>
    <row r="1696" spans="1:2" x14ac:dyDescent="0.3">
      <c r="A1696" s="8" t="s">
        <v>2099</v>
      </c>
      <c r="B1696" s="9" t="s">
        <v>2100</v>
      </c>
    </row>
    <row r="1697" spans="1:2" x14ac:dyDescent="0.3">
      <c r="A1697" s="8" t="s">
        <v>2097</v>
      </c>
      <c r="B1697" s="9" t="s">
        <v>2098</v>
      </c>
    </row>
    <row r="1698" spans="1:2" x14ac:dyDescent="0.3">
      <c r="A1698" s="8" t="s">
        <v>2095</v>
      </c>
      <c r="B1698" s="9" t="s">
        <v>2096</v>
      </c>
    </row>
    <row r="1699" spans="1:2" x14ac:dyDescent="0.3">
      <c r="A1699" s="8" t="s">
        <v>2105</v>
      </c>
      <c r="B1699" s="9" t="s">
        <v>2106</v>
      </c>
    </row>
    <row r="1700" spans="1:2" x14ac:dyDescent="0.3">
      <c r="A1700" s="8" t="s">
        <v>2107</v>
      </c>
      <c r="B1700" s="9" t="s">
        <v>2108</v>
      </c>
    </row>
    <row r="1701" spans="1:2" x14ac:dyDescent="0.3">
      <c r="A1701" s="8" t="s">
        <v>2099</v>
      </c>
      <c r="B1701" s="9" t="s">
        <v>2100</v>
      </c>
    </row>
    <row r="1702" spans="1:2" x14ac:dyDescent="0.3">
      <c r="A1702" s="8" t="s">
        <v>2095</v>
      </c>
      <c r="B1702" s="9" t="s">
        <v>2096</v>
      </c>
    </row>
    <row r="1703" spans="1:2" x14ac:dyDescent="0.3">
      <c r="A1703" s="8" t="s">
        <v>2101</v>
      </c>
      <c r="B1703" s="9" t="s">
        <v>2102</v>
      </c>
    </row>
    <row r="1704" spans="1:2" x14ac:dyDescent="0.3">
      <c r="A1704" s="8" t="s">
        <v>2107</v>
      </c>
      <c r="B1704" s="9" t="s">
        <v>2108</v>
      </c>
    </row>
    <row r="1705" spans="1:2" x14ac:dyDescent="0.3">
      <c r="A1705" s="8" t="s">
        <v>2103</v>
      </c>
      <c r="B1705" s="9" t="s">
        <v>2104</v>
      </c>
    </row>
    <row r="1706" spans="1:2" x14ac:dyDescent="0.3">
      <c r="A1706" s="8" t="s">
        <v>2103</v>
      </c>
      <c r="B1706" s="9" t="s">
        <v>2104</v>
      </c>
    </row>
    <row r="1707" spans="1:2" x14ac:dyDescent="0.3">
      <c r="A1707" s="8" t="s">
        <v>2105</v>
      </c>
      <c r="B1707" s="9" t="s">
        <v>2106</v>
      </c>
    </row>
    <row r="1708" spans="1:2" x14ac:dyDescent="0.3">
      <c r="A1708" s="8" t="s">
        <v>2095</v>
      </c>
      <c r="B1708" s="9" t="s">
        <v>2096</v>
      </c>
    </row>
    <row r="1709" spans="1:2" x14ac:dyDescent="0.3">
      <c r="A1709" s="8" t="s">
        <v>2103</v>
      </c>
      <c r="B1709" s="9" t="s">
        <v>2104</v>
      </c>
    </row>
    <row r="1710" spans="1:2" x14ac:dyDescent="0.3">
      <c r="A1710" s="8" t="s">
        <v>2103</v>
      </c>
      <c r="B1710" s="9" t="s">
        <v>2104</v>
      </c>
    </row>
    <row r="1711" spans="1:2" x14ac:dyDescent="0.3">
      <c r="A1711" s="8" t="s">
        <v>2095</v>
      </c>
      <c r="B1711" s="9" t="s">
        <v>2096</v>
      </c>
    </row>
    <row r="1712" spans="1:2" x14ac:dyDescent="0.3">
      <c r="A1712" s="8" t="s">
        <v>2101</v>
      </c>
      <c r="B1712" s="9" t="s">
        <v>2102</v>
      </c>
    </row>
    <row r="1713" spans="1:2" x14ac:dyDescent="0.3">
      <c r="A1713" s="8" t="s">
        <v>2095</v>
      </c>
      <c r="B1713" s="9" t="s">
        <v>2096</v>
      </c>
    </row>
    <row r="1714" spans="1:2" x14ac:dyDescent="0.3">
      <c r="A1714" s="8" t="s">
        <v>2095</v>
      </c>
      <c r="B1714" s="9" t="s">
        <v>2096</v>
      </c>
    </row>
    <row r="1715" spans="1:2" x14ac:dyDescent="0.3">
      <c r="A1715" s="8" t="s">
        <v>2109</v>
      </c>
      <c r="B1715" s="9" t="s">
        <v>2110</v>
      </c>
    </row>
    <row r="1716" spans="1:2" x14ac:dyDescent="0.3">
      <c r="A1716" s="8" t="s">
        <v>2097</v>
      </c>
      <c r="B1716" s="9" t="s">
        <v>2098</v>
      </c>
    </row>
    <row r="1717" spans="1:2" x14ac:dyDescent="0.3">
      <c r="A1717" s="8" t="s">
        <v>2105</v>
      </c>
      <c r="B1717" s="9" t="s">
        <v>2106</v>
      </c>
    </row>
    <row r="1718" spans="1:2" x14ac:dyDescent="0.3">
      <c r="A1718" s="8" t="s">
        <v>2107</v>
      </c>
      <c r="B1718" s="9" t="s">
        <v>2108</v>
      </c>
    </row>
    <row r="1719" spans="1:2" x14ac:dyDescent="0.3">
      <c r="A1719" s="8" t="s">
        <v>2101</v>
      </c>
      <c r="B1719" s="9" t="s">
        <v>2102</v>
      </c>
    </row>
    <row r="1720" spans="1:2" x14ac:dyDescent="0.3">
      <c r="A1720" s="8" t="s">
        <v>2107</v>
      </c>
      <c r="B1720" s="9" t="s">
        <v>2108</v>
      </c>
    </row>
    <row r="1721" spans="1:2" x14ac:dyDescent="0.3">
      <c r="A1721" s="8" t="s">
        <v>2095</v>
      </c>
      <c r="B1721" s="9" t="s">
        <v>2096</v>
      </c>
    </row>
    <row r="1722" spans="1:2" x14ac:dyDescent="0.3">
      <c r="A1722" s="8" t="s">
        <v>2097</v>
      </c>
      <c r="B1722" s="9" t="s">
        <v>2098</v>
      </c>
    </row>
    <row r="1723" spans="1:2" x14ac:dyDescent="0.3">
      <c r="A1723" s="8" t="s">
        <v>2107</v>
      </c>
      <c r="B1723" s="9" t="s">
        <v>2108</v>
      </c>
    </row>
    <row r="1724" spans="1:2" x14ac:dyDescent="0.3">
      <c r="A1724" s="8" t="s">
        <v>2099</v>
      </c>
      <c r="B1724" s="9" t="s">
        <v>2100</v>
      </c>
    </row>
    <row r="1725" spans="1:2" x14ac:dyDescent="0.3">
      <c r="A1725" s="8" t="s">
        <v>2103</v>
      </c>
      <c r="B1725" s="9" t="s">
        <v>2104</v>
      </c>
    </row>
    <row r="1726" spans="1:2" x14ac:dyDescent="0.3">
      <c r="A1726" s="8" t="s">
        <v>2105</v>
      </c>
      <c r="B1726" s="9" t="s">
        <v>2106</v>
      </c>
    </row>
    <row r="1727" spans="1:2" x14ac:dyDescent="0.3">
      <c r="A1727" s="8" t="s">
        <v>2101</v>
      </c>
      <c r="B1727" s="9" t="s">
        <v>2102</v>
      </c>
    </row>
    <row r="1728" spans="1:2" x14ac:dyDescent="0.3">
      <c r="A1728" s="8" t="s">
        <v>2099</v>
      </c>
      <c r="B1728" s="9" t="s">
        <v>2100</v>
      </c>
    </row>
    <row r="1729" spans="1:2" x14ac:dyDescent="0.3">
      <c r="A1729" s="8" t="s">
        <v>2095</v>
      </c>
      <c r="B1729" s="9" t="s">
        <v>2096</v>
      </c>
    </row>
    <row r="1730" spans="1:2" x14ac:dyDescent="0.3">
      <c r="A1730" s="8" t="s">
        <v>2109</v>
      </c>
      <c r="B1730" s="9" t="s">
        <v>2110</v>
      </c>
    </row>
    <row r="1731" spans="1:2" x14ac:dyDescent="0.3">
      <c r="A1731" s="8" t="s">
        <v>2099</v>
      </c>
      <c r="B1731" s="9" t="s">
        <v>2100</v>
      </c>
    </row>
    <row r="1732" spans="1:2" x14ac:dyDescent="0.3">
      <c r="A1732" s="8" t="s">
        <v>2095</v>
      </c>
      <c r="B1732" s="9" t="s">
        <v>2096</v>
      </c>
    </row>
    <row r="1733" spans="1:2" x14ac:dyDescent="0.3">
      <c r="A1733" s="8" t="s">
        <v>2103</v>
      </c>
      <c r="B1733" s="9" t="s">
        <v>2104</v>
      </c>
    </row>
    <row r="1734" spans="1:2" x14ac:dyDescent="0.3">
      <c r="A1734" s="8" t="s">
        <v>2095</v>
      </c>
      <c r="B1734" s="9" t="s">
        <v>2096</v>
      </c>
    </row>
    <row r="1735" spans="1:2" x14ac:dyDescent="0.3">
      <c r="A1735" s="8" t="s">
        <v>2095</v>
      </c>
      <c r="B1735" s="9" t="s">
        <v>2096</v>
      </c>
    </row>
    <row r="1736" spans="1:2" x14ac:dyDescent="0.3">
      <c r="A1736" s="8" t="s">
        <v>2107</v>
      </c>
      <c r="B1736" s="9" t="s">
        <v>2108</v>
      </c>
    </row>
    <row r="1737" spans="1:2" x14ac:dyDescent="0.3">
      <c r="A1737" s="8" t="s">
        <v>2107</v>
      </c>
      <c r="B1737" s="9" t="s">
        <v>2108</v>
      </c>
    </row>
    <row r="1738" spans="1:2" x14ac:dyDescent="0.3">
      <c r="A1738" s="8" t="s">
        <v>2099</v>
      </c>
      <c r="B1738" s="9" t="s">
        <v>2100</v>
      </c>
    </row>
    <row r="1739" spans="1:2" x14ac:dyDescent="0.3">
      <c r="A1739" s="8" t="s">
        <v>2097</v>
      </c>
      <c r="B1739" s="9" t="s">
        <v>2098</v>
      </c>
    </row>
    <row r="1740" spans="1:2" x14ac:dyDescent="0.3">
      <c r="A1740" s="8" t="s">
        <v>2101</v>
      </c>
      <c r="B1740" s="9" t="s">
        <v>2102</v>
      </c>
    </row>
    <row r="1741" spans="1:2" x14ac:dyDescent="0.3">
      <c r="A1741" s="8" t="s">
        <v>2107</v>
      </c>
      <c r="B1741" s="9" t="s">
        <v>2108</v>
      </c>
    </row>
    <row r="1742" spans="1:2" x14ac:dyDescent="0.3">
      <c r="A1742" s="8" t="s">
        <v>2105</v>
      </c>
      <c r="B1742" s="9" t="s">
        <v>2106</v>
      </c>
    </row>
    <row r="1743" spans="1:2" x14ac:dyDescent="0.3">
      <c r="A1743" s="8" t="s">
        <v>2105</v>
      </c>
      <c r="B1743" s="9" t="s">
        <v>2106</v>
      </c>
    </row>
    <row r="1744" spans="1:2" x14ac:dyDescent="0.3">
      <c r="A1744" s="8" t="s">
        <v>2105</v>
      </c>
      <c r="B1744" s="9" t="s">
        <v>2106</v>
      </c>
    </row>
    <row r="1745" spans="1:2" x14ac:dyDescent="0.3">
      <c r="A1745" s="8" t="s">
        <v>2107</v>
      </c>
      <c r="B1745" s="9" t="s">
        <v>2108</v>
      </c>
    </row>
    <row r="1746" spans="1:2" x14ac:dyDescent="0.3">
      <c r="A1746" s="8" t="s">
        <v>2103</v>
      </c>
      <c r="B1746" s="9" t="s">
        <v>2104</v>
      </c>
    </row>
    <row r="1747" spans="1:2" x14ac:dyDescent="0.3">
      <c r="A1747" s="8" t="s">
        <v>2107</v>
      </c>
      <c r="B1747" s="9" t="s">
        <v>2108</v>
      </c>
    </row>
    <row r="1748" spans="1:2" x14ac:dyDescent="0.3">
      <c r="A1748" s="8" t="s">
        <v>2107</v>
      </c>
      <c r="B1748" s="9" t="s">
        <v>2108</v>
      </c>
    </row>
    <row r="1749" spans="1:2" x14ac:dyDescent="0.3">
      <c r="A1749" s="8" t="s">
        <v>2099</v>
      </c>
      <c r="B1749" s="9" t="s">
        <v>2100</v>
      </c>
    </row>
    <row r="1750" spans="1:2" x14ac:dyDescent="0.3">
      <c r="A1750" s="8" t="s">
        <v>2099</v>
      </c>
      <c r="B1750" s="9" t="s">
        <v>2100</v>
      </c>
    </row>
    <row r="1751" spans="1:2" x14ac:dyDescent="0.3">
      <c r="A1751" s="8" t="s">
        <v>2097</v>
      </c>
      <c r="B1751" s="9" t="s">
        <v>2098</v>
      </c>
    </row>
    <row r="1752" spans="1:2" x14ac:dyDescent="0.3">
      <c r="A1752" s="8" t="s">
        <v>2097</v>
      </c>
      <c r="B1752" s="9" t="s">
        <v>2098</v>
      </c>
    </row>
    <row r="1753" spans="1:2" x14ac:dyDescent="0.3">
      <c r="A1753" s="8" t="s">
        <v>2105</v>
      </c>
      <c r="B1753" s="9" t="s">
        <v>2106</v>
      </c>
    </row>
    <row r="1754" spans="1:2" x14ac:dyDescent="0.3">
      <c r="A1754" s="8" t="s">
        <v>2105</v>
      </c>
      <c r="B1754" s="9" t="s">
        <v>2106</v>
      </c>
    </row>
    <row r="1755" spans="1:2" x14ac:dyDescent="0.3">
      <c r="A1755" s="8" t="s">
        <v>2109</v>
      </c>
      <c r="B1755" s="9" t="s">
        <v>2110</v>
      </c>
    </row>
    <row r="1756" spans="1:2" x14ac:dyDescent="0.3">
      <c r="A1756" s="8" t="s">
        <v>2101</v>
      </c>
      <c r="B1756" s="9" t="s">
        <v>2102</v>
      </c>
    </row>
    <row r="1757" spans="1:2" x14ac:dyDescent="0.3">
      <c r="A1757" s="8" t="s">
        <v>2095</v>
      </c>
      <c r="B1757" s="9" t="s">
        <v>2096</v>
      </c>
    </row>
    <row r="1758" spans="1:2" x14ac:dyDescent="0.3">
      <c r="A1758" s="8" t="s">
        <v>2101</v>
      </c>
      <c r="B1758" s="9" t="s">
        <v>2102</v>
      </c>
    </row>
    <row r="1759" spans="1:2" x14ac:dyDescent="0.3">
      <c r="A1759" s="8" t="s">
        <v>2103</v>
      </c>
      <c r="B1759" s="9" t="s">
        <v>2104</v>
      </c>
    </row>
    <row r="1760" spans="1:2" x14ac:dyDescent="0.3">
      <c r="A1760" s="8" t="s">
        <v>2103</v>
      </c>
      <c r="B1760" s="9" t="s">
        <v>2104</v>
      </c>
    </row>
    <row r="1761" spans="1:2" x14ac:dyDescent="0.3">
      <c r="A1761" s="8" t="s">
        <v>2105</v>
      </c>
      <c r="B1761" s="9" t="s">
        <v>2106</v>
      </c>
    </row>
    <row r="1762" spans="1:2" x14ac:dyDescent="0.3">
      <c r="A1762" s="8" t="s">
        <v>2099</v>
      </c>
      <c r="B1762" s="9" t="s">
        <v>2100</v>
      </c>
    </row>
    <row r="1763" spans="1:2" x14ac:dyDescent="0.3">
      <c r="A1763" s="8" t="s">
        <v>2095</v>
      </c>
      <c r="B1763" s="9" t="s">
        <v>2096</v>
      </c>
    </row>
    <row r="1764" spans="1:2" x14ac:dyDescent="0.3">
      <c r="A1764" s="8" t="s">
        <v>2103</v>
      </c>
      <c r="B1764" s="9" t="s">
        <v>2104</v>
      </c>
    </row>
    <row r="1765" spans="1:2" x14ac:dyDescent="0.3">
      <c r="A1765" s="8" t="s">
        <v>2107</v>
      </c>
      <c r="B1765" s="9" t="s">
        <v>2108</v>
      </c>
    </row>
    <row r="1766" spans="1:2" x14ac:dyDescent="0.3">
      <c r="A1766" s="8" t="s">
        <v>2105</v>
      </c>
      <c r="B1766" s="9" t="s">
        <v>2106</v>
      </c>
    </row>
    <row r="1767" spans="1:2" x14ac:dyDescent="0.3">
      <c r="A1767" s="8" t="s">
        <v>2107</v>
      </c>
      <c r="B1767" s="9" t="s">
        <v>2108</v>
      </c>
    </row>
    <row r="1768" spans="1:2" x14ac:dyDescent="0.3">
      <c r="A1768" s="8" t="s">
        <v>2095</v>
      </c>
      <c r="B1768" s="9" t="s">
        <v>2096</v>
      </c>
    </row>
    <row r="1769" spans="1:2" x14ac:dyDescent="0.3">
      <c r="A1769" s="8" t="s">
        <v>2101</v>
      </c>
      <c r="B1769" s="9" t="s">
        <v>2102</v>
      </c>
    </row>
    <row r="1770" spans="1:2" x14ac:dyDescent="0.3">
      <c r="A1770" s="8" t="s">
        <v>2105</v>
      </c>
      <c r="B1770" s="9" t="s">
        <v>2106</v>
      </c>
    </row>
    <row r="1771" spans="1:2" x14ac:dyDescent="0.3">
      <c r="A1771" s="8" t="s">
        <v>2101</v>
      </c>
      <c r="B1771" s="9" t="s">
        <v>2102</v>
      </c>
    </row>
    <row r="1772" spans="1:2" x14ac:dyDescent="0.3">
      <c r="A1772" s="8" t="s">
        <v>2103</v>
      </c>
      <c r="B1772" s="9" t="s">
        <v>2104</v>
      </c>
    </row>
    <row r="1773" spans="1:2" x14ac:dyDescent="0.3">
      <c r="A1773" s="8" t="s">
        <v>2095</v>
      </c>
      <c r="B1773" s="9" t="s">
        <v>2096</v>
      </c>
    </row>
    <row r="1774" spans="1:2" x14ac:dyDescent="0.3">
      <c r="A1774" s="8" t="s">
        <v>2107</v>
      </c>
      <c r="B1774" s="9" t="s">
        <v>2108</v>
      </c>
    </row>
    <row r="1775" spans="1:2" x14ac:dyDescent="0.3">
      <c r="A1775" s="8" t="s">
        <v>2105</v>
      </c>
      <c r="B1775" s="9" t="s">
        <v>2106</v>
      </c>
    </row>
    <row r="1776" spans="1:2" x14ac:dyDescent="0.3">
      <c r="A1776" s="8" t="s">
        <v>2101</v>
      </c>
      <c r="B1776" s="9" t="s">
        <v>2102</v>
      </c>
    </row>
    <row r="1777" spans="1:2" x14ac:dyDescent="0.3">
      <c r="A1777" s="8" t="s">
        <v>2101</v>
      </c>
      <c r="B1777" s="9" t="s">
        <v>2102</v>
      </c>
    </row>
    <row r="1778" spans="1:2" x14ac:dyDescent="0.3">
      <c r="A1778" s="8" t="s">
        <v>2107</v>
      </c>
      <c r="B1778" s="9" t="s">
        <v>2108</v>
      </c>
    </row>
    <row r="1779" spans="1:2" x14ac:dyDescent="0.3">
      <c r="A1779" s="8" t="s">
        <v>2105</v>
      </c>
      <c r="B1779" s="9" t="s">
        <v>2106</v>
      </c>
    </row>
    <row r="1780" spans="1:2" x14ac:dyDescent="0.3">
      <c r="A1780" s="8" t="s">
        <v>2101</v>
      </c>
      <c r="B1780" s="9" t="s">
        <v>2102</v>
      </c>
    </row>
    <row r="1781" spans="1:2" x14ac:dyDescent="0.3">
      <c r="A1781" s="8" t="s">
        <v>2097</v>
      </c>
      <c r="B1781" s="9" t="s">
        <v>2098</v>
      </c>
    </row>
    <row r="1782" spans="1:2" x14ac:dyDescent="0.3">
      <c r="A1782" s="8" t="s">
        <v>2099</v>
      </c>
      <c r="B1782" s="9" t="s">
        <v>2100</v>
      </c>
    </row>
    <row r="1783" spans="1:2" x14ac:dyDescent="0.3">
      <c r="A1783" s="8" t="s">
        <v>2107</v>
      </c>
      <c r="B1783" s="9" t="s">
        <v>2108</v>
      </c>
    </row>
    <row r="1784" spans="1:2" x14ac:dyDescent="0.3">
      <c r="A1784" s="8" t="s">
        <v>2107</v>
      </c>
      <c r="B1784" s="9" t="s">
        <v>2108</v>
      </c>
    </row>
    <row r="1785" spans="1:2" x14ac:dyDescent="0.3">
      <c r="A1785" s="8" t="s">
        <v>2107</v>
      </c>
      <c r="B1785" s="9" t="s">
        <v>2108</v>
      </c>
    </row>
    <row r="1786" spans="1:2" x14ac:dyDescent="0.3">
      <c r="A1786" s="8" t="s">
        <v>2095</v>
      </c>
      <c r="B1786" s="9" t="s">
        <v>2096</v>
      </c>
    </row>
    <row r="1787" spans="1:2" x14ac:dyDescent="0.3">
      <c r="A1787" s="8" t="s">
        <v>2097</v>
      </c>
      <c r="B1787" s="9" t="s">
        <v>2098</v>
      </c>
    </row>
    <row r="1788" spans="1:2" x14ac:dyDescent="0.3">
      <c r="A1788" s="8" t="s">
        <v>2097</v>
      </c>
      <c r="B1788" s="9" t="s">
        <v>2098</v>
      </c>
    </row>
    <row r="1789" spans="1:2" x14ac:dyDescent="0.3">
      <c r="A1789" s="8" t="s">
        <v>2103</v>
      </c>
      <c r="B1789" s="9" t="s">
        <v>2104</v>
      </c>
    </row>
    <row r="1790" spans="1:2" x14ac:dyDescent="0.3">
      <c r="A1790" s="8" t="s">
        <v>2103</v>
      </c>
      <c r="B1790" s="9" t="s">
        <v>2104</v>
      </c>
    </row>
    <row r="1791" spans="1:2" x14ac:dyDescent="0.3">
      <c r="A1791" s="8" t="s">
        <v>2107</v>
      </c>
      <c r="B1791" s="9" t="s">
        <v>2108</v>
      </c>
    </row>
    <row r="1792" spans="1:2" x14ac:dyDescent="0.3">
      <c r="A1792" s="8" t="s">
        <v>2099</v>
      </c>
      <c r="B1792" s="9" t="s">
        <v>2100</v>
      </c>
    </row>
    <row r="1793" spans="1:2" x14ac:dyDescent="0.3">
      <c r="A1793" s="8" t="s">
        <v>2095</v>
      </c>
      <c r="B1793" s="9" t="s">
        <v>2096</v>
      </c>
    </row>
    <row r="1794" spans="1:2" x14ac:dyDescent="0.3">
      <c r="A1794" s="8" t="s">
        <v>2099</v>
      </c>
      <c r="B1794" s="9" t="s">
        <v>2100</v>
      </c>
    </row>
    <row r="1795" spans="1:2" x14ac:dyDescent="0.3">
      <c r="A1795" s="8" t="s">
        <v>2107</v>
      </c>
      <c r="B1795" s="9" t="s">
        <v>2108</v>
      </c>
    </row>
    <row r="1796" spans="1:2" x14ac:dyDescent="0.3">
      <c r="A1796" s="8" t="s">
        <v>2101</v>
      </c>
      <c r="B1796" s="9" t="s">
        <v>2102</v>
      </c>
    </row>
    <row r="1797" spans="1:2" x14ac:dyDescent="0.3">
      <c r="A1797" s="8" t="s">
        <v>2107</v>
      </c>
      <c r="B1797" s="9" t="s">
        <v>2108</v>
      </c>
    </row>
    <row r="1798" spans="1:2" x14ac:dyDescent="0.3">
      <c r="A1798" s="8" t="s">
        <v>2099</v>
      </c>
      <c r="B1798" s="9" t="s">
        <v>2100</v>
      </c>
    </row>
    <row r="1799" spans="1:2" x14ac:dyDescent="0.3">
      <c r="A1799" s="8" t="s">
        <v>2109</v>
      </c>
      <c r="B1799" s="9" t="s">
        <v>2110</v>
      </c>
    </row>
    <row r="1800" spans="1:2" x14ac:dyDescent="0.3">
      <c r="A1800" s="8" t="s">
        <v>2095</v>
      </c>
      <c r="B1800" s="9" t="s">
        <v>2096</v>
      </c>
    </row>
    <row r="1801" spans="1:2" x14ac:dyDescent="0.3">
      <c r="A1801" s="8" t="s">
        <v>2109</v>
      </c>
      <c r="B1801" s="9" t="s">
        <v>2110</v>
      </c>
    </row>
    <row r="1802" spans="1:2" x14ac:dyDescent="0.3">
      <c r="A1802" s="8" t="s">
        <v>2107</v>
      </c>
      <c r="B1802" s="9" t="s">
        <v>2108</v>
      </c>
    </row>
    <row r="1803" spans="1:2" x14ac:dyDescent="0.3">
      <c r="A1803" s="8" t="s">
        <v>2099</v>
      </c>
      <c r="B1803" s="9" t="s">
        <v>2100</v>
      </c>
    </row>
    <row r="1804" spans="1:2" x14ac:dyDescent="0.3">
      <c r="A1804" s="8" t="s">
        <v>2103</v>
      </c>
      <c r="B1804" s="9" t="s">
        <v>2104</v>
      </c>
    </row>
    <row r="1805" spans="1:2" x14ac:dyDescent="0.3">
      <c r="A1805" s="8" t="s">
        <v>2107</v>
      </c>
      <c r="B1805" s="9" t="s">
        <v>2108</v>
      </c>
    </row>
    <row r="1806" spans="1:2" x14ac:dyDescent="0.3">
      <c r="A1806" s="8" t="s">
        <v>2101</v>
      </c>
      <c r="B1806" s="9" t="s">
        <v>2102</v>
      </c>
    </row>
    <row r="1807" spans="1:2" x14ac:dyDescent="0.3">
      <c r="A1807" s="8" t="s">
        <v>2109</v>
      </c>
      <c r="B1807" s="9" t="s">
        <v>2110</v>
      </c>
    </row>
    <row r="1808" spans="1:2" x14ac:dyDescent="0.3">
      <c r="A1808" s="8" t="s">
        <v>2097</v>
      </c>
      <c r="B1808" s="9" t="s">
        <v>2098</v>
      </c>
    </row>
    <row r="1809" spans="1:2" x14ac:dyDescent="0.3">
      <c r="A1809" s="8" t="s">
        <v>2095</v>
      </c>
      <c r="B1809" s="9" t="s">
        <v>2096</v>
      </c>
    </row>
    <row r="1810" spans="1:2" x14ac:dyDescent="0.3">
      <c r="A1810" s="8" t="s">
        <v>2105</v>
      </c>
      <c r="B1810" s="9" t="s">
        <v>2106</v>
      </c>
    </row>
    <row r="1811" spans="1:2" x14ac:dyDescent="0.3">
      <c r="A1811" s="8" t="s">
        <v>2103</v>
      </c>
      <c r="B1811" s="9" t="s">
        <v>2104</v>
      </c>
    </row>
    <row r="1812" spans="1:2" x14ac:dyDescent="0.3">
      <c r="A1812" s="8" t="s">
        <v>2101</v>
      </c>
      <c r="B1812" s="9" t="s">
        <v>2102</v>
      </c>
    </row>
    <row r="1813" spans="1:2" x14ac:dyDescent="0.3">
      <c r="A1813" s="8" t="s">
        <v>2103</v>
      </c>
      <c r="B1813" s="9" t="s">
        <v>2104</v>
      </c>
    </row>
    <row r="1814" spans="1:2" x14ac:dyDescent="0.3">
      <c r="A1814" s="8" t="s">
        <v>2103</v>
      </c>
      <c r="B1814" s="9" t="s">
        <v>2104</v>
      </c>
    </row>
    <row r="1815" spans="1:2" x14ac:dyDescent="0.3">
      <c r="A1815" s="8" t="s">
        <v>2109</v>
      </c>
      <c r="B1815" s="9" t="s">
        <v>2110</v>
      </c>
    </row>
    <row r="1816" spans="1:2" x14ac:dyDescent="0.3">
      <c r="A1816" s="8" t="s">
        <v>2105</v>
      </c>
      <c r="B1816" s="9" t="s">
        <v>2106</v>
      </c>
    </row>
    <row r="1817" spans="1:2" x14ac:dyDescent="0.3">
      <c r="A1817" s="8" t="s">
        <v>2099</v>
      </c>
      <c r="B1817" s="9" t="s">
        <v>2100</v>
      </c>
    </row>
    <row r="1818" spans="1:2" x14ac:dyDescent="0.3">
      <c r="A1818" s="8" t="s">
        <v>2099</v>
      </c>
      <c r="B1818" s="9" t="s">
        <v>2100</v>
      </c>
    </row>
    <row r="1819" spans="1:2" x14ac:dyDescent="0.3">
      <c r="A1819" s="8" t="s">
        <v>2109</v>
      </c>
      <c r="B1819" s="9" t="s">
        <v>2110</v>
      </c>
    </row>
    <row r="1820" spans="1:2" x14ac:dyDescent="0.3">
      <c r="A1820" s="8" t="s">
        <v>2099</v>
      </c>
      <c r="B1820" s="9" t="s">
        <v>2100</v>
      </c>
    </row>
    <row r="1821" spans="1:2" x14ac:dyDescent="0.3">
      <c r="A1821" s="8" t="s">
        <v>2109</v>
      </c>
      <c r="B1821" s="9" t="s">
        <v>2110</v>
      </c>
    </row>
    <row r="1822" spans="1:2" x14ac:dyDescent="0.3">
      <c r="A1822" s="8" t="s">
        <v>2105</v>
      </c>
      <c r="B1822" s="9" t="s">
        <v>2106</v>
      </c>
    </row>
    <row r="1823" spans="1:2" x14ac:dyDescent="0.3">
      <c r="A1823" s="8" t="s">
        <v>2099</v>
      </c>
      <c r="B1823" s="9" t="s">
        <v>2100</v>
      </c>
    </row>
    <row r="1824" spans="1:2" x14ac:dyDescent="0.3">
      <c r="A1824" s="8" t="s">
        <v>2103</v>
      </c>
      <c r="B1824" s="9" t="s">
        <v>2104</v>
      </c>
    </row>
    <row r="1825" spans="1:2" x14ac:dyDescent="0.3">
      <c r="A1825" s="8" t="s">
        <v>2099</v>
      </c>
      <c r="B1825" s="9" t="s">
        <v>2100</v>
      </c>
    </row>
    <row r="1826" spans="1:2" x14ac:dyDescent="0.3">
      <c r="A1826" s="8" t="s">
        <v>2099</v>
      </c>
      <c r="B1826" s="9" t="s">
        <v>2100</v>
      </c>
    </row>
    <row r="1827" spans="1:2" x14ac:dyDescent="0.3">
      <c r="A1827" s="8" t="s">
        <v>2109</v>
      </c>
      <c r="B1827" s="9" t="s">
        <v>2110</v>
      </c>
    </row>
    <row r="1828" spans="1:2" x14ac:dyDescent="0.3">
      <c r="A1828" s="8" t="s">
        <v>2109</v>
      </c>
      <c r="B1828" s="9" t="s">
        <v>2110</v>
      </c>
    </row>
    <row r="1829" spans="1:2" x14ac:dyDescent="0.3">
      <c r="A1829" s="8" t="s">
        <v>2107</v>
      </c>
      <c r="B1829" s="9" t="s">
        <v>2108</v>
      </c>
    </row>
    <row r="1830" spans="1:2" x14ac:dyDescent="0.3">
      <c r="A1830" s="8" t="s">
        <v>2101</v>
      </c>
      <c r="B1830" s="9" t="s">
        <v>2102</v>
      </c>
    </row>
    <row r="1831" spans="1:2" x14ac:dyDescent="0.3">
      <c r="A1831" s="8" t="s">
        <v>2107</v>
      </c>
      <c r="B1831" s="9" t="s">
        <v>2108</v>
      </c>
    </row>
    <row r="1832" spans="1:2" x14ac:dyDescent="0.3">
      <c r="A1832" s="8" t="s">
        <v>2103</v>
      </c>
      <c r="B1832" s="9" t="s">
        <v>2104</v>
      </c>
    </row>
    <row r="1833" spans="1:2" x14ac:dyDescent="0.3">
      <c r="A1833" s="8" t="s">
        <v>2097</v>
      </c>
      <c r="B1833" s="9" t="s">
        <v>2098</v>
      </c>
    </row>
    <row r="1834" spans="1:2" x14ac:dyDescent="0.3">
      <c r="A1834" s="8" t="s">
        <v>2107</v>
      </c>
      <c r="B1834" s="9" t="s">
        <v>2108</v>
      </c>
    </row>
    <row r="1835" spans="1:2" x14ac:dyDescent="0.3">
      <c r="A1835" s="8" t="s">
        <v>2103</v>
      </c>
      <c r="B1835" s="9" t="s">
        <v>2104</v>
      </c>
    </row>
    <row r="1836" spans="1:2" x14ac:dyDescent="0.3">
      <c r="A1836" s="8" t="s">
        <v>2103</v>
      </c>
      <c r="B1836" s="9" t="s">
        <v>2104</v>
      </c>
    </row>
    <row r="1837" spans="1:2" x14ac:dyDescent="0.3">
      <c r="A1837" s="8" t="s">
        <v>2101</v>
      </c>
      <c r="B1837" s="9" t="s">
        <v>2102</v>
      </c>
    </row>
    <row r="1838" spans="1:2" x14ac:dyDescent="0.3">
      <c r="A1838" s="8" t="s">
        <v>2107</v>
      </c>
      <c r="B1838" s="9" t="s">
        <v>2108</v>
      </c>
    </row>
    <row r="1839" spans="1:2" x14ac:dyDescent="0.3">
      <c r="A1839" s="8" t="s">
        <v>2109</v>
      </c>
      <c r="B1839" s="9" t="s">
        <v>2110</v>
      </c>
    </row>
    <row r="1840" spans="1:2" x14ac:dyDescent="0.3">
      <c r="A1840" s="8" t="s">
        <v>2105</v>
      </c>
      <c r="B1840" s="9" t="s">
        <v>2106</v>
      </c>
    </row>
    <row r="1841" spans="1:2" x14ac:dyDescent="0.3">
      <c r="A1841" s="8" t="s">
        <v>2105</v>
      </c>
      <c r="B1841" s="9" t="s">
        <v>2106</v>
      </c>
    </row>
    <row r="1842" spans="1:2" x14ac:dyDescent="0.3">
      <c r="A1842" s="8" t="s">
        <v>2095</v>
      </c>
      <c r="B1842" s="9" t="s">
        <v>2096</v>
      </c>
    </row>
    <row r="1843" spans="1:2" x14ac:dyDescent="0.3">
      <c r="A1843" s="8" t="s">
        <v>2109</v>
      </c>
      <c r="B1843" s="9" t="s">
        <v>2110</v>
      </c>
    </row>
    <row r="1844" spans="1:2" x14ac:dyDescent="0.3">
      <c r="A1844" s="8" t="s">
        <v>2101</v>
      </c>
      <c r="B1844" s="9" t="s">
        <v>2102</v>
      </c>
    </row>
    <row r="1845" spans="1:2" x14ac:dyDescent="0.3">
      <c r="A1845" s="8" t="s">
        <v>2101</v>
      </c>
      <c r="B1845" s="9" t="s">
        <v>2102</v>
      </c>
    </row>
    <row r="1846" spans="1:2" x14ac:dyDescent="0.3">
      <c r="A1846" s="8" t="s">
        <v>2103</v>
      </c>
      <c r="B1846" s="9" t="s">
        <v>2104</v>
      </c>
    </row>
    <row r="1847" spans="1:2" x14ac:dyDescent="0.3">
      <c r="A1847" s="8" t="s">
        <v>2095</v>
      </c>
      <c r="B1847" s="9" t="s">
        <v>2096</v>
      </c>
    </row>
    <row r="1848" spans="1:2" x14ac:dyDescent="0.3">
      <c r="A1848" s="8" t="s">
        <v>2095</v>
      </c>
      <c r="B1848" s="9" t="s">
        <v>2096</v>
      </c>
    </row>
    <row r="1849" spans="1:2" x14ac:dyDescent="0.3">
      <c r="A1849" s="8" t="s">
        <v>2107</v>
      </c>
      <c r="B1849" s="9" t="s">
        <v>2108</v>
      </c>
    </row>
    <row r="1850" spans="1:2" x14ac:dyDescent="0.3">
      <c r="A1850" s="8" t="s">
        <v>2107</v>
      </c>
      <c r="B1850" s="9" t="s">
        <v>2108</v>
      </c>
    </row>
    <row r="1851" spans="1:2" x14ac:dyDescent="0.3">
      <c r="A1851" s="8" t="s">
        <v>2099</v>
      </c>
      <c r="B1851" s="9" t="s">
        <v>2100</v>
      </c>
    </row>
    <row r="1852" spans="1:2" x14ac:dyDescent="0.3">
      <c r="A1852" s="8" t="s">
        <v>2107</v>
      </c>
      <c r="B1852" s="9" t="s">
        <v>2108</v>
      </c>
    </row>
    <row r="1853" spans="1:2" x14ac:dyDescent="0.3">
      <c r="A1853" s="8" t="s">
        <v>2107</v>
      </c>
      <c r="B1853" s="9" t="s">
        <v>2108</v>
      </c>
    </row>
    <row r="1854" spans="1:2" x14ac:dyDescent="0.3">
      <c r="A1854" s="8" t="s">
        <v>2099</v>
      </c>
      <c r="B1854" s="9" t="s">
        <v>2100</v>
      </c>
    </row>
    <row r="1855" spans="1:2" x14ac:dyDescent="0.3">
      <c r="A1855" s="8" t="s">
        <v>2101</v>
      </c>
      <c r="B1855" s="9" t="s">
        <v>2102</v>
      </c>
    </row>
    <row r="1856" spans="1:2" x14ac:dyDescent="0.3">
      <c r="A1856" s="8" t="s">
        <v>2103</v>
      </c>
      <c r="B1856" s="9" t="s">
        <v>2104</v>
      </c>
    </row>
    <row r="1857" spans="1:2" x14ac:dyDescent="0.3">
      <c r="A1857" s="8" t="s">
        <v>2099</v>
      </c>
      <c r="B1857" s="9" t="s">
        <v>2100</v>
      </c>
    </row>
    <row r="1858" spans="1:2" x14ac:dyDescent="0.3">
      <c r="A1858" s="8" t="s">
        <v>2097</v>
      </c>
      <c r="B1858" s="9" t="s">
        <v>2098</v>
      </c>
    </row>
    <row r="1859" spans="1:2" x14ac:dyDescent="0.3">
      <c r="A1859" s="8" t="s">
        <v>2101</v>
      </c>
      <c r="B1859" s="9" t="s">
        <v>2102</v>
      </c>
    </row>
    <row r="1860" spans="1:2" x14ac:dyDescent="0.3">
      <c r="A1860" s="8" t="s">
        <v>2099</v>
      </c>
      <c r="B1860" s="9" t="s">
        <v>2100</v>
      </c>
    </row>
    <row r="1861" spans="1:2" x14ac:dyDescent="0.3">
      <c r="A1861" s="8" t="s">
        <v>2101</v>
      </c>
      <c r="B1861" s="9" t="s">
        <v>2102</v>
      </c>
    </row>
    <row r="1862" spans="1:2" x14ac:dyDescent="0.3">
      <c r="A1862" s="8" t="s">
        <v>2099</v>
      </c>
      <c r="B1862" s="9" t="s">
        <v>2100</v>
      </c>
    </row>
    <row r="1863" spans="1:2" x14ac:dyDescent="0.3">
      <c r="A1863" s="8" t="s">
        <v>2107</v>
      </c>
      <c r="B1863" s="9" t="s">
        <v>2108</v>
      </c>
    </row>
    <row r="1864" spans="1:2" x14ac:dyDescent="0.3">
      <c r="A1864" s="8" t="s">
        <v>2109</v>
      </c>
      <c r="B1864" s="9" t="s">
        <v>2110</v>
      </c>
    </row>
    <row r="1865" spans="1:2" x14ac:dyDescent="0.3">
      <c r="A1865" s="8" t="s">
        <v>2103</v>
      </c>
      <c r="B1865" s="9" t="s">
        <v>2104</v>
      </c>
    </row>
    <row r="1866" spans="1:2" x14ac:dyDescent="0.3">
      <c r="A1866" s="8" t="s">
        <v>2109</v>
      </c>
      <c r="B1866" s="9" t="s">
        <v>2110</v>
      </c>
    </row>
    <row r="1867" spans="1:2" x14ac:dyDescent="0.3">
      <c r="A1867" s="8" t="s">
        <v>2103</v>
      </c>
      <c r="B1867" s="9" t="s">
        <v>2104</v>
      </c>
    </row>
    <row r="1868" spans="1:2" x14ac:dyDescent="0.3">
      <c r="A1868" s="8" t="s">
        <v>2105</v>
      </c>
      <c r="B1868" s="9" t="s">
        <v>2106</v>
      </c>
    </row>
    <row r="1869" spans="1:2" x14ac:dyDescent="0.3">
      <c r="A1869" s="8" t="s">
        <v>2099</v>
      </c>
      <c r="B1869" s="9" t="s">
        <v>2100</v>
      </c>
    </row>
    <row r="1870" spans="1:2" x14ac:dyDescent="0.3">
      <c r="A1870" s="8" t="s">
        <v>2109</v>
      </c>
      <c r="B1870" s="9" t="s">
        <v>2110</v>
      </c>
    </row>
    <row r="1871" spans="1:2" x14ac:dyDescent="0.3">
      <c r="A1871" s="8" t="s">
        <v>2109</v>
      </c>
      <c r="B1871" s="9" t="s">
        <v>2110</v>
      </c>
    </row>
    <row r="1872" spans="1:2" x14ac:dyDescent="0.3">
      <c r="A1872" s="8" t="s">
        <v>2107</v>
      </c>
      <c r="B1872" s="9" t="s">
        <v>2108</v>
      </c>
    </row>
    <row r="1873" spans="1:2" x14ac:dyDescent="0.3">
      <c r="A1873" s="8" t="s">
        <v>2107</v>
      </c>
      <c r="B1873" s="9" t="s">
        <v>2108</v>
      </c>
    </row>
    <row r="1874" spans="1:2" x14ac:dyDescent="0.3">
      <c r="A1874" s="8" t="s">
        <v>2095</v>
      </c>
      <c r="B1874" s="9" t="s">
        <v>2096</v>
      </c>
    </row>
    <row r="1875" spans="1:2" x14ac:dyDescent="0.3">
      <c r="A1875" s="8" t="s">
        <v>2101</v>
      </c>
      <c r="B1875" s="9" t="s">
        <v>2102</v>
      </c>
    </row>
    <row r="1876" spans="1:2" x14ac:dyDescent="0.3">
      <c r="A1876" s="8" t="s">
        <v>2097</v>
      </c>
      <c r="B1876" s="9" t="s">
        <v>2098</v>
      </c>
    </row>
    <row r="1877" spans="1:2" x14ac:dyDescent="0.3">
      <c r="A1877" s="8" t="s">
        <v>2109</v>
      </c>
      <c r="B1877" s="9" t="s">
        <v>2110</v>
      </c>
    </row>
    <row r="1878" spans="1:2" x14ac:dyDescent="0.3">
      <c r="A1878" s="8" t="s">
        <v>2105</v>
      </c>
      <c r="B1878" s="9" t="s">
        <v>2106</v>
      </c>
    </row>
    <row r="1879" spans="1:2" x14ac:dyDescent="0.3">
      <c r="A1879" s="8" t="s">
        <v>2099</v>
      </c>
      <c r="B1879" s="9" t="s">
        <v>2100</v>
      </c>
    </row>
    <row r="1880" spans="1:2" x14ac:dyDescent="0.3">
      <c r="A1880" s="8" t="s">
        <v>2105</v>
      </c>
      <c r="B1880" s="9" t="s">
        <v>2106</v>
      </c>
    </row>
    <row r="1881" spans="1:2" x14ac:dyDescent="0.3">
      <c r="A1881" s="8" t="s">
        <v>2103</v>
      </c>
      <c r="B1881" s="9" t="s">
        <v>2104</v>
      </c>
    </row>
    <row r="1882" spans="1:2" x14ac:dyDescent="0.3">
      <c r="A1882" s="8" t="s">
        <v>2099</v>
      </c>
      <c r="B1882" s="9" t="s">
        <v>2100</v>
      </c>
    </row>
    <row r="1883" spans="1:2" x14ac:dyDescent="0.3">
      <c r="A1883" s="8" t="s">
        <v>2095</v>
      </c>
      <c r="B1883" s="9" t="s">
        <v>2096</v>
      </c>
    </row>
    <row r="1884" spans="1:2" x14ac:dyDescent="0.3">
      <c r="A1884" s="8" t="s">
        <v>2097</v>
      </c>
      <c r="B1884" s="9" t="s">
        <v>2098</v>
      </c>
    </row>
    <row r="1885" spans="1:2" x14ac:dyDescent="0.3">
      <c r="A1885" s="8" t="s">
        <v>2103</v>
      </c>
      <c r="B1885" s="9" t="s">
        <v>2104</v>
      </c>
    </row>
    <row r="1886" spans="1:2" x14ac:dyDescent="0.3">
      <c r="A1886" s="8" t="s">
        <v>2107</v>
      </c>
      <c r="B1886" s="9" t="s">
        <v>2108</v>
      </c>
    </row>
    <row r="1887" spans="1:2" x14ac:dyDescent="0.3">
      <c r="A1887" s="8" t="s">
        <v>2103</v>
      </c>
      <c r="B1887" s="9" t="s">
        <v>2104</v>
      </c>
    </row>
    <row r="1888" spans="1:2" x14ac:dyDescent="0.3">
      <c r="A1888" s="8" t="s">
        <v>2101</v>
      </c>
      <c r="B1888" s="9" t="s">
        <v>2102</v>
      </c>
    </row>
    <row r="1889" spans="1:2" x14ac:dyDescent="0.3">
      <c r="A1889" s="8" t="s">
        <v>2109</v>
      </c>
      <c r="B1889" s="9" t="s">
        <v>2110</v>
      </c>
    </row>
    <row r="1890" spans="1:2" x14ac:dyDescent="0.3">
      <c r="A1890" s="8" t="s">
        <v>2109</v>
      </c>
      <c r="B1890" s="9" t="s">
        <v>2110</v>
      </c>
    </row>
    <row r="1891" spans="1:2" x14ac:dyDescent="0.3">
      <c r="A1891" s="8" t="s">
        <v>2095</v>
      </c>
      <c r="B1891" s="9" t="s">
        <v>2096</v>
      </c>
    </row>
    <row r="1892" spans="1:2" x14ac:dyDescent="0.3">
      <c r="A1892" s="8" t="s">
        <v>2101</v>
      </c>
      <c r="B1892" s="9" t="s">
        <v>2102</v>
      </c>
    </row>
    <row r="1893" spans="1:2" x14ac:dyDescent="0.3">
      <c r="A1893" s="8" t="s">
        <v>2105</v>
      </c>
      <c r="B1893" s="9" t="s">
        <v>2106</v>
      </c>
    </row>
    <row r="1894" spans="1:2" x14ac:dyDescent="0.3">
      <c r="A1894" s="8" t="s">
        <v>2099</v>
      </c>
      <c r="B1894" s="9" t="s">
        <v>2100</v>
      </c>
    </row>
    <row r="1895" spans="1:2" x14ac:dyDescent="0.3">
      <c r="A1895" s="8" t="s">
        <v>2095</v>
      </c>
      <c r="B1895" s="9" t="s">
        <v>2096</v>
      </c>
    </row>
    <row r="1896" spans="1:2" x14ac:dyDescent="0.3">
      <c r="A1896" s="8" t="s">
        <v>2099</v>
      </c>
      <c r="B1896" s="9" t="s">
        <v>2100</v>
      </c>
    </row>
    <row r="1897" spans="1:2" x14ac:dyDescent="0.3">
      <c r="A1897" s="8" t="s">
        <v>2095</v>
      </c>
      <c r="B1897" s="9" t="s">
        <v>2096</v>
      </c>
    </row>
    <row r="1898" spans="1:2" x14ac:dyDescent="0.3">
      <c r="A1898" s="8" t="s">
        <v>2103</v>
      </c>
      <c r="B1898" s="9" t="s">
        <v>2104</v>
      </c>
    </row>
    <row r="1899" spans="1:2" x14ac:dyDescent="0.3">
      <c r="A1899" s="8" t="s">
        <v>2097</v>
      </c>
      <c r="B1899" s="9" t="s">
        <v>2098</v>
      </c>
    </row>
    <row r="1900" spans="1:2" x14ac:dyDescent="0.3">
      <c r="A1900" s="8" t="s">
        <v>2109</v>
      </c>
      <c r="B1900" s="9" t="s">
        <v>2110</v>
      </c>
    </row>
    <row r="1901" spans="1:2" x14ac:dyDescent="0.3">
      <c r="A1901" s="8" t="s">
        <v>2107</v>
      </c>
      <c r="B1901" s="9" t="s">
        <v>2108</v>
      </c>
    </row>
    <row r="1902" spans="1:2" x14ac:dyDescent="0.3">
      <c r="A1902" s="8" t="s">
        <v>2099</v>
      </c>
      <c r="B1902" s="9" t="s">
        <v>2100</v>
      </c>
    </row>
    <row r="1903" spans="1:2" x14ac:dyDescent="0.3">
      <c r="A1903" s="8" t="s">
        <v>2095</v>
      </c>
      <c r="B1903" s="9" t="s">
        <v>2096</v>
      </c>
    </row>
    <row r="1904" spans="1:2" x14ac:dyDescent="0.3">
      <c r="A1904" s="8" t="s">
        <v>2099</v>
      </c>
      <c r="B1904" s="9" t="s">
        <v>2100</v>
      </c>
    </row>
    <row r="1905" spans="1:2" x14ac:dyDescent="0.3">
      <c r="A1905" s="8" t="s">
        <v>2105</v>
      </c>
      <c r="B1905" s="9" t="s">
        <v>2106</v>
      </c>
    </row>
    <row r="1906" spans="1:2" x14ac:dyDescent="0.3">
      <c r="A1906" s="8" t="s">
        <v>2105</v>
      </c>
      <c r="B1906" s="9" t="s">
        <v>2106</v>
      </c>
    </row>
    <row r="1907" spans="1:2" x14ac:dyDescent="0.3">
      <c r="A1907" s="8" t="s">
        <v>2103</v>
      </c>
      <c r="B1907" s="9" t="s">
        <v>2104</v>
      </c>
    </row>
    <row r="1908" spans="1:2" x14ac:dyDescent="0.3">
      <c r="A1908" s="8" t="s">
        <v>2095</v>
      </c>
      <c r="B1908" s="9" t="s">
        <v>2096</v>
      </c>
    </row>
    <row r="1909" spans="1:2" x14ac:dyDescent="0.3">
      <c r="A1909" s="8" t="s">
        <v>2099</v>
      </c>
      <c r="B1909" s="9" t="s">
        <v>2100</v>
      </c>
    </row>
    <row r="1910" spans="1:2" x14ac:dyDescent="0.3">
      <c r="A1910" s="8" t="s">
        <v>2109</v>
      </c>
      <c r="B1910" s="9" t="s">
        <v>2110</v>
      </c>
    </row>
    <row r="1911" spans="1:2" x14ac:dyDescent="0.3">
      <c r="A1911" s="8" t="s">
        <v>2103</v>
      </c>
      <c r="B1911" s="9" t="s">
        <v>2104</v>
      </c>
    </row>
    <row r="1912" spans="1:2" x14ac:dyDescent="0.3">
      <c r="A1912" s="8" t="s">
        <v>2105</v>
      </c>
      <c r="B1912" s="9" t="s">
        <v>2106</v>
      </c>
    </row>
    <row r="1913" spans="1:2" x14ac:dyDescent="0.3">
      <c r="A1913" s="8" t="s">
        <v>2103</v>
      </c>
      <c r="B1913" s="9" t="s">
        <v>2104</v>
      </c>
    </row>
    <row r="1914" spans="1:2" x14ac:dyDescent="0.3">
      <c r="A1914" s="8" t="s">
        <v>2095</v>
      </c>
      <c r="B1914" s="9" t="s">
        <v>2096</v>
      </c>
    </row>
    <row r="1915" spans="1:2" x14ac:dyDescent="0.3">
      <c r="A1915" s="8" t="s">
        <v>2097</v>
      </c>
      <c r="B1915" s="9" t="s">
        <v>2098</v>
      </c>
    </row>
    <row r="1916" spans="1:2" x14ac:dyDescent="0.3">
      <c r="A1916" s="8" t="s">
        <v>2101</v>
      </c>
      <c r="B1916" s="9" t="s">
        <v>2102</v>
      </c>
    </row>
    <row r="1917" spans="1:2" x14ac:dyDescent="0.3">
      <c r="A1917" s="8" t="s">
        <v>2097</v>
      </c>
      <c r="B1917" s="9" t="s">
        <v>2098</v>
      </c>
    </row>
    <row r="1918" spans="1:2" x14ac:dyDescent="0.3">
      <c r="A1918" s="8" t="s">
        <v>2109</v>
      </c>
      <c r="B1918" s="9" t="s">
        <v>2110</v>
      </c>
    </row>
    <row r="1919" spans="1:2" x14ac:dyDescent="0.3">
      <c r="A1919" s="8" t="s">
        <v>2097</v>
      </c>
      <c r="B1919" s="9" t="s">
        <v>2098</v>
      </c>
    </row>
    <row r="1920" spans="1:2" x14ac:dyDescent="0.3">
      <c r="A1920" s="8" t="s">
        <v>2095</v>
      </c>
      <c r="B1920" s="9" t="s">
        <v>2096</v>
      </c>
    </row>
    <row r="1921" spans="1:2" x14ac:dyDescent="0.3">
      <c r="A1921" s="8" t="s">
        <v>2107</v>
      </c>
      <c r="B1921" s="9" t="s">
        <v>2108</v>
      </c>
    </row>
    <row r="1922" spans="1:2" x14ac:dyDescent="0.3">
      <c r="A1922" s="8" t="s">
        <v>2095</v>
      </c>
      <c r="B1922" s="9" t="s">
        <v>2096</v>
      </c>
    </row>
    <row r="1923" spans="1:2" x14ac:dyDescent="0.3">
      <c r="A1923" s="8" t="s">
        <v>2103</v>
      </c>
      <c r="B1923" s="9" t="s">
        <v>2104</v>
      </c>
    </row>
    <row r="1924" spans="1:2" x14ac:dyDescent="0.3">
      <c r="A1924" s="8" t="s">
        <v>2097</v>
      </c>
      <c r="B1924" s="9" t="s">
        <v>2098</v>
      </c>
    </row>
    <row r="1925" spans="1:2" x14ac:dyDescent="0.3">
      <c r="A1925" s="8" t="s">
        <v>2095</v>
      </c>
      <c r="B1925" s="9" t="s">
        <v>2096</v>
      </c>
    </row>
    <row r="1926" spans="1:2" x14ac:dyDescent="0.3">
      <c r="A1926" s="8" t="s">
        <v>2095</v>
      </c>
      <c r="B1926" s="9" t="s">
        <v>2096</v>
      </c>
    </row>
    <row r="1927" spans="1:2" x14ac:dyDescent="0.3">
      <c r="A1927" s="8" t="s">
        <v>2103</v>
      </c>
      <c r="B1927" s="9" t="s">
        <v>2104</v>
      </c>
    </row>
    <row r="1928" spans="1:2" x14ac:dyDescent="0.3">
      <c r="A1928" s="8" t="s">
        <v>2107</v>
      </c>
      <c r="B1928" s="9" t="s">
        <v>2108</v>
      </c>
    </row>
    <row r="1929" spans="1:2" x14ac:dyDescent="0.3">
      <c r="A1929" s="8" t="s">
        <v>2095</v>
      </c>
      <c r="B1929" s="9" t="s">
        <v>2096</v>
      </c>
    </row>
    <row r="1930" spans="1:2" x14ac:dyDescent="0.3">
      <c r="A1930" s="8" t="s">
        <v>2105</v>
      </c>
      <c r="B1930" s="9" t="s">
        <v>2106</v>
      </c>
    </row>
    <row r="1931" spans="1:2" x14ac:dyDescent="0.3">
      <c r="A1931" s="8" t="s">
        <v>2109</v>
      </c>
      <c r="B1931" s="9" t="s">
        <v>2110</v>
      </c>
    </row>
    <row r="1932" spans="1:2" x14ac:dyDescent="0.3">
      <c r="A1932" s="8" t="s">
        <v>2095</v>
      </c>
      <c r="B1932" s="9" t="s">
        <v>2096</v>
      </c>
    </row>
    <row r="1933" spans="1:2" x14ac:dyDescent="0.3">
      <c r="A1933" s="8" t="s">
        <v>2095</v>
      </c>
      <c r="B1933" s="9" t="s">
        <v>2096</v>
      </c>
    </row>
    <row r="1934" spans="1:2" x14ac:dyDescent="0.3">
      <c r="A1934" s="8" t="s">
        <v>2103</v>
      </c>
      <c r="B1934" s="9" t="s">
        <v>2104</v>
      </c>
    </row>
    <row r="1935" spans="1:2" x14ac:dyDescent="0.3">
      <c r="A1935" s="8" t="s">
        <v>2097</v>
      </c>
      <c r="B1935" s="9" t="s">
        <v>2098</v>
      </c>
    </row>
    <row r="1936" spans="1:2" x14ac:dyDescent="0.3">
      <c r="A1936" s="8" t="s">
        <v>2109</v>
      </c>
      <c r="B1936" s="9" t="s">
        <v>2110</v>
      </c>
    </row>
    <row r="1937" spans="1:2" x14ac:dyDescent="0.3">
      <c r="A1937" s="8" t="s">
        <v>2101</v>
      </c>
      <c r="B1937" s="9" t="s">
        <v>2102</v>
      </c>
    </row>
    <row r="1938" spans="1:2" x14ac:dyDescent="0.3">
      <c r="A1938" s="8" t="s">
        <v>2097</v>
      </c>
      <c r="B1938" s="9" t="s">
        <v>2098</v>
      </c>
    </row>
    <row r="1939" spans="1:2" x14ac:dyDescent="0.3">
      <c r="A1939" s="8" t="s">
        <v>2105</v>
      </c>
      <c r="B1939" s="9" t="s">
        <v>2106</v>
      </c>
    </row>
    <row r="1940" spans="1:2" x14ac:dyDescent="0.3">
      <c r="A1940" s="8" t="s">
        <v>2103</v>
      </c>
      <c r="B1940" s="9" t="s">
        <v>2104</v>
      </c>
    </row>
    <row r="1941" spans="1:2" x14ac:dyDescent="0.3">
      <c r="A1941" s="8" t="s">
        <v>2101</v>
      </c>
      <c r="B1941" s="9" t="s">
        <v>2102</v>
      </c>
    </row>
    <row r="1942" spans="1:2" x14ac:dyDescent="0.3">
      <c r="A1942" s="8" t="s">
        <v>2103</v>
      </c>
      <c r="B1942" s="9" t="s">
        <v>2104</v>
      </c>
    </row>
    <row r="1943" spans="1:2" x14ac:dyDescent="0.3">
      <c r="A1943" s="8" t="s">
        <v>2103</v>
      </c>
      <c r="B1943" s="9" t="s">
        <v>2104</v>
      </c>
    </row>
    <row r="1944" spans="1:2" x14ac:dyDescent="0.3">
      <c r="A1944" s="8" t="s">
        <v>2095</v>
      </c>
      <c r="B1944" s="9" t="s">
        <v>2096</v>
      </c>
    </row>
    <row r="1945" spans="1:2" x14ac:dyDescent="0.3">
      <c r="A1945" s="8" t="s">
        <v>2109</v>
      </c>
      <c r="B1945" s="9" t="s">
        <v>2110</v>
      </c>
    </row>
    <row r="1946" spans="1:2" x14ac:dyDescent="0.3">
      <c r="A1946" s="8" t="s">
        <v>2097</v>
      </c>
      <c r="B1946" s="9" t="s">
        <v>2098</v>
      </c>
    </row>
    <row r="1947" spans="1:2" x14ac:dyDescent="0.3">
      <c r="A1947" s="8" t="s">
        <v>2105</v>
      </c>
      <c r="B1947" s="9" t="s">
        <v>2106</v>
      </c>
    </row>
    <row r="1948" spans="1:2" x14ac:dyDescent="0.3">
      <c r="A1948" s="8" t="s">
        <v>2095</v>
      </c>
      <c r="B1948" s="9" t="s">
        <v>2096</v>
      </c>
    </row>
    <row r="1949" spans="1:2" x14ac:dyDescent="0.3">
      <c r="A1949" s="8" t="s">
        <v>2101</v>
      </c>
      <c r="B1949" s="9" t="s">
        <v>2102</v>
      </c>
    </row>
    <row r="1950" spans="1:2" x14ac:dyDescent="0.3">
      <c r="A1950" s="8" t="s">
        <v>2105</v>
      </c>
      <c r="B1950" s="9" t="s">
        <v>2106</v>
      </c>
    </row>
    <row r="1951" spans="1:2" x14ac:dyDescent="0.3">
      <c r="A1951" s="8" t="s">
        <v>2103</v>
      </c>
      <c r="B1951" s="9" t="s">
        <v>2104</v>
      </c>
    </row>
    <row r="1952" spans="1:2" x14ac:dyDescent="0.3">
      <c r="A1952" s="8" t="s">
        <v>2103</v>
      </c>
      <c r="B1952" s="9" t="s">
        <v>2104</v>
      </c>
    </row>
    <row r="1953" spans="1:2" x14ac:dyDescent="0.3">
      <c r="A1953" s="8" t="s">
        <v>2107</v>
      </c>
      <c r="B1953" s="9" t="s">
        <v>2108</v>
      </c>
    </row>
    <row r="1954" spans="1:2" x14ac:dyDescent="0.3">
      <c r="A1954" s="8" t="s">
        <v>2109</v>
      </c>
      <c r="B1954" s="9" t="s">
        <v>2110</v>
      </c>
    </row>
    <row r="1955" spans="1:2" x14ac:dyDescent="0.3">
      <c r="A1955" s="8" t="s">
        <v>2097</v>
      </c>
      <c r="B1955" s="9" t="s">
        <v>2098</v>
      </c>
    </row>
    <row r="1956" spans="1:2" x14ac:dyDescent="0.3">
      <c r="A1956" s="8" t="s">
        <v>2097</v>
      </c>
      <c r="B1956" s="9" t="s">
        <v>2098</v>
      </c>
    </row>
    <row r="1957" spans="1:2" x14ac:dyDescent="0.3">
      <c r="A1957" s="8" t="s">
        <v>2095</v>
      </c>
      <c r="B1957" s="9" t="s">
        <v>2096</v>
      </c>
    </row>
    <row r="1958" spans="1:2" x14ac:dyDescent="0.3">
      <c r="A1958" s="8" t="s">
        <v>2103</v>
      </c>
      <c r="B1958" s="9" t="s">
        <v>2104</v>
      </c>
    </row>
    <row r="1959" spans="1:2" x14ac:dyDescent="0.3">
      <c r="A1959" s="8" t="s">
        <v>2097</v>
      </c>
      <c r="B1959" s="9" t="s">
        <v>2098</v>
      </c>
    </row>
    <row r="1960" spans="1:2" x14ac:dyDescent="0.3">
      <c r="A1960" s="8" t="s">
        <v>2095</v>
      </c>
      <c r="B1960" s="9" t="s">
        <v>2096</v>
      </c>
    </row>
    <row r="1961" spans="1:2" x14ac:dyDescent="0.3">
      <c r="A1961" s="8" t="s">
        <v>2103</v>
      </c>
      <c r="B1961" s="9" t="s">
        <v>2104</v>
      </c>
    </row>
    <row r="1962" spans="1:2" x14ac:dyDescent="0.3">
      <c r="A1962" s="8" t="s">
        <v>2109</v>
      </c>
      <c r="B1962" s="9" t="s">
        <v>2110</v>
      </c>
    </row>
    <row r="1963" spans="1:2" x14ac:dyDescent="0.3">
      <c r="A1963" s="8" t="s">
        <v>2105</v>
      </c>
      <c r="B1963" s="9" t="s">
        <v>2106</v>
      </c>
    </row>
    <row r="1964" spans="1:2" x14ac:dyDescent="0.3">
      <c r="A1964" s="8" t="s">
        <v>2105</v>
      </c>
      <c r="B1964" s="9" t="s">
        <v>2106</v>
      </c>
    </row>
    <row r="1965" spans="1:2" x14ac:dyDescent="0.3">
      <c r="A1965" s="8" t="s">
        <v>2097</v>
      </c>
      <c r="B1965" s="9" t="s">
        <v>2098</v>
      </c>
    </row>
    <row r="1966" spans="1:2" x14ac:dyDescent="0.3">
      <c r="A1966" s="8" t="s">
        <v>2099</v>
      </c>
      <c r="B1966" s="9" t="s">
        <v>2100</v>
      </c>
    </row>
    <row r="1967" spans="1:2" x14ac:dyDescent="0.3">
      <c r="A1967" s="8" t="s">
        <v>2095</v>
      </c>
      <c r="B1967" s="9" t="s">
        <v>2096</v>
      </c>
    </row>
    <row r="1968" spans="1:2" x14ac:dyDescent="0.3">
      <c r="A1968" s="8" t="s">
        <v>2105</v>
      </c>
      <c r="B1968" s="9" t="s">
        <v>2106</v>
      </c>
    </row>
    <row r="1969" spans="1:2" x14ac:dyDescent="0.3">
      <c r="A1969" s="8" t="s">
        <v>2097</v>
      </c>
      <c r="B1969" s="9" t="s">
        <v>2098</v>
      </c>
    </row>
    <row r="1970" spans="1:2" x14ac:dyDescent="0.3">
      <c r="A1970" s="8" t="s">
        <v>2109</v>
      </c>
      <c r="B1970" s="9" t="s">
        <v>2110</v>
      </c>
    </row>
    <row r="1971" spans="1:2" x14ac:dyDescent="0.3">
      <c r="A1971" s="8" t="s">
        <v>2103</v>
      </c>
      <c r="B1971" s="9" t="s">
        <v>2104</v>
      </c>
    </row>
    <row r="1972" spans="1:2" x14ac:dyDescent="0.3">
      <c r="A1972" s="8" t="s">
        <v>2105</v>
      </c>
      <c r="B1972" s="9" t="s">
        <v>2106</v>
      </c>
    </row>
    <row r="1973" spans="1:2" x14ac:dyDescent="0.3">
      <c r="A1973" s="8" t="s">
        <v>2101</v>
      </c>
      <c r="B1973" s="9" t="s">
        <v>2102</v>
      </c>
    </row>
    <row r="1974" spans="1:2" x14ac:dyDescent="0.3">
      <c r="A1974" s="8" t="s">
        <v>2095</v>
      </c>
      <c r="B1974" s="9" t="s">
        <v>2096</v>
      </c>
    </row>
    <row r="1975" spans="1:2" x14ac:dyDescent="0.3">
      <c r="A1975" s="8" t="s">
        <v>2109</v>
      </c>
      <c r="B1975" s="9" t="s">
        <v>2110</v>
      </c>
    </row>
    <row r="1976" spans="1:2" x14ac:dyDescent="0.3">
      <c r="A1976" s="8" t="s">
        <v>2097</v>
      </c>
      <c r="B1976" s="9" t="s">
        <v>2098</v>
      </c>
    </row>
    <row r="1977" spans="1:2" x14ac:dyDescent="0.3">
      <c r="A1977" s="8" t="s">
        <v>2097</v>
      </c>
      <c r="B1977" s="9" t="s">
        <v>2098</v>
      </c>
    </row>
    <row r="1978" spans="1:2" x14ac:dyDescent="0.3">
      <c r="A1978" s="8" t="s">
        <v>2109</v>
      </c>
      <c r="B1978" s="9" t="s">
        <v>2110</v>
      </c>
    </row>
    <row r="1979" spans="1:2" x14ac:dyDescent="0.3">
      <c r="A1979" s="8" t="s">
        <v>2109</v>
      </c>
      <c r="B1979" s="9" t="s">
        <v>2110</v>
      </c>
    </row>
    <row r="1980" spans="1:2" x14ac:dyDescent="0.3">
      <c r="A1980" s="8" t="s">
        <v>2097</v>
      </c>
      <c r="B1980" s="9" t="s">
        <v>2098</v>
      </c>
    </row>
    <row r="1981" spans="1:2" x14ac:dyDescent="0.3">
      <c r="A1981" s="8" t="s">
        <v>2099</v>
      </c>
      <c r="B1981" s="9" t="s">
        <v>2100</v>
      </c>
    </row>
    <row r="1982" spans="1:2" x14ac:dyDescent="0.3">
      <c r="A1982" s="8" t="s">
        <v>2107</v>
      </c>
      <c r="B1982" s="9" t="s">
        <v>2108</v>
      </c>
    </row>
    <row r="1983" spans="1:2" x14ac:dyDescent="0.3">
      <c r="A1983" s="8" t="s">
        <v>2105</v>
      </c>
      <c r="B1983" s="9" t="s">
        <v>2106</v>
      </c>
    </row>
    <row r="1984" spans="1:2" x14ac:dyDescent="0.3">
      <c r="A1984" s="8" t="s">
        <v>2095</v>
      </c>
      <c r="B1984" s="9" t="s">
        <v>2096</v>
      </c>
    </row>
    <row r="1985" spans="1:2" x14ac:dyDescent="0.3">
      <c r="A1985" s="8" t="s">
        <v>2099</v>
      </c>
      <c r="B1985" s="9" t="s">
        <v>2100</v>
      </c>
    </row>
    <row r="1986" spans="1:2" x14ac:dyDescent="0.3">
      <c r="A1986" s="8" t="s">
        <v>2105</v>
      </c>
      <c r="B1986" s="9" t="s">
        <v>2106</v>
      </c>
    </row>
    <row r="1987" spans="1:2" x14ac:dyDescent="0.3">
      <c r="A1987" s="8" t="s">
        <v>2107</v>
      </c>
      <c r="B1987" s="9" t="s">
        <v>2108</v>
      </c>
    </row>
    <row r="1988" spans="1:2" x14ac:dyDescent="0.3">
      <c r="A1988" s="8" t="s">
        <v>2097</v>
      </c>
      <c r="B1988" s="9" t="s">
        <v>2098</v>
      </c>
    </row>
    <row r="1989" spans="1:2" x14ac:dyDescent="0.3">
      <c r="A1989" s="8" t="s">
        <v>2105</v>
      </c>
      <c r="B1989" s="9" t="s">
        <v>2106</v>
      </c>
    </row>
    <row r="1990" spans="1:2" x14ac:dyDescent="0.3">
      <c r="A1990" s="8" t="s">
        <v>2107</v>
      </c>
      <c r="B1990" s="9" t="s">
        <v>2108</v>
      </c>
    </row>
    <row r="1991" spans="1:2" x14ac:dyDescent="0.3">
      <c r="A1991" s="8" t="s">
        <v>2097</v>
      </c>
      <c r="B1991" s="9" t="s">
        <v>2098</v>
      </c>
    </row>
    <row r="1992" spans="1:2" x14ac:dyDescent="0.3">
      <c r="A1992" s="8" t="s">
        <v>2095</v>
      </c>
      <c r="B1992" s="9" t="s">
        <v>2096</v>
      </c>
    </row>
    <row r="1993" spans="1:2" x14ac:dyDescent="0.3">
      <c r="A1993" s="8" t="s">
        <v>2101</v>
      </c>
      <c r="B1993" s="9" t="s">
        <v>2102</v>
      </c>
    </row>
    <row r="1994" spans="1:2" x14ac:dyDescent="0.3">
      <c r="A1994" s="8" t="s">
        <v>2103</v>
      </c>
      <c r="B1994" s="9" t="s">
        <v>2104</v>
      </c>
    </row>
    <row r="1995" spans="1:2" x14ac:dyDescent="0.3">
      <c r="A1995" s="8" t="s">
        <v>2107</v>
      </c>
      <c r="B1995" s="9" t="s">
        <v>2108</v>
      </c>
    </row>
    <row r="1996" spans="1:2" x14ac:dyDescent="0.3">
      <c r="A1996" s="8" t="s">
        <v>2109</v>
      </c>
      <c r="B1996" s="9" t="s">
        <v>2110</v>
      </c>
    </row>
    <row r="1997" spans="1:2" x14ac:dyDescent="0.3">
      <c r="A1997" s="8" t="s">
        <v>2107</v>
      </c>
      <c r="B1997" s="9" t="s">
        <v>2108</v>
      </c>
    </row>
    <row r="1998" spans="1:2" x14ac:dyDescent="0.3">
      <c r="A1998" s="8" t="s">
        <v>2105</v>
      </c>
      <c r="B1998" s="9" t="s">
        <v>2106</v>
      </c>
    </row>
    <row r="1999" spans="1:2" x14ac:dyDescent="0.3">
      <c r="A1999" s="8" t="s">
        <v>2099</v>
      </c>
      <c r="B1999" s="9" t="s">
        <v>2100</v>
      </c>
    </row>
    <row r="2000" spans="1:2" x14ac:dyDescent="0.3">
      <c r="A2000" s="8" t="s">
        <v>2099</v>
      </c>
      <c r="B2000" s="9" t="s">
        <v>2100</v>
      </c>
    </row>
    <row r="2001" spans="1:2" x14ac:dyDescent="0.3">
      <c r="A2001" s="8" t="s">
        <v>2097</v>
      </c>
      <c r="B2001" s="9" t="s">
        <v>2098</v>
      </c>
    </row>
    <row r="2002" spans="1:2" ht="15" thickBot="1" x14ac:dyDescent="0.35">
      <c r="A2002" s="10" t="s">
        <v>2103</v>
      </c>
      <c r="B2002" s="12" t="s">
        <v>2104</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6ADF2-8E45-4FD1-B1E1-3B7A3073E96F}">
  <dimension ref="A3:G7"/>
  <sheetViews>
    <sheetView workbookViewId="0">
      <selection activeCell="H15" sqref="H15"/>
    </sheetView>
  </sheetViews>
  <sheetFormatPr defaultRowHeight="14.4" x14ac:dyDescent="0.3"/>
  <cols>
    <col min="1" max="1" width="14.88671875" bestFit="1" customWidth="1"/>
    <col min="2" max="2" width="15.5546875" bestFit="1" customWidth="1"/>
    <col min="3" max="6" width="9.109375" bestFit="1" customWidth="1"/>
    <col min="7" max="7" width="10.77734375" bestFit="1" customWidth="1"/>
  </cols>
  <sheetData>
    <row r="3" spans="1:7" x14ac:dyDescent="0.3">
      <c r="A3" s="45" t="s">
        <v>2132</v>
      </c>
      <c r="B3" s="45" t="s">
        <v>2131</v>
      </c>
    </row>
    <row r="4" spans="1:7" x14ac:dyDescent="0.3">
      <c r="A4" s="45" t="s">
        <v>2129</v>
      </c>
      <c r="B4" t="s">
        <v>13</v>
      </c>
      <c r="C4" t="s">
        <v>832</v>
      </c>
      <c r="D4" t="s">
        <v>1662</v>
      </c>
      <c r="E4" t="s">
        <v>1253</v>
      </c>
      <c r="F4" t="s">
        <v>449</v>
      </c>
      <c r="G4" t="s">
        <v>2130</v>
      </c>
    </row>
    <row r="5" spans="1:7" x14ac:dyDescent="0.3">
      <c r="A5" s="46">
        <v>2021</v>
      </c>
      <c r="B5" s="52">
        <v>394611</v>
      </c>
      <c r="C5" s="52">
        <v>209149</v>
      </c>
      <c r="D5" s="52">
        <v>71415</v>
      </c>
      <c r="E5" s="52">
        <v>181260</v>
      </c>
      <c r="F5" s="52">
        <v>301716</v>
      </c>
      <c r="G5" s="52">
        <v>1158151</v>
      </c>
    </row>
    <row r="6" spans="1:7" x14ac:dyDescent="0.3">
      <c r="A6" s="46">
        <v>2022</v>
      </c>
      <c r="B6" s="52">
        <v>342342</v>
      </c>
      <c r="C6" s="52">
        <v>156613</v>
      </c>
      <c r="D6" s="52">
        <v>53475</v>
      </c>
      <c r="E6" s="52">
        <v>120045</v>
      </c>
      <c r="F6" s="52">
        <v>197965</v>
      </c>
      <c r="G6" s="52">
        <v>870440</v>
      </c>
    </row>
    <row r="7" spans="1:7" x14ac:dyDescent="0.3">
      <c r="A7" s="46" t="s">
        <v>2130</v>
      </c>
      <c r="B7" s="52">
        <v>736953</v>
      </c>
      <c r="C7" s="52">
        <v>365762</v>
      </c>
      <c r="D7" s="52">
        <v>124890</v>
      </c>
      <c r="E7" s="52">
        <v>301305</v>
      </c>
      <c r="F7" s="52">
        <v>499681</v>
      </c>
      <c r="G7" s="52">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50BAC-A787-4E4B-8BAE-9FECE4EDFE2E}">
  <dimension ref="A1:B10"/>
  <sheetViews>
    <sheetView workbookViewId="0">
      <selection activeCell="Q27" sqref="Q27"/>
    </sheetView>
  </sheetViews>
  <sheetFormatPr defaultRowHeight="14.4" x14ac:dyDescent="0.3"/>
  <cols>
    <col min="1" max="1" width="12.6640625" bestFit="1" customWidth="1"/>
    <col min="2" max="2" width="14.88671875" bestFit="1" customWidth="1"/>
  </cols>
  <sheetData>
    <row r="1" spans="1:2" x14ac:dyDescent="0.3">
      <c r="A1" s="45" t="s">
        <v>2129</v>
      </c>
      <c r="B1" t="s">
        <v>2132</v>
      </c>
    </row>
    <row r="2" spans="1:2" x14ac:dyDescent="0.3">
      <c r="A2" s="46" t="s">
        <v>11</v>
      </c>
      <c r="B2" s="52">
        <v>243681</v>
      </c>
    </row>
    <row r="3" spans="1:2" x14ac:dyDescent="0.3">
      <c r="A3" s="46" t="s">
        <v>20</v>
      </c>
      <c r="B3" s="52">
        <v>276378</v>
      </c>
    </row>
    <row r="4" spans="1:2" x14ac:dyDescent="0.3">
      <c r="A4" s="46" t="s">
        <v>36</v>
      </c>
      <c r="B4" s="52">
        <v>241194</v>
      </c>
    </row>
    <row r="5" spans="1:2" x14ac:dyDescent="0.3">
      <c r="A5" s="46" t="s">
        <v>30</v>
      </c>
      <c r="B5" s="52">
        <v>255757</v>
      </c>
    </row>
    <row r="6" spans="1:2" x14ac:dyDescent="0.3">
      <c r="A6" s="46" t="s">
        <v>41</v>
      </c>
      <c r="B6" s="52">
        <v>231788</v>
      </c>
    </row>
    <row r="7" spans="1:2" x14ac:dyDescent="0.3">
      <c r="A7" s="46" t="s">
        <v>16</v>
      </c>
      <c r="B7" s="52">
        <v>276331</v>
      </c>
    </row>
    <row r="8" spans="1:2" x14ac:dyDescent="0.3">
      <c r="A8" s="46" t="s">
        <v>26</v>
      </c>
      <c r="B8" s="52">
        <v>251790</v>
      </c>
    </row>
    <row r="9" spans="1:2" x14ac:dyDescent="0.3">
      <c r="A9" s="46" t="s">
        <v>38</v>
      </c>
      <c r="B9" s="52">
        <v>251672</v>
      </c>
    </row>
    <row r="10" spans="1:2" x14ac:dyDescent="0.3">
      <c r="A10" s="46" t="s">
        <v>2130</v>
      </c>
      <c r="B10" s="52">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715FD-5144-4AD3-9937-1563AA649189}">
  <dimension ref="A1:B9"/>
  <sheetViews>
    <sheetView workbookViewId="0">
      <selection activeCell="M19" sqref="M19"/>
    </sheetView>
  </sheetViews>
  <sheetFormatPr defaultRowHeight="14.4" x14ac:dyDescent="0.3"/>
  <cols>
    <col min="1" max="1" width="12.5546875" bestFit="1" customWidth="1"/>
    <col min="2" max="2" width="14.88671875" bestFit="1" customWidth="1"/>
  </cols>
  <sheetData>
    <row r="1" spans="1:2" x14ac:dyDescent="0.3">
      <c r="A1" s="45" t="s">
        <v>5</v>
      </c>
      <c r="B1" t="s">
        <v>2144</v>
      </c>
    </row>
    <row r="3" spans="1:2" x14ac:dyDescent="0.3">
      <c r="A3" s="45" t="s">
        <v>2129</v>
      </c>
      <c r="B3" t="s">
        <v>2132</v>
      </c>
    </row>
    <row r="4" spans="1:2" x14ac:dyDescent="0.3">
      <c r="A4" s="46" t="s">
        <v>13</v>
      </c>
      <c r="B4" s="52">
        <v>736953</v>
      </c>
    </row>
    <row r="5" spans="1:2" x14ac:dyDescent="0.3">
      <c r="A5" s="46" t="s">
        <v>832</v>
      </c>
      <c r="B5" s="52">
        <v>365762</v>
      </c>
    </row>
    <row r="6" spans="1:2" x14ac:dyDescent="0.3">
      <c r="A6" s="46" t="s">
        <v>1662</v>
      </c>
      <c r="B6" s="52">
        <v>124890</v>
      </c>
    </row>
    <row r="7" spans="1:2" x14ac:dyDescent="0.3">
      <c r="A7" s="46" t="s">
        <v>1253</v>
      </c>
      <c r="B7" s="52">
        <v>301305</v>
      </c>
    </row>
    <row r="8" spans="1:2" x14ac:dyDescent="0.3">
      <c r="A8" s="46" t="s">
        <v>449</v>
      </c>
      <c r="B8" s="52">
        <v>499681</v>
      </c>
    </row>
    <row r="9" spans="1:2" x14ac:dyDescent="0.3">
      <c r="A9" s="46" t="s">
        <v>2130</v>
      </c>
      <c r="B9" s="52">
        <v>2028591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EFC33-EDBA-45E3-80C9-724B434C0083}">
  <dimension ref="A3:G29"/>
  <sheetViews>
    <sheetView workbookViewId="0">
      <selection activeCell="P12" sqref="P12"/>
    </sheetView>
  </sheetViews>
  <sheetFormatPr defaultRowHeight="14.4" x14ac:dyDescent="0.3"/>
  <cols>
    <col min="1" max="1" width="14.88671875" bestFit="1" customWidth="1"/>
    <col min="2" max="2" width="15.5546875" bestFit="1" customWidth="1"/>
    <col min="3" max="6" width="9.109375" bestFit="1" customWidth="1"/>
    <col min="7" max="8" width="10.77734375" bestFit="1" customWidth="1"/>
  </cols>
  <sheetData>
    <row r="3" spans="1:7" x14ac:dyDescent="0.3">
      <c r="A3" s="45" t="s">
        <v>2132</v>
      </c>
      <c r="B3" s="45" t="s">
        <v>2131</v>
      </c>
    </row>
    <row r="4" spans="1:7" x14ac:dyDescent="0.3">
      <c r="A4" s="45" t="s">
        <v>2129</v>
      </c>
      <c r="B4" t="s">
        <v>13</v>
      </c>
      <c r="C4" t="s">
        <v>832</v>
      </c>
      <c r="D4" t="s">
        <v>1662</v>
      </c>
      <c r="E4" t="s">
        <v>1253</v>
      </c>
      <c r="F4" t="s">
        <v>449</v>
      </c>
      <c r="G4" t="s">
        <v>2130</v>
      </c>
    </row>
    <row r="5" spans="1:7" x14ac:dyDescent="0.3">
      <c r="A5" s="46">
        <v>2021</v>
      </c>
      <c r="B5" s="52">
        <v>394611</v>
      </c>
      <c r="C5" s="52">
        <v>209149</v>
      </c>
      <c r="D5" s="52">
        <v>71415</v>
      </c>
      <c r="E5" s="52">
        <v>181260</v>
      </c>
      <c r="F5" s="52">
        <v>301716</v>
      </c>
      <c r="G5" s="52">
        <v>1158151</v>
      </c>
    </row>
    <row r="6" spans="1:7" x14ac:dyDescent="0.3">
      <c r="A6" s="48" t="s">
        <v>2133</v>
      </c>
      <c r="B6" s="52">
        <v>35511</v>
      </c>
      <c r="C6" s="52">
        <v>17114</v>
      </c>
      <c r="D6" s="52">
        <v>6693</v>
      </c>
      <c r="E6" s="52">
        <v>11766</v>
      </c>
      <c r="F6" s="52">
        <v>21675</v>
      </c>
      <c r="G6" s="52">
        <v>92759</v>
      </c>
    </row>
    <row r="7" spans="1:7" x14ac:dyDescent="0.3">
      <c r="A7" s="48" t="s">
        <v>2134</v>
      </c>
      <c r="B7" s="52">
        <v>35910</v>
      </c>
      <c r="C7" s="52">
        <v>17512</v>
      </c>
      <c r="D7" s="52">
        <v>4830</v>
      </c>
      <c r="E7" s="52">
        <v>16059</v>
      </c>
      <c r="F7" s="52">
        <v>18785</v>
      </c>
      <c r="G7" s="52">
        <v>93096</v>
      </c>
    </row>
    <row r="8" spans="1:7" x14ac:dyDescent="0.3">
      <c r="A8" s="48" t="s">
        <v>2135</v>
      </c>
      <c r="B8" s="52">
        <v>39501</v>
      </c>
      <c r="C8" s="52">
        <v>24477</v>
      </c>
      <c r="D8" s="52">
        <v>7797</v>
      </c>
      <c r="E8" s="52">
        <v>13038</v>
      </c>
      <c r="F8" s="52">
        <v>18496</v>
      </c>
      <c r="G8" s="52">
        <v>103309</v>
      </c>
    </row>
    <row r="9" spans="1:7" x14ac:dyDescent="0.3">
      <c r="A9" s="48" t="s">
        <v>2136</v>
      </c>
      <c r="B9" s="52">
        <v>26733</v>
      </c>
      <c r="C9" s="52">
        <v>22288</v>
      </c>
      <c r="D9" s="52">
        <v>5727</v>
      </c>
      <c r="E9" s="52">
        <v>14946</v>
      </c>
      <c r="F9" s="52">
        <v>23698</v>
      </c>
      <c r="G9" s="52">
        <v>93392</v>
      </c>
    </row>
    <row r="10" spans="1:7" x14ac:dyDescent="0.3">
      <c r="A10" s="48" t="s">
        <v>2137</v>
      </c>
      <c r="B10" s="52">
        <v>30723</v>
      </c>
      <c r="C10" s="52">
        <v>14328</v>
      </c>
      <c r="D10" s="52">
        <v>11040</v>
      </c>
      <c r="E10" s="52">
        <v>25440</v>
      </c>
      <c r="F10" s="52">
        <v>36992</v>
      </c>
      <c r="G10" s="52">
        <v>118523</v>
      </c>
    </row>
    <row r="11" spans="1:7" x14ac:dyDescent="0.3">
      <c r="A11" s="48" t="s">
        <v>2138</v>
      </c>
      <c r="B11" s="52">
        <v>36309</v>
      </c>
      <c r="C11" s="52">
        <v>16517</v>
      </c>
      <c r="D11" s="52">
        <v>3933</v>
      </c>
      <c r="E11" s="52">
        <v>13674</v>
      </c>
      <c r="F11" s="52">
        <v>34680</v>
      </c>
      <c r="G11" s="52">
        <v>105113</v>
      </c>
    </row>
    <row r="12" spans="1:7" x14ac:dyDescent="0.3">
      <c r="A12" s="48" t="s">
        <v>2139</v>
      </c>
      <c r="B12" s="52">
        <v>27930</v>
      </c>
      <c r="C12" s="52">
        <v>9950</v>
      </c>
      <c r="D12" s="52">
        <v>5313</v>
      </c>
      <c r="E12" s="52">
        <v>20670</v>
      </c>
      <c r="F12" s="52">
        <v>22831</v>
      </c>
      <c r="G12" s="52">
        <v>86694</v>
      </c>
    </row>
    <row r="13" spans="1:7" x14ac:dyDescent="0.3">
      <c r="A13" s="48" t="s">
        <v>2140</v>
      </c>
      <c r="B13" s="52">
        <v>33117</v>
      </c>
      <c r="C13" s="52">
        <v>9552</v>
      </c>
      <c r="D13" s="52">
        <v>3312</v>
      </c>
      <c r="E13" s="52">
        <v>19239</v>
      </c>
      <c r="F13" s="52">
        <v>30923</v>
      </c>
      <c r="G13" s="52">
        <v>96143</v>
      </c>
    </row>
    <row r="14" spans="1:7" x14ac:dyDescent="0.3">
      <c r="A14" s="48" t="s">
        <v>2141</v>
      </c>
      <c r="B14" s="52">
        <v>35112</v>
      </c>
      <c r="C14" s="52">
        <v>19502</v>
      </c>
      <c r="D14" s="52">
        <v>6693</v>
      </c>
      <c r="E14" s="52">
        <v>10812</v>
      </c>
      <c r="F14" s="52">
        <v>17340</v>
      </c>
      <c r="G14" s="52">
        <v>89459</v>
      </c>
    </row>
    <row r="15" spans="1:7" x14ac:dyDescent="0.3">
      <c r="A15" s="48" t="s">
        <v>2142</v>
      </c>
      <c r="B15" s="52">
        <v>23541</v>
      </c>
      <c r="C15" s="52">
        <v>21890</v>
      </c>
      <c r="D15" s="52">
        <v>4209</v>
      </c>
      <c r="E15" s="52">
        <v>15264</v>
      </c>
      <c r="F15" s="52">
        <v>23987</v>
      </c>
      <c r="G15" s="52">
        <v>88891</v>
      </c>
    </row>
    <row r="16" spans="1:7" x14ac:dyDescent="0.3">
      <c r="A16" s="48" t="s">
        <v>2145</v>
      </c>
      <c r="B16" s="52">
        <v>43092</v>
      </c>
      <c r="C16" s="52">
        <v>21691</v>
      </c>
      <c r="D16" s="52">
        <v>5175</v>
      </c>
      <c r="E16" s="52">
        <v>9222</v>
      </c>
      <c r="F16" s="52">
        <v>20519</v>
      </c>
      <c r="G16" s="52">
        <v>99699</v>
      </c>
    </row>
    <row r="17" spans="1:7" x14ac:dyDescent="0.3">
      <c r="A17" s="48" t="s">
        <v>2146</v>
      </c>
      <c r="B17" s="52">
        <v>27132</v>
      </c>
      <c r="C17" s="52">
        <v>14328</v>
      </c>
      <c r="D17" s="52">
        <v>6693</v>
      </c>
      <c r="E17" s="52">
        <v>11130</v>
      </c>
      <c r="F17" s="52">
        <v>31790</v>
      </c>
      <c r="G17" s="52">
        <v>91073</v>
      </c>
    </row>
    <row r="18" spans="1:7" x14ac:dyDescent="0.3">
      <c r="A18" s="46">
        <v>2022</v>
      </c>
      <c r="B18" s="52">
        <v>342342</v>
      </c>
      <c r="C18" s="52">
        <v>156613</v>
      </c>
      <c r="D18" s="52">
        <v>53475</v>
      </c>
      <c r="E18" s="52">
        <v>120045</v>
      </c>
      <c r="F18" s="52">
        <v>197965</v>
      </c>
      <c r="G18" s="52">
        <v>870440</v>
      </c>
    </row>
    <row r="19" spans="1:7" x14ac:dyDescent="0.3">
      <c r="A19" s="48" t="s">
        <v>2133</v>
      </c>
      <c r="B19" s="52">
        <v>35910</v>
      </c>
      <c r="C19" s="52">
        <v>11741</v>
      </c>
      <c r="D19" s="52">
        <v>6900</v>
      </c>
      <c r="E19" s="52">
        <v>12402</v>
      </c>
      <c r="F19" s="52">
        <v>17340</v>
      </c>
      <c r="G19" s="52">
        <v>84293</v>
      </c>
    </row>
    <row r="20" spans="1:7" x14ac:dyDescent="0.3">
      <c r="A20" s="48" t="s">
        <v>2134</v>
      </c>
      <c r="B20" s="52">
        <v>45486</v>
      </c>
      <c r="C20" s="52">
        <v>18308</v>
      </c>
      <c r="D20" s="52">
        <v>6141</v>
      </c>
      <c r="E20" s="52">
        <v>6042</v>
      </c>
      <c r="F20" s="52">
        <v>30056</v>
      </c>
      <c r="G20" s="52">
        <v>106033</v>
      </c>
    </row>
    <row r="21" spans="1:7" x14ac:dyDescent="0.3">
      <c r="A21" s="48" t="s">
        <v>2135</v>
      </c>
      <c r="B21" s="52">
        <v>53865</v>
      </c>
      <c r="C21" s="52">
        <v>20895</v>
      </c>
      <c r="D21" s="52">
        <v>4002</v>
      </c>
      <c r="E21" s="52">
        <v>17967</v>
      </c>
      <c r="F21" s="52">
        <v>30345</v>
      </c>
      <c r="G21" s="52">
        <v>127074</v>
      </c>
    </row>
    <row r="22" spans="1:7" x14ac:dyDescent="0.3">
      <c r="A22" s="48" t="s">
        <v>2136</v>
      </c>
      <c r="B22" s="52">
        <v>38304</v>
      </c>
      <c r="C22" s="52">
        <v>15920</v>
      </c>
      <c r="D22" s="52">
        <v>4416</v>
      </c>
      <c r="E22" s="52">
        <v>15264</v>
      </c>
      <c r="F22" s="52">
        <v>18496</v>
      </c>
      <c r="G22" s="52">
        <v>92400</v>
      </c>
    </row>
    <row r="23" spans="1:7" x14ac:dyDescent="0.3">
      <c r="A23" s="48" t="s">
        <v>2137</v>
      </c>
      <c r="B23" s="52">
        <v>20349</v>
      </c>
      <c r="C23" s="52">
        <v>19104</v>
      </c>
      <c r="D23" s="52">
        <v>6762</v>
      </c>
      <c r="E23" s="52">
        <v>17967</v>
      </c>
      <c r="F23" s="52">
        <v>27455</v>
      </c>
      <c r="G23" s="52">
        <v>91637</v>
      </c>
    </row>
    <row r="24" spans="1:7" x14ac:dyDescent="0.3">
      <c r="A24" s="48" t="s">
        <v>2138</v>
      </c>
      <c r="B24" s="52">
        <v>37107</v>
      </c>
      <c r="C24" s="52">
        <v>14328</v>
      </c>
      <c r="D24" s="52">
        <v>4623</v>
      </c>
      <c r="E24" s="52">
        <v>16059</v>
      </c>
      <c r="F24" s="52">
        <v>15895</v>
      </c>
      <c r="G24" s="52">
        <v>88012</v>
      </c>
    </row>
    <row r="25" spans="1:7" x14ac:dyDescent="0.3">
      <c r="A25" s="48" t="s">
        <v>2139</v>
      </c>
      <c r="B25" s="52">
        <v>34713</v>
      </c>
      <c r="C25" s="52">
        <v>11741</v>
      </c>
      <c r="D25" s="52">
        <v>5106</v>
      </c>
      <c r="E25" s="52">
        <v>6837</v>
      </c>
      <c r="F25" s="52">
        <v>13583</v>
      </c>
      <c r="G25" s="52">
        <v>71980</v>
      </c>
    </row>
    <row r="26" spans="1:7" x14ac:dyDescent="0.3">
      <c r="A26" s="48" t="s">
        <v>2140</v>
      </c>
      <c r="B26" s="52">
        <v>27930</v>
      </c>
      <c r="C26" s="52">
        <v>22686</v>
      </c>
      <c r="D26" s="52">
        <v>7107</v>
      </c>
      <c r="E26" s="52">
        <v>13197</v>
      </c>
      <c r="F26" s="52">
        <v>17918</v>
      </c>
      <c r="G26" s="52">
        <v>88838</v>
      </c>
    </row>
    <row r="27" spans="1:7" x14ac:dyDescent="0.3">
      <c r="A27" s="48" t="s">
        <v>2141</v>
      </c>
      <c r="B27" s="52">
        <v>34713</v>
      </c>
      <c r="C27" s="52">
        <v>13930</v>
      </c>
      <c r="D27" s="52">
        <v>5313</v>
      </c>
      <c r="E27" s="52">
        <v>10017</v>
      </c>
      <c r="F27" s="52">
        <v>18785</v>
      </c>
      <c r="G27" s="52">
        <v>82758</v>
      </c>
    </row>
    <row r="28" spans="1:7" x14ac:dyDescent="0.3">
      <c r="A28" s="48" t="s">
        <v>2142</v>
      </c>
      <c r="B28" s="52">
        <v>13965</v>
      </c>
      <c r="C28" s="52">
        <v>7960</v>
      </c>
      <c r="D28" s="52">
        <v>3105</v>
      </c>
      <c r="E28" s="52">
        <v>4293</v>
      </c>
      <c r="F28" s="52">
        <v>8092</v>
      </c>
      <c r="G28" s="52">
        <v>37415</v>
      </c>
    </row>
    <row r="29" spans="1:7" x14ac:dyDescent="0.3">
      <c r="A29" s="46" t="s">
        <v>2130</v>
      </c>
      <c r="B29" s="52">
        <v>736953</v>
      </c>
      <c r="C29" s="52">
        <v>365762</v>
      </c>
      <c r="D29" s="52">
        <v>124890</v>
      </c>
      <c r="E29" s="52">
        <v>301305</v>
      </c>
      <c r="F29" s="52">
        <v>499681</v>
      </c>
      <c r="G29" s="52">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001"/>
  <sheetViews>
    <sheetView topLeftCell="A1971" workbookViewId="0">
      <selection activeCell="K2" sqref="K2"/>
    </sheetView>
  </sheetViews>
  <sheetFormatPr defaultColWidth="14.44140625" defaultRowHeight="14.4" x14ac:dyDescent="0.3"/>
  <cols>
    <col min="1" max="1" width="10.88671875" customWidth="1"/>
    <col min="2" max="2" width="13.33203125" style="5" customWidth="1"/>
    <col min="3" max="5" width="13.33203125" customWidth="1"/>
    <col min="6" max="6" width="14.44140625" customWidth="1"/>
    <col min="7" max="7" width="17.88671875" customWidth="1"/>
    <col min="8" max="9" width="14.5546875" customWidth="1"/>
    <col min="10" max="10" width="11.21875" bestFit="1" customWidth="1"/>
    <col min="11" max="11" width="15.77734375" customWidth="1"/>
    <col min="12" max="12" width="11.88671875" style="24" bestFit="1" customWidth="1"/>
    <col min="13" max="13" width="11.109375" customWidth="1"/>
    <col min="14" max="14" width="10.88671875" style="24" customWidth="1"/>
    <col min="15" max="15" width="11.109375" customWidth="1"/>
    <col min="16" max="16" width="8.6640625" customWidth="1"/>
    <col min="17" max="17" width="12.77734375" bestFit="1" customWidth="1"/>
    <col min="18" max="32" width="8.6640625" customWidth="1"/>
  </cols>
  <sheetData>
    <row r="1" spans="1:18" ht="16.2" thickBot="1" x14ac:dyDescent="0.35">
      <c r="A1" s="16" t="s">
        <v>0</v>
      </c>
      <c r="B1" s="17" t="s">
        <v>1</v>
      </c>
      <c r="C1" s="18" t="s">
        <v>2126</v>
      </c>
      <c r="D1" s="18" t="s">
        <v>2127</v>
      </c>
      <c r="E1" s="18" t="s">
        <v>2128</v>
      </c>
      <c r="F1" s="18" t="s">
        <v>2</v>
      </c>
      <c r="G1" s="18" t="s">
        <v>3</v>
      </c>
      <c r="H1" s="18" t="s">
        <v>4</v>
      </c>
      <c r="I1" s="18" t="s">
        <v>2123</v>
      </c>
      <c r="J1" s="18" t="s">
        <v>5</v>
      </c>
      <c r="K1" s="18" t="s">
        <v>6</v>
      </c>
      <c r="L1" s="20" t="s">
        <v>7</v>
      </c>
      <c r="M1" s="27" t="s">
        <v>8</v>
      </c>
      <c r="N1" s="28" t="s">
        <v>2113</v>
      </c>
      <c r="O1" s="27" t="s">
        <v>2047</v>
      </c>
    </row>
    <row r="2" spans="1:18" x14ac:dyDescent="0.3">
      <c r="A2" s="13" t="s">
        <v>9</v>
      </c>
      <c r="B2" s="42">
        <v>44201</v>
      </c>
      <c r="C2" s="14">
        <f>DAY(Data_Sales[[#This Row],[Order Date]])</f>
        <v>5</v>
      </c>
      <c r="D2" s="14">
        <f t="shared" ref="D2:D65" si="0">MONTH(B2)</f>
        <v>1</v>
      </c>
      <c r="E2" s="14">
        <f t="shared" ref="E2:E65" si="1">YEAR(B2)</f>
        <v>2021</v>
      </c>
      <c r="F2" s="14">
        <v>20</v>
      </c>
      <c r="G2" s="14" t="s">
        <v>10</v>
      </c>
      <c r="H2" s="14" t="s">
        <v>11</v>
      </c>
      <c r="I2" s="14">
        <f>INDEX(Data_Persons[Tenure (yrs)],MATCH(Data_Sales!H2,Data_Persons[Sales Person],0))</f>
        <v>3</v>
      </c>
      <c r="J2" s="14" t="s">
        <v>12</v>
      </c>
      <c r="K2" s="14" t="s">
        <v>13</v>
      </c>
      <c r="L2" s="21">
        <v>399</v>
      </c>
      <c r="M2" s="6">
        <v>5</v>
      </c>
      <c r="N2" s="22">
        <f>L2*M2</f>
        <v>1995</v>
      </c>
      <c r="O2" s="6" t="str">
        <f>VLOOKUP(H2,Data_Persons!$B$2:$C$9,2,0)</f>
        <v>Jeff</v>
      </c>
    </row>
    <row r="3" spans="1:18" x14ac:dyDescent="0.3">
      <c r="A3" s="8" t="s">
        <v>14</v>
      </c>
      <c r="B3" s="43">
        <v>44201</v>
      </c>
      <c r="C3" s="6">
        <f>DAY(Data_Sales[[#This Row],[Order Date]])</f>
        <v>5</v>
      </c>
      <c r="D3" s="14">
        <f t="shared" si="0"/>
        <v>1</v>
      </c>
      <c r="E3" s="6">
        <f t="shared" si="1"/>
        <v>2021</v>
      </c>
      <c r="F3" s="6">
        <v>6</v>
      </c>
      <c r="G3" s="6" t="s">
        <v>15</v>
      </c>
      <c r="H3" s="6" t="s">
        <v>16</v>
      </c>
      <c r="I3" s="6">
        <f>INDEX(Data_Persons[Tenure (yrs)],MATCH(Data_Sales!H3,Data_Persons[Sales Person],0))</f>
        <v>4</v>
      </c>
      <c r="J3" s="6" t="s">
        <v>17</v>
      </c>
      <c r="K3" s="6" t="s">
        <v>13</v>
      </c>
      <c r="L3" s="22">
        <v>399</v>
      </c>
      <c r="M3" s="6">
        <v>6</v>
      </c>
      <c r="N3" s="22">
        <f t="shared" ref="N3:N66" si="2">L3*M3</f>
        <v>2394</v>
      </c>
      <c r="O3" s="6" t="str">
        <f>VLOOKUP(H3,Data_Persons!$B$2:$C$9,2,0)</f>
        <v>Steve</v>
      </c>
      <c r="Q3" t="s">
        <v>2117</v>
      </c>
      <c r="R3">
        <f>-MIN(Price)</f>
        <v>-69</v>
      </c>
    </row>
    <row r="4" spans="1:18" x14ac:dyDescent="0.3">
      <c r="A4" s="8" t="s">
        <v>18</v>
      </c>
      <c r="B4" s="43">
        <v>44201</v>
      </c>
      <c r="C4" s="6">
        <f>DAY(Data_Sales[[#This Row],[Order Date]])</f>
        <v>5</v>
      </c>
      <c r="D4" s="14">
        <f t="shared" si="0"/>
        <v>1</v>
      </c>
      <c r="E4" s="6">
        <f t="shared" si="1"/>
        <v>2021</v>
      </c>
      <c r="F4" s="6">
        <v>4</v>
      </c>
      <c r="G4" s="6" t="s">
        <v>19</v>
      </c>
      <c r="H4" s="6" t="s">
        <v>20</v>
      </c>
      <c r="I4" s="6">
        <f>INDEX(Data_Persons[Tenure (yrs)],MATCH(Data_Sales!H4,Data_Persons[Sales Person],0))</f>
        <v>2</v>
      </c>
      <c r="J4" s="6" t="s">
        <v>21</v>
      </c>
      <c r="K4" s="6" t="s">
        <v>13</v>
      </c>
      <c r="L4" s="22">
        <v>399</v>
      </c>
      <c r="M4" s="6">
        <v>4</v>
      </c>
      <c r="N4" s="22">
        <f t="shared" si="2"/>
        <v>1596</v>
      </c>
      <c r="O4" s="6" t="str">
        <f>VLOOKUP(H4,Data_Persons!$B$2:$C$9,2,0)</f>
        <v>Jeff</v>
      </c>
      <c r="Q4" t="s">
        <v>2118</v>
      </c>
      <c r="R4">
        <f>MAX((Price))</f>
        <v>399</v>
      </c>
    </row>
    <row r="5" spans="1:18" x14ac:dyDescent="0.3">
      <c r="A5" s="8" t="s">
        <v>22</v>
      </c>
      <c r="B5" s="43">
        <v>44203</v>
      </c>
      <c r="C5" s="6">
        <f>DAY(Data_Sales[[#This Row],[Order Date]])</f>
        <v>7</v>
      </c>
      <c r="D5" s="14">
        <f t="shared" si="0"/>
        <v>1</v>
      </c>
      <c r="E5" s="6">
        <f t="shared" si="1"/>
        <v>2021</v>
      </c>
      <c r="F5" s="6">
        <v>5</v>
      </c>
      <c r="G5" s="6" t="s">
        <v>23</v>
      </c>
      <c r="H5" s="6" t="s">
        <v>20</v>
      </c>
      <c r="I5" s="6">
        <f>INDEX(Data_Persons[Tenure (yrs)],MATCH(Data_Sales!H5,Data_Persons[Sales Person],0))</f>
        <v>2</v>
      </c>
      <c r="J5" s="6" t="s">
        <v>21</v>
      </c>
      <c r="K5" s="6" t="s">
        <v>13</v>
      </c>
      <c r="L5" s="22">
        <v>399</v>
      </c>
      <c r="M5" s="6">
        <v>3</v>
      </c>
      <c r="N5" s="22">
        <f t="shared" si="2"/>
        <v>1197</v>
      </c>
      <c r="O5" s="6" t="str">
        <f>VLOOKUP(H5,Data_Persons!$B$2:$C$9,2,0)</f>
        <v>Jeff</v>
      </c>
      <c r="Q5" t="s">
        <v>2119</v>
      </c>
      <c r="R5">
        <f>MIN(Quantity)</f>
        <v>0</v>
      </c>
    </row>
    <row r="6" spans="1:18" x14ac:dyDescent="0.3">
      <c r="A6" s="8" t="s">
        <v>24</v>
      </c>
      <c r="B6" s="43">
        <v>44203</v>
      </c>
      <c r="C6" s="6">
        <f>DAY(Data_Sales[[#This Row],[Order Date]])</f>
        <v>7</v>
      </c>
      <c r="D6" s="14">
        <f t="shared" si="0"/>
        <v>1</v>
      </c>
      <c r="E6" s="6">
        <f t="shared" si="1"/>
        <v>2021</v>
      </c>
      <c r="F6" s="6">
        <v>12</v>
      </c>
      <c r="G6" s="6" t="s">
        <v>25</v>
      </c>
      <c r="H6" s="6" t="s">
        <v>26</v>
      </c>
      <c r="I6" s="6">
        <f>INDEX(Data_Persons[Tenure (yrs)],MATCH(Data_Sales!H6,Data_Persons[Sales Person],0))</f>
        <v>5</v>
      </c>
      <c r="J6" s="6" t="s">
        <v>27</v>
      </c>
      <c r="K6" s="6" t="s">
        <v>13</v>
      </c>
      <c r="L6" s="22">
        <v>399</v>
      </c>
      <c r="M6" s="6">
        <v>2</v>
      </c>
      <c r="N6" s="22">
        <f t="shared" si="2"/>
        <v>798</v>
      </c>
      <c r="O6" s="6" t="str">
        <f>VLOOKUP(H6,Data_Persons!$B$2:$C$9,2,0)</f>
        <v>Sara</v>
      </c>
      <c r="Q6" t="s">
        <v>2120</v>
      </c>
      <c r="R6">
        <f>MAX(Quantity)</f>
        <v>9</v>
      </c>
    </row>
    <row r="7" spans="1:18" x14ac:dyDescent="0.3">
      <c r="A7" s="8" t="s">
        <v>28</v>
      </c>
      <c r="B7" s="43">
        <v>44204</v>
      </c>
      <c r="C7" s="6">
        <f>DAY(Data_Sales[[#This Row],[Order Date]])</f>
        <v>8</v>
      </c>
      <c r="D7" s="14">
        <f t="shared" si="0"/>
        <v>1</v>
      </c>
      <c r="E7" s="6">
        <f t="shared" si="1"/>
        <v>2021</v>
      </c>
      <c r="F7" s="6">
        <v>3</v>
      </c>
      <c r="G7" s="6" t="s">
        <v>29</v>
      </c>
      <c r="H7" s="6" t="s">
        <v>30</v>
      </c>
      <c r="I7" s="6">
        <f>INDEX(Data_Persons[Tenure (yrs)],MATCH(Data_Sales!H7,Data_Persons[Sales Person],0))</f>
        <v>2</v>
      </c>
      <c r="J7" s="6" t="s">
        <v>21</v>
      </c>
      <c r="K7" s="6" t="s">
        <v>13</v>
      </c>
      <c r="L7" s="22">
        <v>399</v>
      </c>
      <c r="M7" s="6">
        <v>0</v>
      </c>
      <c r="N7" s="22">
        <f t="shared" si="2"/>
        <v>0</v>
      </c>
      <c r="O7" s="6" t="str">
        <f>VLOOKUP(H7,Data_Persons!$B$2:$C$9,2,0)</f>
        <v>Sara</v>
      </c>
    </row>
    <row r="8" spans="1:18" x14ac:dyDescent="0.3">
      <c r="A8" s="8" t="s">
        <v>31</v>
      </c>
      <c r="B8" s="43">
        <v>44204</v>
      </c>
      <c r="C8" s="6">
        <f>DAY(Data_Sales[[#This Row],[Order Date]])</f>
        <v>8</v>
      </c>
      <c r="D8" s="14">
        <f t="shared" si="0"/>
        <v>1</v>
      </c>
      <c r="E8" s="6">
        <f t="shared" si="1"/>
        <v>2021</v>
      </c>
      <c r="F8" s="6">
        <v>19</v>
      </c>
      <c r="G8" s="6" t="s">
        <v>32</v>
      </c>
      <c r="H8" s="6" t="s">
        <v>11</v>
      </c>
      <c r="I8" s="6">
        <f>INDEX(Data_Persons[Tenure (yrs)],MATCH(Data_Sales!H8,Data_Persons[Sales Person],0))</f>
        <v>3</v>
      </c>
      <c r="J8" s="6" t="s">
        <v>12</v>
      </c>
      <c r="K8" s="6" t="s">
        <v>13</v>
      </c>
      <c r="L8" s="22">
        <v>399</v>
      </c>
      <c r="M8" s="6">
        <v>7</v>
      </c>
      <c r="N8" s="22">
        <f t="shared" si="2"/>
        <v>2793</v>
      </c>
      <c r="O8" s="6" t="str">
        <f>VLOOKUP(H8,Data_Persons!$B$2:$C$9,2,0)</f>
        <v>Jeff</v>
      </c>
    </row>
    <row r="9" spans="1:18" x14ac:dyDescent="0.3">
      <c r="A9" s="8" t="s">
        <v>33</v>
      </c>
      <c r="B9" s="43">
        <v>44205</v>
      </c>
      <c r="C9" s="6">
        <f>DAY(Data_Sales[[#This Row],[Order Date]])</f>
        <v>9</v>
      </c>
      <c r="D9" s="14">
        <f t="shared" si="0"/>
        <v>1</v>
      </c>
      <c r="E9" s="6">
        <f t="shared" si="1"/>
        <v>2021</v>
      </c>
      <c r="F9" s="6">
        <v>6</v>
      </c>
      <c r="G9" s="6" t="s">
        <v>15</v>
      </c>
      <c r="H9" s="6" t="s">
        <v>16</v>
      </c>
      <c r="I9" s="6">
        <f>INDEX(Data_Persons[Tenure (yrs)],MATCH(Data_Sales!H9,Data_Persons[Sales Person],0))</f>
        <v>4</v>
      </c>
      <c r="J9" s="6" t="s">
        <v>17</v>
      </c>
      <c r="K9" s="6" t="s">
        <v>13</v>
      </c>
      <c r="L9" s="22">
        <v>399</v>
      </c>
      <c r="M9" s="6">
        <v>3</v>
      </c>
      <c r="N9" s="22">
        <f t="shared" si="2"/>
        <v>1197</v>
      </c>
      <c r="O9" s="6" t="str">
        <f>VLOOKUP(H9,Data_Persons!$B$2:$C$9,2,0)</f>
        <v>Steve</v>
      </c>
    </row>
    <row r="10" spans="1:18" x14ac:dyDescent="0.3">
      <c r="A10" s="8" t="s">
        <v>34</v>
      </c>
      <c r="B10" s="43">
        <v>44207</v>
      </c>
      <c r="C10" s="6">
        <f>DAY(Data_Sales[[#This Row],[Order Date]])</f>
        <v>11</v>
      </c>
      <c r="D10" s="14">
        <f t="shared" si="0"/>
        <v>1</v>
      </c>
      <c r="E10" s="6">
        <f t="shared" si="1"/>
        <v>2021</v>
      </c>
      <c r="F10" s="6">
        <v>13</v>
      </c>
      <c r="G10" s="6" t="s">
        <v>35</v>
      </c>
      <c r="H10" s="6" t="s">
        <v>36</v>
      </c>
      <c r="I10" s="6">
        <f>INDEX(Data_Persons[Tenure (yrs)],MATCH(Data_Sales!H10,Data_Persons[Sales Person],0))</f>
        <v>6</v>
      </c>
      <c r="J10" s="6" t="s">
        <v>27</v>
      </c>
      <c r="K10" s="6" t="s">
        <v>13</v>
      </c>
      <c r="L10" s="22">
        <v>399</v>
      </c>
      <c r="M10" s="6">
        <v>4</v>
      </c>
      <c r="N10" s="22">
        <f t="shared" si="2"/>
        <v>1596</v>
      </c>
      <c r="O10" s="6" t="str">
        <f>VLOOKUP(H10,Data_Persons!$B$2:$C$9,2,0)</f>
        <v>Steve</v>
      </c>
    </row>
    <row r="11" spans="1:18" x14ac:dyDescent="0.3">
      <c r="A11" s="8" t="s">
        <v>37</v>
      </c>
      <c r="B11" s="43">
        <v>44208</v>
      </c>
      <c r="C11" s="6">
        <f>DAY(Data_Sales[[#This Row],[Order Date]])</f>
        <v>12</v>
      </c>
      <c r="D11" s="14">
        <f t="shared" si="0"/>
        <v>1</v>
      </c>
      <c r="E11" s="6">
        <f t="shared" si="1"/>
        <v>2021</v>
      </c>
      <c r="F11" s="6">
        <v>20</v>
      </c>
      <c r="G11" s="6" t="s">
        <v>10</v>
      </c>
      <c r="H11" s="6" t="s">
        <v>38</v>
      </c>
      <c r="I11" s="6">
        <f>INDEX(Data_Persons[Tenure (yrs)],MATCH(Data_Sales!H11,Data_Persons[Sales Person],0))</f>
        <v>5</v>
      </c>
      <c r="J11" s="6" t="s">
        <v>12</v>
      </c>
      <c r="K11" s="6" t="s">
        <v>13</v>
      </c>
      <c r="L11" s="22">
        <v>399</v>
      </c>
      <c r="M11" s="6">
        <v>3</v>
      </c>
      <c r="N11" s="22">
        <f t="shared" si="2"/>
        <v>1197</v>
      </c>
      <c r="O11" s="6" t="str">
        <f>VLOOKUP(H11,Data_Persons!$B$2:$C$9,2,0)</f>
        <v>Jeff</v>
      </c>
    </row>
    <row r="12" spans="1:18" x14ac:dyDescent="0.3">
      <c r="A12" s="8" t="s">
        <v>39</v>
      </c>
      <c r="B12" s="43">
        <v>44209</v>
      </c>
      <c r="C12" s="6">
        <f>DAY(Data_Sales[[#This Row],[Order Date]])</f>
        <v>13</v>
      </c>
      <c r="D12" s="14">
        <f t="shared" si="0"/>
        <v>1</v>
      </c>
      <c r="E12" s="6">
        <f t="shared" si="1"/>
        <v>2021</v>
      </c>
      <c r="F12" s="6">
        <v>9</v>
      </c>
      <c r="G12" s="6" t="s">
        <v>40</v>
      </c>
      <c r="H12" s="6" t="s">
        <v>41</v>
      </c>
      <c r="I12" s="6">
        <f>INDEX(Data_Persons[Tenure (yrs)],MATCH(Data_Sales!H12,Data_Persons[Sales Person],0))</f>
        <v>8</v>
      </c>
      <c r="J12" s="6" t="s">
        <v>17</v>
      </c>
      <c r="K12" s="6" t="s">
        <v>13</v>
      </c>
      <c r="L12" s="22">
        <v>399</v>
      </c>
      <c r="M12" s="6">
        <v>4</v>
      </c>
      <c r="N12" s="22">
        <f t="shared" si="2"/>
        <v>1596</v>
      </c>
      <c r="O12" s="6" t="str">
        <f>VLOOKUP(H12,Data_Persons!$B$2:$C$9,2,0)</f>
        <v>Philip</v>
      </c>
    </row>
    <row r="13" spans="1:18" x14ac:dyDescent="0.3">
      <c r="A13" s="8" t="s">
        <v>42</v>
      </c>
      <c r="B13" s="43">
        <v>44209</v>
      </c>
      <c r="C13" s="6">
        <f>DAY(Data_Sales[[#This Row],[Order Date]])</f>
        <v>13</v>
      </c>
      <c r="D13" s="14">
        <f t="shared" si="0"/>
        <v>1</v>
      </c>
      <c r="E13" s="6">
        <f t="shared" si="1"/>
        <v>2021</v>
      </c>
      <c r="F13" s="6">
        <v>7</v>
      </c>
      <c r="G13" s="6" t="s">
        <v>43</v>
      </c>
      <c r="H13" s="6" t="s">
        <v>16</v>
      </c>
      <c r="I13" s="6">
        <f>INDEX(Data_Persons[Tenure (yrs)],MATCH(Data_Sales!H13,Data_Persons[Sales Person],0))</f>
        <v>4</v>
      </c>
      <c r="J13" s="6" t="s">
        <v>17</v>
      </c>
      <c r="K13" s="6" t="s">
        <v>13</v>
      </c>
      <c r="L13" s="22">
        <v>399</v>
      </c>
      <c r="M13" s="6">
        <v>5</v>
      </c>
      <c r="N13" s="22">
        <f t="shared" si="2"/>
        <v>1995</v>
      </c>
      <c r="O13" s="6" t="str">
        <f>VLOOKUP(H13,Data_Persons!$B$2:$C$9,2,0)</f>
        <v>Steve</v>
      </c>
    </row>
    <row r="14" spans="1:18" x14ac:dyDescent="0.3">
      <c r="A14" s="8" t="s">
        <v>44</v>
      </c>
      <c r="B14" s="43">
        <v>44209</v>
      </c>
      <c r="C14" s="6">
        <f>DAY(Data_Sales[[#This Row],[Order Date]])</f>
        <v>13</v>
      </c>
      <c r="D14" s="14">
        <f t="shared" si="0"/>
        <v>1</v>
      </c>
      <c r="E14" s="6">
        <f t="shared" si="1"/>
        <v>2021</v>
      </c>
      <c r="F14" s="6">
        <v>19</v>
      </c>
      <c r="G14" s="6" t="s">
        <v>32</v>
      </c>
      <c r="H14" s="6" t="s">
        <v>11</v>
      </c>
      <c r="I14" s="6">
        <f>INDEX(Data_Persons[Tenure (yrs)],MATCH(Data_Sales!H14,Data_Persons[Sales Person],0))</f>
        <v>3</v>
      </c>
      <c r="J14" s="6" t="s">
        <v>12</v>
      </c>
      <c r="K14" s="6" t="s">
        <v>13</v>
      </c>
      <c r="L14" s="22">
        <v>399</v>
      </c>
      <c r="M14" s="6">
        <v>6</v>
      </c>
      <c r="N14" s="22">
        <f t="shared" si="2"/>
        <v>2394</v>
      </c>
      <c r="O14" s="6" t="str">
        <f>VLOOKUP(H14,Data_Persons!$B$2:$C$9,2,0)</f>
        <v>Jeff</v>
      </c>
    </row>
    <row r="15" spans="1:18" x14ac:dyDescent="0.3">
      <c r="A15" s="8" t="s">
        <v>45</v>
      </c>
      <c r="B15" s="43">
        <v>44211</v>
      </c>
      <c r="C15" s="6">
        <f>DAY(Data_Sales[[#This Row],[Order Date]])</f>
        <v>15</v>
      </c>
      <c r="D15" s="14">
        <f t="shared" si="0"/>
        <v>1</v>
      </c>
      <c r="E15" s="6">
        <f t="shared" si="1"/>
        <v>2021</v>
      </c>
      <c r="F15" s="6">
        <v>7</v>
      </c>
      <c r="G15" s="6" t="s">
        <v>43</v>
      </c>
      <c r="H15" s="6" t="s">
        <v>16</v>
      </c>
      <c r="I15" s="6">
        <f>INDEX(Data_Persons[Tenure (yrs)],MATCH(Data_Sales!H15,Data_Persons[Sales Person],0))</f>
        <v>4</v>
      </c>
      <c r="J15" s="6" t="s">
        <v>17</v>
      </c>
      <c r="K15" s="6" t="s">
        <v>13</v>
      </c>
      <c r="L15" s="22">
        <v>399</v>
      </c>
      <c r="M15" s="6">
        <v>0</v>
      </c>
      <c r="N15" s="22">
        <f t="shared" si="2"/>
        <v>0</v>
      </c>
      <c r="O15" s="6" t="str">
        <f>VLOOKUP(H15,Data_Persons!$B$2:$C$9,2,0)</f>
        <v>Steve</v>
      </c>
    </row>
    <row r="16" spans="1:18" x14ac:dyDescent="0.3">
      <c r="A16" s="8" t="s">
        <v>46</v>
      </c>
      <c r="B16" s="43">
        <v>44211</v>
      </c>
      <c r="C16" s="6">
        <f>DAY(Data_Sales[[#This Row],[Order Date]])</f>
        <v>15</v>
      </c>
      <c r="D16" s="14">
        <f t="shared" si="0"/>
        <v>1</v>
      </c>
      <c r="E16" s="6">
        <f t="shared" si="1"/>
        <v>2021</v>
      </c>
      <c r="F16" s="6">
        <v>9</v>
      </c>
      <c r="G16" s="6" t="s">
        <v>40</v>
      </c>
      <c r="H16" s="6" t="s">
        <v>41</v>
      </c>
      <c r="I16" s="6">
        <f>INDEX(Data_Persons[Tenure (yrs)],MATCH(Data_Sales!H16,Data_Persons[Sales Person],0))</f>
        <v>8</v>
      </c>
      <c r="J16" s="6" t="s">
        <v>17</v>
      </c>
      <c r="K16" s="6" t="s">
        <v>13</v>
      </c>
      <c r="L16" s="22">
        <v>399</v>
      </c>
      <c r="M16" s="6">
        <v>7</v>
      </c>
      <c r="N16" s="22">
        <f t="shared" si="2"/>
        <v>2793</v>
      </c>
      <c r="O16" s="6" t="str">
        <f>VLOOKUP(H16,Data_Persons!$B$2:$C$9,2,0)</f>
        <v>Philip</v>
      </c>
    </row>
    <row r="17" spans="1:15" x14ac:dyDescent="0.3">
      <c r="A17" s="8" t="s">
        <v>47</v>
      </c>
      <c r="B17" s="43">
        <v>44214</v>
      </c>
      <c r="C17" s="6">
        <f>DAY(Data_Sales[[#This Row],[Order Date]])</f>
        <v>18</v>
      </c>
      <c r="D17" s="14">
        <f t="shared" si="0"/>
        <v>1</v>
      </c>
      <c r="E17" s="6">
        <f t="shared" si="1"/>
        <v>2021</v>
      </c>
      <c r="F17" s="6">
        <v>9</v>
      </c>
      <c r="G17" s="6" t="s">
        <v>40</v>
      </c>
      <c r="H17" s="6" t="s">
        <v>16</v>
      </c>
      <c r="I17" s="6">
        <f>INDEX(Data_Persons[Tenure (yrs)],MATCH(Data_Sales!H17,Data_Persons[Sales Person],0))</f>
        <v>4</v>
      </c>
      <c r="J17" s="6" t="s">
        <v>17</v>
      </c>
      <c r="K17" s="6" t="s">
        <v>13</v>
      </c>
      <c r="L17" s="22">
        <v>399</v>
      </c>
      <c r="M17" s="6">
        <v>1</v>
      </c>
      <c r="N17" s="22">
        <f t="shared" si="2"/>
        <v>399</v>
      </c>
      <c r="O17" s="6" t="str">
        <f>VLOOKUP(H17,Data_Persons!$B$2:$C$9,2,0)</f>
        <v>Steve</v>
      </c>
    </row>
    <row r="18" spans="1:15" x14ac:dyDescent="0.3">
      <c r="A18" s="8" t="s">
        <v>48</v>
      </c>
      <c r="B18" s="43">
        <v>44218</v>
      </c>
      <c r="C18" s="6">
        <f>DAY(Data_Sales[[#This Row],[Order Date]])</f>
        <v>22</v>
      </c>
      <c r="D18" s="14">
        <f t="shared" si="0"/>
        <v>1</v>
      </c>
      <c r="E18" s="6">
        <f t="shared" si="1"/>
        <v>2021</v>
      </c>
      <c r="F18" s="6">
        <v>15</v>
      </c>
      <c r="G18" s="6" t="s">
        <v>49</v>
      </c>
      <c r="H18" s="6" t="s">
        <v>36</v>
      </c>
      <c r="I18" s="6">
        <f>INDEX(Data_Persons[Tenure (yrs)],MATCH(Data_Sales!H18,Data_Persons[Sales Person],0))</f>
        <v>6</v>
      </c>
      <c r="J18" s="6" t="s">
        <v>27</v>
      </c>
      <c r="K18" s="6" t="s">
        <v>13</v>
      </c>
      <c r="L18" s="22">
        <v>399</v>
      </c>
      <c r="M18" s="6">
        <v>4</v>
      </c>
      <c r="N18" s="22">
        <f t="shared" si="2"/>
        <v>1596</v>
      </c>
      <c r="O18" s="6" t="str">
        <f>VLOOKUP(H18,Data_Persons!$B$2:$C$9,2,0)</f>
        <v>Steve</v>
      </c>
    </row>
    <row r="19" spans="1:15" x14ac:dyDescent="0.3">
      <c r="A19" s="8" t="s">
        <v>50</v>
      </c>
      <c r="B19" s="43">
        <v>44220</v>
      </c>
      <c r="C19" s="6">
        <f>DAY(Data_Sales[[#This Row],[Order Date]])</f>
        <v>24</v>
      </c>
      <c r="D19" s="14">
        <f t="shared" si="0"/>
        <v>1</v>
      </c>
      <c r="E19" s="6">
        <f t="shared" si="1"/>
        <v>2021</v>
      </c>
      <c r="F19" s="6">
        <v>7</v>
      </c>
      <c r="G19" s="6" t="s">
        <v>43</v>
      </c>
      <c r="H19" s="6" t="s">
        <v>16</v>
      </c>
      <c r="I19" s="6">
        <f>INDEX(Data_Persons[Tenure (yrs)],MATCH(Data_Sales!H19,Data_Persons[Sales Person],0))</f>
        <v>4</v>
      </c>
      <c r="J19" s="6" t="s">
        <v>17</v>
      </c>
      <c r="K19" s="6" t="s">
        <v>13</v>
      </c>
      <c r="L19" s="22">
        <v>399</v>
      </c>
      <c r="M19" s="6">
        <v>6</v>
      </c>
      <c r="N19" s="22">
        <f t="shared" si="2"/>
        <v>2394</v>
      </c>
      <c r="O19" s="6" t="str">
        <f>VLOOKUP(H19,Data_Persons!$B$2:$C$9,2,0)</f>
        <v>Steve</v>
      </c>
    </row>
    <row r="20" spans="1:15" x14ac:dyDescent="0.3">
      <c r="A20" s="8" t="s">
        <v>51</v>
      </c>
      <c r="B20" s="43">
        <v>44221</v>
      </c>
      <c r="C20" s="6">
        <f>DAY(Data_Sales[[#This Row],[Order Date]])</f>
        <v>25</v>
      </c>
      <c r="D20" s="14">
        <f t="shared" si="0"/>
        <v>1</v>
      </c>
      <c r="E20" s="6">
        <f t="shared" si="1"/>
        <v>2021</v>
      </c>
      <c r="F20" s="6">
        <v>18</v>
      </c>
      <c r="G20" s="6" t="s">
        <v>52</v>
      </c>
      <c r="H20" s="6" t="s">
        <v>11</v>
      </c>
      <c r="I20" s="6">
        <f>INDEX(Data_Persons[Tenure (yrs)],MATCH(Data_Sales!H20,Data_Persons[Sales Person],0))</f>
        <v>3</v>
      </c>
      <c r="J20" s="6" t="s">
        <v>12</v>
      </c>
      <c r="K20" s="6" t="s">
        <v>13</v>
      </c>
      <c r="L20" s="22">
        <v>399</v>
      </c>
      <c r="M20" s="6">
        <v>1</v>
      </c>
      <c r="N20" s="22">
        <f t="shared" si="2"/>
        <v>399</v>
      </c>
      <c r="O20" s="6" t="str">
        <f>VLOOKUP(H20,Data_Persons!$B$2:$C$9,2,0)</f>
        <v>Jeff</v>
      </c>
    </row>
    <row r="21" spans="1:15" x14ac:dyDescent="0.3">
      <c r="A21" s="8" t="s">
        <v>53</v>
      </c>
      <c r="B21" s="43">
        <v>44222</v>
      </c>
      <c r="C21" s="6">
        <f>DAY(Data_Sales[[#This Row],[Order Date]])</f>
        <v>26</v>
      </c>
      <c r="D21" s="14">
        <f t="shared" si="0"/>
        <v>1</v>
      </c>
      <c r="E21" s="6">
        <f t="shared" si="1"/>
        <v>2021</v>
      </c>
      <c r="F21" s="6">
        <v>4</v>
      </c>
      <c r="G21" s="6" t="s">
        <v>19</v>
      </c>
      <c r="H21" s="6" t="s">
        <v>30</v>
      </c>
      <c r="I21" s="6">
        <f>INDEX(Data_Persons[Tenure (yrs)],MATCH(Data_Sales!H21,Data_Persons[Sales Person],0))</f>
        <v>2</v>
      </c>
      <c r="J21" s="6" t="s">
        <v>21</v>
      </c>
      <c r="K21" s="6" t="s">
        <v>13</v>
      </c>
      <c r="L21" s="22">
        <v>399</v>
      </c>
      <c r="M21" s="6">
        <v>9</v>
      </c>
      <c r="N21" s="22">
        <f t="shared" si="2"/>
        <v>3591</v>
      </c>
      <c r="O21" s="6" t="str">
        <f>VLOOKUP(H21,Data_Persons!$B$2:$C$9,2,0)</f>
        <v>Sara</v>
      </c>
    </row>
    <row r="22" spans="1:15" x14ac:dyDescent="0.3">
      <c r="A22" s="8" t="s">
        <v>54</v>
      </c>
      <c r="B22" s="43">
        <v>44222</v>
      </c>
      <c r="C22" s="6">
        <f>DAY(Data_Sales[[#This Row],[Order Date]])</f>
        <v>26</v>
      </c>
      <c r="D22" s="14">
        <f t="shared" si="0"/>
        <v>1</v>
      </c>
      <c r="E22" s="6">
        <f t="shared" si="1"/>
        <v>2021</v>
      </c>
      <c r="F22" s="6">
        <v>12</v>
      </c>
      <c r="G22" s="6" t="s">
        <v>25</v>
      </c>
      <c r="H22" s="6" t="s">
        <v>26</v>
      </c>
      <c r="I22" s="6">
        <f>INDEX(Data_Persons[Tenure (yrs)],MATCH(Data_Sales!H22,Data_Persons[Sales Person],0))</f>
        <v>5</v>
      </c>
      <c r="J22" s="6" t="s">
        <v>27</v>
      </c>
      <c r="K22" s="6" t="s">
        <v>13</v>
      </c>
      <c r="L22" s="22">
        <v>399</v>
      </c>
      <c r="M22" s="6">
        <v>2</v>
      </c>
      <c r="N22" s="22">
        <f t="shared" si="2"/>
        <v>798</v>
      </c>
      <c r="O22" s="6" t="str">
        <f>VLOOKUP(H22,Data_Persons!$B$2:$C$9,2,0)</f>
        <v>Sara</v>
      </c>
    </row>
    <row r="23" spans="1:15" x14ac:dyDescent="0.3">
      <c r="A23" s="8" t="s">
        <v>55</v>
      </c>
      <c r="B23" s="43">
        <v>44224</v>
      </c>
      <c r="C23" s="6">
        <f>DAY(Data_Sales[[#This Row],[Order Date]])</f>
        <v>28</v>
      </c>
      <c r="D23" s="14">
        <f t="shared" si="0"/>
        <v>1</v>
      </c>
      <c r="E23" s="6">
        <f t="shared" si="1"/>
        <v>2021</v>
      </c>
      <c r="F23" s="6">
        <v>20</v>
      </c>
      <c r="G23" s="6" t="s">
        <v>10</v>
      </c>
      <c r="H23" s="6" t="s">
        <v>38</v>
      </c>
      <c r="I23" s="6">
        <f>INDEX(Data_Persons[Tenure (yrs)],MATCH(Data_Sales!H23,Data_Persons[Sales Person],0))</f>
        <v>5</v>
      </c>
      <c r="J23" s="6" t="s">
        <v>12</v>
      </c>
      <c r="K23" s="6" t="s">
        <v>13</v>
      </c>
      <c r="L23" s="22">
        <v>399</v>
      </c>
      <c r="M23" s="6">
        <v>6</v>
      </c>
      <c r="N23" s="22">
        <f t="shared" si="2"/>
        <v>2394</v>
      </c>
      <c r="O23" s="6" t="str">
        <f>VLOOKUP(H23,Data_Persons!$B$2:$C$9,2,0)</f>
        <v>Jeff</v>
      </c>
    </row>
    <row r="24" spans="1:15" x14ac:dyDescent="0.3">
      <c r="A24" s="8" t="s">
        <v>56</v>
      </c>
      <c r="B24" s="43">
        <v>44225</v>
      </c>
      <c r="C24" s="6">
        <f>DAY(Data_Sales[[#This Row],[Order Date]])</f>
        <v>29</v>
      </c>
      <c r="D24" s="14">
        <f t="shared" si="0"/>
        <v>1</v>
      </c>
      <c r="E24" s="6">
        <f t="shared" si="1"/>
        <v>2021</v>
      </c>
      <c r="F24" s="6">
        <v>7</v>
      </c>
      <c r="G24" s="6" t="s">
        <v>43</v>
      </c>
      <c r="H24" s="6" t="s">
        <v>41</v>
      </c>
      <c r="I24" s="6">
        <f>INDEX(Data_Persons[Tenure (yrs)],MATCH(Data_Sales!H24,Data_Persons[Sales Person],0))</f>
        <v>8</v>
      </c>
      <c r="J24" s="6" t="s">
        <v>17</v>
      </c>
      <c r="K24" s="6" t="s">
        <v>13</v>
      </c>
      <c r="L24" s="22">
        <v>399</v>
      </c>
      <c r="M24" s="6">
        <v>1</v>
      </c>
      <c r="N24" s="22">
        <f t="shared" si="2"/>
        <v>399</v>
      </c>
      <c r="O24" s="6" t="str">
        <f>VLOOKUP(H24,Data_Persons!$B$2:$C$9,2,0)</f>
        <v>Philip</v>
      </c>
    </row>
    <row r="25" spans="1:15" x14ac:dyDescent="0.3">
      <c r="A25" s="8" t="s">
        <v>57</v>
      </c>
      <c r="B25" s="43">
        <v>44229</v>
      </c>
      <c r="C25" s="6">
        <f>DAY(Data_Sales[[#This Row],[Order Date]])</f>
        <v>2</v>
      </c>
      <c r="D25" s="14">
        <f t="shared" si="0"/>
        <v>2</v>
      </c>
      <c r="E25" s="6">
        <f t="shared" si="1"/>
        <v>2021</v>
      </c>
      <c r="F25" s="6">
        <v>4</v>
      </c>
      <c r="G25" s="6" t="s">
        <v>19</v>
      </c>
      <c r="H25" s="6" t="s">
        <v>30</v>
      </c>
      <c r="I25" s="6">
        <f>INDEX(Data_Persons[Tenure (yrs)],MATCH(Data_Sales!H25,Data_Persons[Sales Person],0))</f>
        <v>2</v>
      </c>
      <c r="J25" s="6" t="s">
        <v>21</v>
      </c>
      <c r="K25" s="6" t="s">
        <v>13</v>
      </c>
      <c r="L25" s="22">
        <v>399</v>
      </c>
      <c r="M25" s="6">
        <v>1</v>
      </c>
      <c r="N25" s="22">
        <f t="shared" si="2"/>
        <v>399</v>
      </c>
      <c r="O25" s="6" t="str">
        <f>VLOOKUP(H25,Data_Persons!$B$2:$C$9,2,0)</f>
        <v>Sara</v>
      </c>
    </row>
    <row r="26" spans="1:15" x14ac:dyDescent="0.3">
      <c r="A26" s="8" t="s">
        <v>58</v>
      </c>
      <c r="B26" s="43">
        <v>44229</v>
      </c>
      <c r="C26" s="6">
        <f>DAY(Data_Sales[[#This Row],[Order Date]])</f>
        <v>2</v>
      </c>
      <c r="D26" s="14">
        <f t="shared" si="0"/>
        <v>2</v>
      </c>
      <c r="E26" s="6">
        <f t="shared" si="1"/>
        <v>2021</v>
      </c>
      <c r="F26" s="6">
        <v>15</v>
      </c>
      <c r="G26" s="6" t="s">
        <v>49</v>
      </c>
      <c r="H26" s="6" t="s">
        <v>36</v>
      </c>
      <c r="I26" s="6">
        <f>INDEX(Data_Persons[Tenure (yrs)],MATCH(Data_Sales!H26,Data_Persons[Sales Person],0))</f>
        <v>6</v>
      </c>
      <c r="J26" s="6" t="s">
        <v>27</v>
      </c>
      <c r="K26" s="6" t="s">
        <v>13</v>
      </c>
      <c r="L26" s="22">
        <v>399</v>
      </c>
      <c r="M26" s="6">
        <v>2</v>
      </c>
      <c r="N26" s="22">
        <f t="shared" si="2"/>
        <v>798</v>
      </c>
      <c r="O26" s="6" t="str">
        <f>VLOOKUP(H26,Data_Persons!$B$2:$C$9,2,0)</f>
        <v>Steve</v>
      </c>
    </row>
    <row r="27" spans="1:15" x14ac:dyDescent="0.3">
      <c r="A27" s="8" t="s">
        <v>59</v>
      </c>
      <c r="B27" s="43">
        <v>44230</v>
      </c>
      <c r="C27" s="6">
        <f>DAY(Data_Sales[[#This Row],[Order Date]])</f>
        <v>3</v>
      </c>
      <c r="D27" s="14">
        <f t="shared" si="0"/>
        <v>2</v>
      </c>
      <c r="E27" s="6">
        <f t="shared" si="1"/>
        <v>2021</v>
      </c>
      <c r="F27" s="6">
        <v>19</v>
      </c>
      <c r="G27" s="6" t="s">
        <v>32</v>
      </c>
      <c r="H27" s="6" t="s">
        <v>11</v>
      </c>
      <c r="I27" s="6">
        <f>INDEX(Data_Persons[Tenure (yrs)],MATCH(Data_Sales!H27,Data_Persons[Sales Person],0))</f>
        <v>3</v>
      </c>
      <c r="J27" s="6" t="s">
        <v>12</v>
      </c>
      <c r="K27" s="6" t="s">
        <v>13</v>
      </c>
      <c r="L27" s="22">
        <v>399</v>
      </c>
      <c r="M27" s="6">
        <v>6</v>
      </c>
      <c r="N27" s="22">
        <f t="shared" si="2"/>
        <v>2394</v>
      </c>
      <c r="O27" s="6" t="str">
        <f>VLOOKUP(H27,Data_Persons!$B$2:$C$9,2,0)</f>
        <v>Jeff</v>
      </c>
    </row>
    <row r="28" spans="1:15" x14ac:dyDescent="0.3">
      <c r="A28" s="8" t="s">
        <v>60</v>
      </c>
      <c r="B28" s="43">
        <v>44231</v>
      </c>
      <c r="C28" s="6">
        <f>DAY(Data_Sales[[#This Row],[Order Date]])</f>
        <v>4</v>
      </c>
      <c r="D28" s="14">
        <f t="shared" si="0"/>
        <v>2</v>
      </c>
      <c r="E28" s="6">
        <f t="shared" si="1"/>
        <v>2021</v>
      </c>
      <c r="F28" s="6">
        <v>1</v>
      </c>
      <c r="G28" s="6" t="s">
        <v>61</v>
      </c>
      <c r="H28" s="6" t="s">
        <v>20</v>
      </c>
      <c r="I28" s="6">
        <f>INDEX(Data_Persons[Tenure (yrs)],MATCH(Data_Sales!H28,Data_Persons[Sales Person],0))</f>
        <v>2</v>
      </c>
      <c r="J28" s="6" t="s">
        <v>21</v>
      </c>
      <c r="K28" s="6" t="s">
        <v>13</v>
      </c>
      <c r="L28" s="22">
        <v>399</v>
      </c>
      <c r="M28" s="6">
        <v>2</v>
      </c>
      <c r="N28" s="22">
        <f t="shared" si="2"/>
        <v>798</v>
      </c>
      <c r="O28" s="6" t="str">
        <f>VLOOKUP(H28,Data_Persons!$B$2:$C$9,2,0)</f>
        <v>Jeff</v>
      </c>
    </row>
    <row r="29" spans="1:15" x14ac:dyDescent="0.3">
      <c r="A29" s="8" t="s">
        <v>62</v>
      </c>
      <c r="B29" s="43">
        <v>44232</v>
      </c>
      <c r="C29" s="6">
        <f>DAY(Data_Sales[[#This Row],[Order Date]])</f>
        <v>5</v>
      </c>
      <c r="D29" s="14">
        <f t="shared" si="0"/>
        <v>2</v>
      </c>
      <c r="E29" s="6">
        <f t="shared" si="1"/>
        <v>2021</v>
      </c>
      <c r="F29" s="6">
        <v>17</v>
      </c>
      <c r="G29" s="6" t="s">
        <v>63</v>
      </c>
      <c r="H29" s="6" t="s">
        <v>38</v>
      </c>
      <c r="I29" s="6">
        <f>INDEX(Data_Persons[Tenure (yrs)],MATCH(Data_Sales!H29,Data_Persons[Sales Person],0))</f>
        <v>5</v>
      </c>
      <c r="J29" s="6" t="s">
        <v>12</v>
      </c>
      <c r="K29" s="6" t="s">
        <v>13</v>
      </c>
      <c r="L29" s="22">
        <v>399</v>
      </c>
      <c r="M29" s="6">
        <v>5</v>
      </c>
      <c r="N29" s="22">
        <f t="shared" si="2"/>
        <v>1995</v>
      </c>
      <c r="O29" s="6" t="str">
        <f>VLOOKUP(H29,Data_Persons!$B$2:$C$9,2,0)</f>
        <v>Jeff</v>
      </c>
    </row>
    <row r="30" spans="1:15" x14ac:dyDescent="0.3">
      <c r="A30" s="8" t="s">
        <v>64</v>
      </c>
      <c r="B30" s="43">
        <v>44232</v>
      </c>
      <c r="C30" s="6">
        <f>DAY(Data_Sales[[#This Row],[Order Date]])</f>
        <v>5</v>
      </c>
      <c r="D30" s="14">
        <f t="shared" si="0"/>
        <v>2</v>
      </c>
      <c r="E30" s="6">
        <f t="shared" si="1"/>
        <v>2021</v>
      </c>
      <c r="F30" s="6">
        <v>14</v>
      </c>
      <c r="G30" s="6" t="s">
        <v>65</v>
      </c>
      <c r="H30" s="6" t="s">
        <v>26</v>
      </c>
      <c r="I30" s="6">
        <f>INDEX(Data_Persons[Tenure (yrs)],MATCH(Data_Sales!H30,Data_Persons[Sales Person],0))</f>
        <v>5</v>
      </c>
      <c r="J30" s="6" t="s">
        <v>27</v>
      </c>
      <c r="K30" s="6" t="s">
        <v>13</v>
      </c>
      <c r="L30" s="22">
        <v>399</v>
      </c>
      <c r="M30" s="6">
        <v>7</v>
      </c>
      <c r="N30" s="22">
        <f t="shared" si="2"/>
        <v>2793</v>
      </c>
      <c r="O30" s="6" t="str">
        <f>VLOOKUP(H30,Data_Persons!$B$2:$C$9,2,0)</f>
        <v>Sara</v>
      </c>
    </row>
    <row r="31" spans="1:15" x14ac:dyDescent="0.3">
      <c r="A31" s="8" t="s">
        <v>66</v>
      </c>
      <c r="B31" s="43">
        <v>44235</v>
      </c>
      <c r="C31" s="6">
        <f>DAY(Data_Sales[[#This Row],[Order Date]])</f>
        <v>8</v>
      </c>
      <c r="D31" s="14">
        <f t="shared" si="0"/>
        <v>2</v>
      </c>
      <c r="E31" s="6">
        <f t="shared" si="1"/>
        <v>2021</v>
      </c>
      <c r="F31" s="6">
        <v>18</v>
      </c>
      <c r="G31" s="6" t="s">
        <v>52</v>
      </c>
      <c r="H31" s="6" t="s">
        <v>38</v>
      </c>
      <c r="I31" s="6">
        <f>INDEX(Data_Persons[Tenure (yrs)],MATCH(Data_Sales!H31,Data_Persons[Sales Person],0))</f>
        <v>5</v>
      </c>
      <c r="J31" s="6" t="s">
        <v>12</v>
      </c>
      <c r="K31" s="6" t="s">
        <v>13</v>
      </c>
      <c r="L31" s="22">
        <v>399</v>
      </c>
      <c r="M31" s="6">
        <v>4</v>
      </c>
      <c r="N31" s="22">
        <f t="shared" si="2"/>
        <v>1596</v>
      </c>
      <c r="O31" s="6" t="str">
        <f>VLOOKUP(H31,Data_Persons!$B$2:$C$9,2,0)</f>
        <v>Jeff</v>
      </c>
    </row>
    <row r="32" spans="1:15" x14ac:dyDescent="0.3">
      <c r="A32" s="8" t="s">
        <v>67</v>
      </c>
      <c r="B32" s="43">
        <v>44238</v>
      </c>
      <c r="C32" s="6">
        <f>DAY(Data_Sales[[#This Row],[Order Date]])</f>
        <v>11</v>
      </c>
      <c r="D32" s="14">
        <f t="shared" si="0"/>
        <v>2</v>
      </c>
      <c r="E32" s="6">
        <f t="shared" si="1"/>
        <v>2021</v>
      </c>
      <c r="F32" s="6">
        <v>10</v>
      </c>
      <c r="G32" s="6" t="s">
        <v>68</v>
      </c>
      <c r="H32" s="6" t="s">
        <v>41</v>
      </c>
      <c r="I32" s="6">
        <f>INDEX(Data_Persons[Tenure (yrs)],MATCH(Data_Sales!H32,Data_Persons[Sales Person],0))</f>
        <v>8</v>
      </c>
      <c r="J32" s="6" t="s">
        <v>17</v>
      </c>
      <c r="K32" s="6" t="s">
        <v>13</v>
      </c>
      <c r="L32" s="22">
        <v>399</v>
      </c>
      <c r="M32" s="6">
        <v>3</v>
      </c>
      <c r="N32" s="22">
        <f t="shared" si="2"/>
        <v>1197</v>
      </c>
      <c r="O32" s="6" t="str">
        <f>VLOOKUP(H32,Data_Persons!$B$2:$C$9,2,0)</f>
        <v>Philip</v>
      </c>
    </row>
    <row r="33" spans="1:15" x14ac:dyDescent="0.3">
      <c r="A33" s="8" t="s">
        <v>69</v>
      </c>
      <c r="B33" s="43">
        <v>44238</v>
      </c>
      <c r="C33" s="6">
        <f>DAY(Data_Sales[[#This Row],[Order Date]])</f>
        <v>11</v>
      </c>
      <c r="D33" s="14">
        <f t="shared" si="0"/>
        <v>2</v>
      </c>
      <c r="E33" s="6">
        <f t="shared" si="1"/>
        <v>2021</v>
      </c>
      <c r="F33" s="6">
        <v>12</v>
      </c>
      <c r="G33" s="6" t="s">
        <v>25</v>
      </c>
      <c r="H33" s="6" t="s">
        <v>26</v>
      </c>
      <c r="I33" s="6">
        <f>INDEX(Data_Persons[Tenure (yrs)],MATCH(Data_Sales!H33,Data_Persons[Sales Person],0))</f>
        <v>5</v>
      </c>
      <c r="J33" s="6" t="s">
        <v>27</v>
      </c>
      <c r="K33" s="6" t="s">
        <v>13</v>
      </c>
      <c r="L33" s="22">
        <v>399</v>
      </c>
      <c r="M33" s="6">
        <v>9</v>
      </c>
      <c r="N33" s="22">
        <f t="shared" si="2"/>
        <v>3591</v>
      </c>
      <c r="O33" s="6" t="str">
        <f>VLOOKUP(H33,Data_Persons!$B$2:$C$9,2,0)</f>
        <v>Sara</v>
      </c>
    </row>
    <row r="34" spans="1:15" x14ac:dyDescent="0.3">
      <c r="A34" s="8" t="s">
        <v>70</v>
      </c>
      <c r="B34" s="43">
        <v>44240</v>
      </c>
      <c r="C34" s="6">
        <f>DAY(Data_Sales[[#This Row],[Order Date]])</f>
        <v>13</v>
      </c>
      <c r="D34" s="14">
        <f t="shared" si="0"/>
        <v>2</v>
      </c>
      <c r="E34" s="6">
        <f t="shared" si="1"/>
        <v>2021</v>
      </c>
      <c r="F34" s="6">
        <v>12</v>
      </c>
      <c r="G34" s="6" t="s">
        <v>25</v>
      </c>
      <c r="H34" s="6" t="s">
        <v>36</v>
      </c>
      <c r="I34" s="6">
        <f>INDEX(Data_Persons[Tenure (yrs)],MATCH(Data_Sales!H34,Data_Persons[Sales Person],0))</f>
        <v>6</v>
      </c>
      <c r="J34" s="6" t="s">
        <v>27</v>
      </c>
      <c r="K34" s="6" t="s">
        <v>13</v>
      </c>
      <c r="L34" s="22">
        <v>399</v>
      </c>
      <c r="M34" s="6">
        <v>3</v>
      </c>
      <c r="N34" s="22">
        <f t="shared" si="2"/>
        <v>1197</v>
      </c>
      <c r="O34" s="6" t="str">
        <f>VLOOKUP(H34,Data_Persons!$B$2:$C$9,2,0)</f>
        <v>Steve</v>
      </c>
    </row>
    <row r="35" spans="1:15" x14ac:dyDescent="0.3">
      <c r="A35" s="8" t="s">
        <v>71</v>
      </c>
      <c r="B35" s="43">
        <v>44240</v>
      </c>
      <c r="C35" s="6">
        <f>DAY(Data_Sales[[#This Row],[Order Date]])</f>
        <v>13</v>
      </c>
      <c r="D35" s="14">
        <f t="shared" si="0"/>
        <v>2</v>
      </c>
      <c r="E35" s="6">
        <f t="shared" si="1"/>
        <v>2021</v>
      </c>
      <c r="F35" s="6">
        <v>14</v>
      </c>
      <c r="G35" s="6" t="s">
        <v>65</v>
      </c>
      <c r="H35" s="6" t="s">
        <v>36</v>
      </c>
      <c r="I35" s="6">
        <f>INDEX(Data_Persons[Tenure (yrs)],MATCH(Data_Sales!H35,Data_Persons[Sales Person],0))</f>
        <v>6</v>
      </c>
      <c r="J35" s="6" t="s">
        <v>27</v>
      </c>
      <c r="K35" s="6" t="s">
        <v>13</v>
      </c>
      <c r="L35" s="22">
        <v>399</v>
      </c>
      <c r="M35" s="6">
        <v>3</v>
      </c>
      <c r="N35" s="22">
        <f t="shared" si="2"/>
        <v>1197</v>
      </c>
      <c r="O35" s="6" t="str">
        <f>VLOOKUP(H35,Data_Persons!$B$2:$C$9,2,0)</f>
        <v>Steve</v>
      </c>
    </row>
    <row r="36" spans="1:15" x14ac:dyDescent="0.3">
      <c r="A36" s="8" t="s">
        <v>72</v>
      </c>
      <c r="B36" s="43">
        <v>44240</v>
      </c>
      <c r="C36" s="6">
        <f>DAY(Data_Sales[[#This Row],[Order Date]])</f>
        <v>13</v>
      </c>
      <c r="D36" s="14">
        <f t="shared" si="0"/>
        <v>2</v>
      </c>
      <c r="E36" s="6">
        <f t="shared" si="1"/>
        <v>2021</v>
      </c>
      <c r="F36" s="6">
        <v>15</v>
      </c>
      <c r="G36" s="6" t="s">
        <v>49</v>
      </c>
      <c r="H36" s="6" t="s">
        <v>36</v>
      </c>
      <c r="I36" s="6">
        <f>INDEX(Data_Persons[Tenure (yrs)],MATCH(Data_Sales!H36,Data_Persons[Sales Person],0))</f>
        <v>6</v>
      </c>
      <c r="J36" s="6" t="s">
        <v>27</v>
      </c>
      <c r="K36" s="6" t="s">
        <v>13</v>
      </c>
      <c r="L36" s="22">
        <v>399</v>
      </c>
      <c r="M36" s="6">
        <v>8</v>
      </c>
      <c r="N36" s="22">
        <f t="shared" si="2"/>
        <v>3192</v>
      </c>
      <c r="O36" s="6" t="str">
        <f>VLOOKUP(H36,Data_Persons!$B$2:$C$9,2,0)</f>
        <v>Steve</v>
      </c>
    </row>
    <row r="37" spans="1:15" x14ac:dyDescent="0.3">
      <c r="A37" s="8" t="s">
        <v>73</v>
      </c>
      <c r="B37" s="43">
        <v>44240</v>
      </c>
      <c r="C37" s="6">
        <f>DAY(Data_Sales[[#This Row],[Order Date]])</f>
        <v>13</v>
      </c>
      <c r="D37" s="14">
        <f t="shared" si="0"/>
        <v>2</v>
      </c>
      <c r="E37" s="6">
        <f t="shared" si="1"/>
        <v>2021</v>
      </c>
      <c r="F37" s="6">
        <v>2</v>
      </c>
      <c r="G37" s="6" t="s">
        <v>74</v>
      </c>
      <c r="H37" s="6" t="s">
        <v>30</v>
      </c>
      <c r="I37" s="6">
        <f>INDEX(Data_Persons[Tenure (yrs)],MATCH(Data_Sales!H37,Data_Persons[Sales Person],0))</f>
        <v>2</v>
      </c>
      <c r="J37" s="6" t="s">
        <v>21</v>
      </c>
      <c r="K37" s="6" t="s">
        <v>13</v>
      </c>
      <c r="L37" s="22">
        <v>399</v>
      </c>
      <c r="M37" s="6">
        <v>2</v>
      </c>
      <c r="N37" s="22">
        <f t="shared" si="2"/>
        <v>798</v>
      </c>
      <c r="O37" s="6" t="str">
        <f>VLOOKUP(H37,Data_Persons!$B$2:$C$9,2,0)</f>
        <v>Sara</v>
      </c>
    </row>
    <row r="38" spans="1:15" x14ac:dyDescent="0.3">
      <c r="A38" s="8" t="s">
        <v>75</v>
      </c>
      <c r="B38" s="43">
        <v>44246</v>
      </c>
      <c r="C38" s="6">
        <f>DAY(Data_Sales[[#This Row],[Order Date]])</f>
        <v>19</v>
      </c>
      <c r="D38" s="14">
        <f t="shared" si="0"/>
        <v>2</v>
      </c>
      <c r="E38" s="6">
        <f t="shared" si="1"/>
        <v>2021</v>
      </c>
      <c r="F38" s="6">
        <v>8</v>
      </c>
      <c r="G38" s="6" t="s">
        <v>76</v>
      </c>
      <c r="H38" s="6" t="s">
        <v>16</v>
      </c>
      <c r="I38" s="6">
        <f>INDEX(Data_Persons[Tenure (yrs)],MATCH(Data_Sales!H38,Data_Persons[Sales Person],0))</f>
        <v>4</v>
      </c>
      <c r="J38" s="6" t="s">
        <v>17</v>
      </c>
      <c r="K38" s="6" t="s">
        <v>13</v>
      </c>
      <c r="L38" s="22">
        <v>399</v>
      </c>
      <c r="M38" s="6">
        <v>6</v>
      </c>
      <c r="N38" s="22">
        <f t="shared" si="2"/>
        <v>2394</v>
      </c>
      <c r="O38" s="6" t="str">
        <f>VLOOKUP(H38,Data_Persons!$B$2:$C$9,2,0)</f>
        <v>Steve</v>
      </c>
    </row>
    <row r="39" spans="1:15" x14ac:dyDescent="0.3">
      <c r="A39" s="8" t="s">
        <v>77</v>
      </c>
      <c r="B39" s="43">
        <v>44246</v>
      </c>
      <c r="C39" s="6">
        <f>DAY(Data_Sales[[#This Row],[Order Date]])</f>
        <v>19</v>
      </c>
      <c r="D39" s="14">
        <f t="shared" si="0"/>
        <v>2</v>
      </c>
      <c r="E39" s="6">
        <f t="shared" si="1"/>
        <v>2021</v>
      </c>
      <c r="F39" s="6">
        <v>2</v>
      </c>
      <c r="G39" s="6" t="s">
        <v>74</v>
      </c>
      <c r="H39" s="6" t="s">
        <v>30</v>
      </c>
      <c r="I39" s="6">
        <f>INDEX(Data_Persons[Tenure (yrs)],MATCH(Data_Sales!H39,Data_Persons[Sales Person],0))</f>
        <v>2</v>
      </c>
      <c r="J39" s="6" t="s">
        <v>21</v>
      </c>
      <c r="K39" s="6" t="s">
        <v>13</v>
      </c>
      <c r="L39" s="22">
        <v>399</v>
      </c>
      <c r="M39" s="6">
        <v>1</v>
      </c>
      <c r="N39" s="22">
        <f t="shared" si="2"/>
        <v>399</v>
      </c>
      <c r="O39" s="6" t="str">
        <f>VLOOKUP(H39,Data_Persons!$B$2:$C$9,2,0)</f>
        <v>Sara</v>
      </c>
    </row>
    <row r="40" spans="1:15" x14ac:dyDescent="0.3">
      <c r="A40" s="8" t="s">
        <v>78</v>
      </c>
      <c r="B40" s="43">
        <v>44246</v>
      </c>
      <c r="C40" s="6">
        <f>DAY(Data_Sales[[#This Row],[Order Date]])</f>
        <v>19</v>
      </c>
      <c r="D40" s="14">
        <f t="shared" si="0"/>
        <v>2</v>
      </c>
      <c r="E40" s="6">
        <f t="shared" si="1"/>
        <v>2021</v>
      </c>
      <c r="F40" s="6">
        <v>6</v>
      </c>
      <c r="G40" s="6" t="s">
        <v>15</v>
      </c>
      <c r="H40" s="6" t="s">
        <v>16</v>
      </c>
      <c r="I40" s="6">
        <f>INDEX(Data_Persons[Tenure (yrs)],MATCH(Data_Sales!H40,Data_Persons[Sales Person],0))</f>
        <v>4</v>
      </c>
      <c r="J40" s="6" t="s">
        <v>17</v>
      </c>
      <c r="K40" s="6" t="s">
        <v>13</v>
      </c>
      <c r="L40" s="22">
        <v>399</v>
      </c>
      <c r="M40" s="6">
        <v>6</v>
      </c>
      <c r="N40" s="22">
        <f t="shared" si="2"/>
        <v>2394</v>
      </c>
      <c r="O40" s="6" t="str">
        <f>VLOOKUP(H40,Data_Persons!$B$2:$C$9,2,0)</f>
        <v>Steve</v>
      </c>
    </row>
    <row r="41" spans="1:15" x14ac:dyDescent="0.3">
      <c r="A41" s="8" t="s">
        <v>79</v>
      </c>
      <c r="B41" s="43">
        <v>44250</v>
      </c>
      <c r="C41" s="6">
        <f>DAY(Data_Sales[[#This Row],[Order Date]])</f>
        <v>23</v>
      </c>
      <c r="D41" s="14">
        <f t="shared" si="0"/>
        <v>2</v>
      </c>
      <c r="E41" s="6">
        <f t="shared" si="1"/>
        <v>2021</v>
      </c>
      <c r="F41" s="6">
        <v>4</v>
      </c>
      <c r="G41" s="6" t="s">
        <v>19</v>
      </c>
      <c r="H41" s="6" t="s">
        <v>30</v>
      </c>
      <c r="I41" s="6">
        <f>INDEX(Data_Persons[Tenure (yrs)],MATCH(Data_Sales!H41,Data_Persons[Sales Person],0))</f>
        <v>2</v>
      </c>
      <c r="J41" s="6" t="s">
        <v>21</v>
      </c>
      <c r="K41" s="6" t="s">
        <v>13</v>
      </c>
      <c r="L41" s="22">
        <v>399</v>
      </c>
      <c r="M41" s="6">
        <v>5</v>
      </c>
      <c r="N41" s="22">
        <f t="shared" si="2"/>
        <v>1995</v>
      </c>
      <c r="O41" s="6" t="str">
        <f>VLOOKUP(H41,Data_Persons!$B$2:$C$9,2,0)</f>
        <v>Sara</v>
      </c>
    </row>
    <row r="42" spans="1:15" x14ac:dyDescent="0.3">
      <c r="A42" s="8" t="s">
        <v>80</v>
      </c>
      <c r="B42" s="43">
        <v>44251</v>
      </c>
      <c r="C42" s="6">
        <f>DAY(Data_Sales[[#This Row],[Order Date]])</f>
        <v>24</v>
      </c>
      <c r="D42" s="14">
        <f t="shared" si="0"/>
        <v>2</v>
      </c>
      <c r="E42" s="6">
        <f t="shared" si="1"/>
        <v>2021</v>
      </c>
      <c r="F42" s="6">
        <v>17</v>
      </c>
      <c r="G42" s="6" t="s">
        <v>63</v>
      </c>
      <c r="H42" s="6" t="s">
        <v>38</v>
      </c>
      <c r="I42" s="6">
        <f>INDEX(Data_Persons[Tenure (yrs)],MATCH(Data_Sales!H42,Data_Persons[Sales Person],0))</f>
        <v>5</v>
      </c>
      <c r="J42" s="6" t="s">
        <v>12</v>
      </c>
      <c r="K42" s="6" t="s">
        <v>13</v>
      </c>
      <c r="L42" s="22">
        <v>399</v>
      </c>
      <c r="M42" s="6">
        <v>9</v>
      </c>
      <c r="N42" s="22">
        <f t="shared" si="2"/>
        <v>3591</v>
      </c>
      <c r="O42" s="6" t="str">
        <f>VLOOKUP(H42,Data_Persons!$B$2:$C$9,2,0)</f>
        <v>Jeff</v>
      </c>
    </row>
    <row r="43" spans="1:15" x14ac:dyDescent="0.3">
      <c r="A43" s="8" t="s">
        <v>81</v>
      </c>
      <c r="B43" s="43">
        <v>44252</v>
      </c>
      <c r="C43" s="6">
        <f>DAY(Data_Sales[[#This Row],[Order Date]])</f>
        <v>25</v>
      </c>
      <c r="D43" s="14">
        <f t="shared" si="0"/>
        <v>2</v>
      </c>
      <c r="E43" s="6">
        <f t="shared" si="1"/>
        <v>2021</v>
      </c>
      <c r="F43" s="6">
        <v>20</v>
      </c>
      <c r="G43" s="6" t="s">
        <v>10</v>
      </c>
      <c r="H43" s="6" t="s">
        <v>38</v>
      </c>
      <c r="I43" s="6">
        <f>INDEX(Data_Persons[Tenure (yrs)],MATCH(Data_Sales!H43,Data_Persons[Sales Person],0))</f>
        <v>5</v>
      </c>
      <c r="J43" s="6" t="s">
        <v>12</v>
      </c>
      <c r="K43" s="6" t="s">
        <v>13</v>
      </c>
      <c r="L43" s="22">
        <v>399</v>
      </c>
      <c r="M43" s="6">
        <v>8</v>
      </c>
      <c r="N43" s="22">
        <f t="shared" si="2"/>
        <v>3192</v>
      </c>
      <c r="O43" s="6" t="str">
        <f>VLOOKUP(H43,Data_Persons!$B$2:$C$9,2,0)</f>
        <v>Jeff</v>
      </c>
    </row>
    <row r="44" spans="1:15" x14ac:dyDescent="0.3">
      <c r="A44" s="8" t="s">
        <v>82</v>
      </c>
      <c r="B44" s="43">
        <v>44253</v>
      </c>
      <c r="C44" s="6">
        <f>DAY(Data_Sales[[#This Row],[Order Date]])</f>
        <v>26</v>
      </c>
      <c r="D44" s="14">
        <f t="shared" si="0"/>
        <v>2</v>
      </c>
      <c r="E44" s="6">
        <f t="shared" si="1"/>
        <v>2021</v>
      </c>
      <c r="F44" s="6">
        <v>12</v>
      </c>
      <c r="G44" s="6" t="s">
        <v>25</v>
      </c>
      <c r="H44" s="6" t="s">
        <v>36</v>
      </c>
      <c r="I44" s="6">
        <f>INDEX(Data_Persons[Tenure (yrs)],MATCH(Data_Sales!H44,Data_Persons[Sales Person],0))</f>
        <v>6</v>
      </c>
      <c r="J44" s="6" t="s">
        <v>27</v>
      </c>
      <c r="K44" s="6" t="s">
        <v>13</v>
      </c>
      <c r="L44" s="22">
        <v>399</v>
      </c>
      <c r="M44" s="6">
        <v>0</v>
      </c>
      <c r="N44" s="22">
        <f t="shared" si="2"/>
        <v>0</v>
      </c>
      <c r="O44" s="6" t="str">
        <f>VLOOKUP(H44,Data_Persons!$B$2:$C$9,2,0)</f>
        <v>Steve</v>
      </c>
    </row>
    <row r="45" spans="1:15" x14ac:dyDescent="0.3">
      <c r="A45" s="8" t="s">
        <v>83</v>
      </c>
      <c r="B45" s="43">
        <v>44263</v>
      </c>
      <c r="C45" s="6">
        <f>DAY(Data_Sales[[#This Row],[Order Date]])</f>
        <v>8</v>
      </c>
      <c r="D45" s="14">
        <f t="shared" si="0"/>
        <v>3</v>
      </c>
      <c r="E45" s="6">
        <f t="shared" si="1"/>
        <v>2021</v>
      </c>
      <c r="F45" s="6">
        <v>5</v>
      </c>
      <c r="G45" s="6" t="s">
        <v>23</v>
      </c>
      <c r="H45" s="6" t="s">
        <v>30</v>
      </c>
      <c r="I45" s="6">
        <f>INDEX(Data_Persons[Tenure (yrs)],MATCH(Data_Sales!H45,Data_Persons[Sales Person],0))</f>
        <v>2</v>
      </c>
      <c r="J45" s="6" t="s">
        <v>21</v>
      </c>
      <c r="K45" s="6" t="s">
        <v>13</v>
      </c>
      <c r="L45" s="22">
        <v>399</v>
      </c>
      <c r="M45" s="6">
        <v>6</v>
      </c>
      <c r="N45" s="22">
        <f t="shared" si="2"/>
        <v>2394</v>
      </c>
      <c r="O45" s="6" t="str">
        <f>VLOOKUP(H45,Data_Persons!$B$2:$C$9,2,0)</f>
        <v>Sara</v>
      </c>
    </row>
    <row r="46" spans="1:15" x14ac:dyDescent="0.3">
      <c r="A46" s="8" t="s">
        <v>84</v>
      </c>
      <c r="B46" s="43">
        <v>44263</v>
      </c>
      <c r="C46" s="6">
        <f>DAY(Data_Sales[[#This Row],[Order Date]])</f>
        <v>8</v>
      </c>
      <c r="D46" s="14">
        <f t="shared" si="0"/>
        <v>3</v>
      </c>
      <c r="E46" s="6">
        <f t="shared" si="1"/>
        <v>2021</v>
      </c>
      <c r="F46" s="6">
        <v>14</v>
      </c>
      <c r="G46" s="6" t="s">
        <v>65</v>
      </c>
      <c r="H46" s="6" t="s">
        <v>26</v>
      </c>
      <c r="I46" s="6">
        <f>INDEX(Data_Persons[Tenure (yrs)],MATCH(Data_Sales!H46,Data_Persons[Sales Person],0))</f>
        <v>5</v>
      </c>
      <c r="J46" s="6" t="s">
        <v>27</v>
      </c>
      <c r="K46" s="6" t="s">
        <v>13</v>
      </c>
      <c r="L46" s="22">
        <v>399</v>
      </c>
      <c r="M46" s="6">
        <v>8</v>
      </c>
      <c r="N46" s="22">
        <f t="shared" si="2"/>
        <v>3192</v>
      </c>
      <c r="O46" s="6" t="str">
        <f>VLOOKUP(H46,Data_Persons!$B$2:$C$9,2,0)</f>
        <v>Sara</v>
      </c>
    </row>
    <row r="47" spans="1:15" x14ac:dyDescent="0.3">
      <c r="A47" s="8" t="s">
        <v>85</v>
      </c>
      <c r="B47" s="43">
        <v>44266</v>
      </c>
      <c r="C47" s="6">
        <f>DAY(Data_Sales[[#This Row],[Order Date]])</f>
        <v>11</v>
      </c>
      <c r="D47" s="14">
        <f t="shared" si="0"/>
        <v>3</v>
      </c>
      <c r="E47" s="6">
        <f t="shared" si="1"/>
        <v>2021</v>
      </c>
      <c r="F47" s="6">
        <v>9</v>
      </c>
      <c r="G47" s="6" t="s">
        <v>40</v>
      </c>
      <c r="H47" s="6" t="s">
        <v>41</v>
      </c>
      <c r="I47" s="6">
        <f>INDEX(Data_Persons[Tenure (yrs)],MATCH(Data_Sales!H47,Data_Persons[Sales Person],0))</f>
        <v>8</v>
      </c>
      <c r="J47" s="6" t="s">
        <v>17</v>
      </c>
      <c r="K47" s="6" t="s">
        <v>13</v>
      </c>
      <c r="L47" s="22">
        <v>399</v>
      </c>
      <c r="M47" s="6">
        <v>6</v>
      </c>
      <c r="N47" s="22">
        <f t="shared" si="2"/>
        <v>2394</v>
      </c>
      <c r="O47" s="6" t="str">
        <f>VLOOKUP(H47,Data_Persons!$B$2:$C$9,2,0)</f>
        <v>Philip</v>
      </c>
    </row>
    <row r="48" spans="1:15" x14ac:dyDescent="0.3">
      <c r="A48" s="8" t="s">
        <v>86</v>
      </c>
      <c r="B48" s="43">
        <v>44266</v>
      </c>
      <c r="C48" s="6">
        <f>DAY(Data_Sales[[#This Row],[Order Date]])</f>
        <v>11</v>
      </c>
      <c r="D48" s="14">
        <f t="shared" si="0"/>
        <v>3</v>
      </c>
      <c r="E48" s="6">
        <f t="shared" si="1"/>
        <v>2021</v>
      </c>
      <c r="F48" s="6">
        <v>2</v>
      </c>
      <c r="G48" s="6" t="s">
        <v>74</v>
      </c>
      <c r="H48" s="6" t="s">
        <v>20</v>
      </c>
      <c r="I48" s="6">
        <f>INDEX(Data_Persons[Tenure (yrs)],MATCH(Data_Sales!H48,Data_Persons[Sales Person],0))</f>
        <v>2</v>
      </c>
      <c r="J48" s="6" t="s">
        <v>21</v>
      </c>
      <c r="K48" s="6" t="s">
        <v>13</v>
      </c>
      <c r="L48" s="22">
        <v>399</v>
      </c>
      <c r="M48" s="6">
        <v>9</v>
      </c>
      <c r="N48" s="22">
        <f t="shared" si="2"/>
        <v>3591</v>
      </c>
      <c r="O48" s="6" t="str">
        <f>VLOOKUP(H48,Data_Persons!$B$2:$C$9,2,0)</f>
        <v>Jeff</v>
      </c>
    </row>
    <row r="49" spans="1:15" x14ac:dyDescent="0.3">
      <c r="A49" s="8" t="s">
        <v>87</v>
      </c>
      <c r="B49" s="43">
        <v>44267</v>
      </c>
      <c r="C49" s="6">
        <f>DAY(Data_Sales[[#This Row],[Order Date]])</f>
        <v>12</v>
      </c>
      <c r="D49" s="14">
        <f t="shared" si="0"/>
        <v>3</v>
      </c>
      <c r="E49" s="6">
        <f t="shared" si="1"/>
        <v>2021</v>
      </c>
      <c r="F49" s="6">
        <v>14</v>
      </c>
      <c r="G49" s="6" t="s">
        <v>65</v>
      </c>
      <c r="H49" s="6" t="s">
        <v>26</v>
      </c>
      <c r="I49" s="6">
        <f>INDEX(Data_Persons[Tenure (yrs)],MATCH(Data_Sales!H49,Data_Persons[Sales Person],0))</f>
        <v>5</v>
      </c>
      <c r="J49" s="6" t="s">
        <v>27</v>
      </c>
      <c r="K49" s="6" t="s">
        <v>13</v>
      </c>
      <c r="L49" s="22">
        <v>399</v>
      </c>
      <c r="M49" s="6">
        <v>1</v>
      </c>
      <c r="N49" s="22">
        <f t="shared" si="2"/>
        <v>399</v>
      </c>
      <c r="O49" s="6" t="str">
        <f>VLOOKUP(H49,Data_Persons!$B$2:$C$9,2,0)</f>
        <v>Sara</v>
      </c>
    </row>
    <row r="50" spans="1:15" x14ac:dyDescent="0.3">
      <c r="A50" s="8" t="s">
        <v>88</v>
      </c>
      <c r="B50" s="43">
        <v>44268</v>
      </c>
      <c r="C50" s="6">
        <f>DAY(Data_Sales[[#This Row],[Order Date]])</f>
        <v>13</v>
      </c>
      <c r="D50" s="14">
        <f t="shared" si="0"/>
        <v>3</v>
      </c>
      <c r="E50" s="6">
        <f t="shared" si="1"/>
        <v>2021</v>
      </c>
      <c r="F50" s="6">
        <v>14</v>
      </c>
      <c r="G50" s="6" t="s">
        <v>65</v>
      </c>
      <c r="H50" s="6" t="s">
        <v>26</v>
      </c>
      <c r="I50" s="6">
        <f>INDEX(Data_Persons[Tenure (yrs)],MATCH(Data_Sales!H50,Data_Persons[Sales Person],0))</f>
        <v>5</v>
      </c>
      <c r="J50" s="6" t="s">
        <v>27</v>
      </c>
      <c r="K50" s="6" t="s">
        <v>13</v>
      </c>
      <c r="L50" s="22">
        <v>399</v>
      </c>
      <c r="M50" s="6">
        <v>1</v>
      </c>
      <c r="N50" s="22">
        <f t="shared" si="2"/>
        <v>399</v>
      </c>
      <c r="O50" s="6" t="str">
        <f>VLOOKUP(H50,Data_Persons!$B$2:$C$9,2,0)</f>
        <v>Sara</v>
      </c>
    </row>
    <row r="51" spans="1:15" x14ac:dyDescent="0.3">
      <c r="A51" s="8" t="s">
        <v>89</v>
      </c>
      <c r="B51" s="43">
        <v>44270</v>
      </c>
      <c r="C51" s="6">
        <f>DAY(Data_Sales[[#This Row],[Order Date]])</f>
        <v>15</v>
      </c>
      <c r="D51" s="14">
        <f t="shared" si="0"/>
        <v>3</v>
      </c>
      <c r="E51" s="6">
        <f t="shared" si="1"/>
        <v>2021</v>
      </c>
      <c r="F51" s="6">
        <v>3</v>
      </c>
      <c r="G51" s="6" t="s">
        <v>29</v>
      </c>
      <c r="H51" s="6" t="s">
        <v>20</v>
      </c>
      <c r="I51" s="6">
        <f>INDEX(Data_Persons[Tenure (yrs)],MATCH(Data_Sales!H51,Data_Persons[Sales Person],0))</f>
        <v>2</v>
      </c>
      <c r="J51" s="6" t="s">
        <v>21</v>
      </c>
      <c r="K51" s="6" t="s">
        <v>13</v>
      </c>
      <c r="L51" s="22">
        <v>399</v>
      </c>
      <c r="M51" s="6">
        <v>6</v>
      </c>
      <c r="N51" s="22">
        <f t="shared" si="2"/>
        <v>2394</v>
      </c>
      <c r="O51" s="6" t="str">
        <f>VLOOKUP(H51,Data_Persons!$B$2:$C$9,2,0)</f>
        <v>Jeff</v>
      </c>
    </row>
    <row r="52" spans="1:15" x14ac:dyDescent="0.3">
      <c r="A52" s="8" t="s">
        <v>90</v>
      </c>
      <c r="B52" s="43">
        <v>44270</v>
      </c>
      <c r="C52" s="6">
        <f>DAY(Data_Sales[[#This Row],[Order Date]])</f>
        <v>15</v>
      </c>
      <c r="D52" s="14">
        <f t="shared" si="0"/>
        <v>3</v>
      </c>
      <c r="E52" s="6">
        <f t="shared" si="1"/>
        <v>2021</v>
      </c>
      <c r="F52" s="6">
        <v>7</v>
      </c>
      <c r="G52" s="6" t="s">
        <v>43</v>
      </c>
      <c r="H52" s="6" t="s">
        <v>16</v>
      </c>
      <c r="I52" s="6">
        <f>INDEX(Data_Persons[Tenure (yrs)],MATCH(Data_Sales!H52,Data_Persons[Sales Person],0))</f>
        <v>4</v>
      </c>
      <c r="J52" s="6" t="s">
        <v>17</v>
      </c>
      <c r="K52" s="6" t="s">
        <v>13</v>
      </c>
      <c r="L52" s="22">
        <v>399</v>
      </c>
      <c r="M52" s="6">
        <v>9</v>
      </c>
      <c r="N52" s="22">
        <f t="shared" si="2"/>
        <v>3591</v>
      </c>
      <c r="O52" s="6" t="str">
        <f>VLOOKUP(H52,Data_Persons!$B$2:$C$9,2,0)</f>
        <v>Steve</v>
      </c>
    </row>
    <row r="53" spans="1:15" x14ac:dyDescent="0.3">
      <c r="A53" s="8" t="s">
        <v>91</v>
      </c>
      <c r="B53" s="43">
        <v>44271</v>
      </c>
      <c r="C53" s="6">
        <f>DAY(Data_Sales[[#This Row],[Order Date]])</f>
        <v>16</v>
      </c>
      <c r="D53" s="14">
        <f t="shared" si="0"/>
        <v>3</v>
      </c>
      <c r="E53" s="6">
        <f t="shared" si="1"/>
        <v>2021</v>
      </c>
      <c r="F53" s="6">
        <v>16</v>
      </c>
      <c r="G53" s="6" t="s">
        <v>92</v>
      </c>
      <c r="H53" s="6" t="s">
        <v>11</v>
      </c>
      <c r="I53" s="6">
        <f>INDEX(Data_Persons[Tenure (yrs)],MATCH(Data_Sales!H53,Data_Persons[Sales Person],0))</f>
        <v>3</v>
      </c>
      <c r="J53" s="6" t="s">
        <v>12</v>
      </c>
      <c r="K53" s="6" t="s">
        <v>13</v>
      </c>
      <c r="L53" s="22">
        <v>399</v>
      </c>
      <c r="M53" s="6">
        <v>9</v>
      </c>
      <c r="N53" s="22">
        <f t="shared" si="2"/>
        <v>3591</v>
      </c>
      <c r="O53" s="6" t="str">
        <f>VLOOKUP(H53,Data_Persons!$B$2:$C$9,2,0)</f>
        <v>Jeff</v>
      </c>
    </row>
    <row r="54" spans="1:15" x14ac:dyDescent="0.3">
      <c r="A54" s="8" t="s">
        <v>93</v>
      </c>
      <c r="B54" s="43">
        <v>44273</v>
      </c>
      <c r="C54" s="6">
        <f>DAY(Data_Sales[[#This Row],[Order Date]])</f>
        <v>18</v>
      </c>
      <c r="D54" s="14">
        <f t="shared" si="0"/>
        <v>3</v>
      </c>
      <c r="E54" s="6">
        <f t="shared" si="1"/>
        <v>2021</v>
      </c>
      <c r="F54" s="6">
        <v>19</v>
      </c>
      <c r="G54" s="6" t="s">
        <v>32</v>
      </c>
      <c r="H54" s="6" t="s">
        <v>38</v>
      </c>
      <c r="I54" s="6">
        <f>INDEX(Data_Persons[Tenure (yrs)],MATCH(Data_Sales!H54,Data_Persons[Sales Person],0))</f>
        <v>5</v>
      </c>
      <c r="J54" s="6" t="s">
        <v>12</v>
      </c>
      <c r="K54" s="6" t="s">
        <v>13</v>
      </c>
      <c r="L54" s="22">
        <v>399</v>
      </c>
      <c r="M54" s="6">
        <v>3</v>
      </c>
      <c r="N54" s="22">
        <f t="shared" si="2"/>
        <v>1197</v>
      </c>
      <c r="O54" s="6" t="str">
        <f>VLOOKUP(H54,Data_Persons!$B$2:$C$9,2,0)</f>
        <v>Jeff</v>
      </c>
    </row>
    <row r="55" spans="1:15" x14ac:dyDescent="0.3">
      <c r="A55" s="8" t="s">
        <v>94</v>
      </c>
      <c r="B55" s="43">
        <v>44273</v>
      </c>
      <c r="C55" s="6">
        <f>DAY(Data_Sales[[#This Row],[Order Date]])</f>
        <v>18</v>
      </c>
      <c r="D55" s="14">
        <f t="shared" si="0"/>
        <v>3</v>
      </c>
      <c r="E55" s="6">
        <f t="shared" si="1"/>
        <v>2021</v>
      </c>
      <c r="F55" s="6">
        <v>2</v>
      </c>
      <c r="G55" s="6" t="s">
        <v>74</v>
      </c>
      <c r="H55" s="6" t="s">
        <v>30</v>
      </c>
      <c r="I55" s="6">
        <f>INDEX(Data_Persons[Tenure (yrs)],MATCH(Data_Sales!H55,Data_Persons[Sales Person],0))</f>
        <v>2</v>
      </c>
      <c r="J55" s="6" t="s">
        <v>21</v>
      </c>
      <c r="K55" s="6" t="s">
        <v>13</v>
      </c>
      <c r="L55" s="22">
        <v>399</v>
      </c>
      <c r="M55" s="6">
        <v>9</v>
      </c>
      <c r="N55" s="22">
        <f t="shared" si="2"/>
        <v>3591</v>
      </c>
      <c r="O55" s="6" t="str">
        <f>VLOOKUP(H55,Data_Persons!$B$2:$C$9,2,0)</f>
        <v>Sara</v>
      </c>
    </row>
    <row r="56" spans="1:15" x14ac:dyDescent="0.3">
      <c r="A56" s="8" t="s">
        <v>95</v>
      </c>
      <c r="B56" s="43">
        <v>44273</v>
      </c>
      <c r="C56" s="6">
        <f>DAY(Data_Sales[[#This Row],[Order Date]])</f>
        <v>18</v>
      </c>
      <c r="D56" s="14">
        <f t="shared" si="0"/>
        <v>3</v>
      </c>
      <c r="E56" s="6">
        <f t="shared" si="1"/>
        <v>2021</v>
      </c>
      <c r="F56" s="6">
        <v>16</v>
      </c>
      <c r="G56" s="6" t="s">
        <v>92</v>
      </c>
      <c r="H56" s="6" t="s">
        <v>38</v>
      </c>
      <c r="I56" s="6">
        <f>INDEX(Data_Persons[Tenure (yrs)],MATCH(Data_Sales!H56,Data_Persons[Sales Person],0))</f>
        <v>5</v>
      </c>
      <c r="J56" s="6" t="s">
        <v>12</v>
      </c>
      <c r="K56" s="6" t="s">
        <v>13</v>
      </c>
      <c r="L56" s="22">
        <v>399</v>
      </c>
      <c r="M56" s="6">
        <v>5</v>
      </c>
      <c r="N56" s="22">
        <f t="shared" si="2"/>
        <v>1995</v>
      </c>
      <c r="O56" s="6" t="str">
        <f>VLOOKUP(H56,Data_Persons!$B$2:$C$9,2,0)</f>
        <v>Jeff</v>
      </c>
    </row>
    <row r="57" spans="1:15" x14ac:dyDescent="0.3">
      <c r="A57" s="8" t="s">
        <v>96</v>
      </c>
      <c r="B57" s="43">
        <v>44275</v>
      </c>
      <c r="C57" s="6">
        <f>DAY(Data_Sales[[#This Row],[Order Date]])</f>
        <v>20</v>
      </c>
      <c r="D57" s="14">
        <f t="shared" si="0"/>
        <v>3</v>
      </c>
      <c r="E57" s="6">
        <f t="shared" si="1"/>
        <v>2021</v>
      </c>
      <c r="F57" s="6">
        <v>17</v>
      </c>
      <c r="G57" s="6" t="s">
        <v>63</v>
      </c>
      <c r="H57" s="6" t="s">
        <v>11</v>
      </c>
      <c r="I57" s="6">
        <f>INDEX(Data_Persons[Tenure (yrs)],MATCH(Data_Sales!H57,Data_Persons[Sales Person],0))</f>
        <v>3</v>
      </c>
      <c r="J57" s="6" t="s">
        <v>12</v>
      </c>
      <c r="K57" s="6" t="s">
        <v>13</v>
      </c>
      <c r="L57" s="22">
        <v>399</v>
      </c>
      <c r="M57" s="6">
        <v>5</v>
      </c>
      <c r="N57" s="22">
        <f t="shared" si="2"/>
        <v>1995</v>
      </c>
      <c r="O57" s="6" t="str">
        <f>VLOOKUP(H57,Data_Persons!$B$2:$C$9,2,0)</f>
        <v>Jeff</v>
      </c>
    </row>
    <row r="58" spans="1:15" x14ac:dyDescent="0.3">
      <c r="A58" s="8" t="s">
        <v>97</v>
      </c>
      <c r="B58" s="43">
        <v>44280</v>
      </c>
      <c r="C58" s="6">
        <f>DAY(Data_Sales[[#This Row],[Order Date]])</f>
        <v>25</v>
      </c>
      <c r="D58" s="14">
        <f t="shared" si="0"/>
        <v>3</v>
      </c>
      <c r="E58" s="6">
        <f t="shared" si="1"/>
        <v>2021</v>
      </c>
      <c r="F58" s="6">
        <v>14</v>
      </c>
      <c r="G58" s="6" t="s">
        <v>65</v>
      </c>
      <c r="H58" s="6" t="s">
        <v>36</v>
      </c>
      <c r="I58" s="6">
        <f>INDEX(Data_Persons[Tenure (yrs)],MATCH(Data_Sales!H58,Data_Persons[Sales Person],0))</f>
        <v>6</v>
      </c>
      <c r="J58" s="6" t="s">
        <v>27</v>
      </c>
      <c r="K58" s="6" t="s">
        <v>13</v>
      </c>
      <c r="L58" s="22">
        <v>399</v>
      </c>
      <c r="M58" s="6">
        <v>9</v>
      </c>
      <c r="N58" s="22">
        <f t="shared" si="2"/>
        <v>3591</v>
      </c>
      <c r="O58" s="6" t="str">
        <f>VLOOKUP(H58,Data_Persons!$B$2:$C$9,2,0)</f>
        <v>Steve</v>
      </c>
    </row>
    <row r="59" spans="1:15" x14ac:dyDescent="0.3">
      <c r="A59" s="8" t="s">
        <v>98</v>
      </c>
      <c r="B59" s="43">
        <v>44281</v>
      </c>
      <c r="C59" s="6">
        <f>DAY(Data_Sales[[#This Row],[Order Date]])</f>
        <v>26</v>
      </c>
      <c r="D59" s="14">
        <f t="shared" si="0"/>
        <v>3</v>
      </c>
      <c r="E59" s="6">
        <f t="shared" si="1"/>
        <v>2021</v>
      </c>
      <c r="F59" s="6">
        <v>6</v>
      </c>
      <c r="G59" s="6" t="s">
        <v>15</v>
      </c>
      <c r="H59" s="6" t="s">
        <v>41</v>
      </c>
      <c r="I59" s="6">
        <f>INDEX(Data_Persons[Tenure (yrs)],MATCH(Data_Sales!H59,Data_Persons[Sales Person],0))</f>
        <v>8</v>
      </c>
      <c r="J59" s="6" t="s">
        <v>17</v>
      </c>
      <c r="K59" s="6" t="s">
        <v>13</v>
      </c>
      <c r="L59" s="22">
        <v>399</v>
      </c>
      <c r="M59" s="6">
        <v>8</v>
      </c>
      <c r="N59" s="22">
        <f t="shared" si="2"/>
        <v>3192</v>
      </c>
      <c r="O59" s="6" t="str">
        <f>VLOOKUP(H59,Data_Persons!$B$2:$C$9,2,0)</f>
        <v>Philip</v>
      </c>
    </row>
    <row r="60" spans="1:15" x14ac:dyDescent="0.3">
      <c r="A60" s="8" t="s">
        <v>99</v>
      </c>
      <c r="B60" s="43">
        <v>44286</v>
      </c>
      <c r="C60" s="6">
        <f>DAY(Data_Sales[[#This Row],[Order Date]])</f>
        <v>31</v>
      </c>
      <c r="D60" s="14">
        <f t="shared" si="0"/>
        <v>3</v>
      </c>
      <c r="E60" s="6">
        <f t="shared" si="1"/>
        <v>2021</v>
      </c>
      <c r="F60" s="6">
        <v>14</v>
      </c>
      <c r="G60" s="6" t="s">
        <v>65</v>
      </c>
      <c r="H60" s="6" t="s">
        <v>26</v>
      </c>
      <c r="I60" s="6">
        <f>INDEX(Data_Persons[Tenure (yrs)],MATCH(Data_Sales!H60,Data_Persons[Sales Person],0))</f>
        <v>5</v>
      </c>
      <c r="J60" s="6" t="s">
        <v>27</v>
      </c>
      <c r="K60" s="6" t="s">
        <v>13</v>
      </c>
      <c r="L60" s="22">
        <v>399</v>
      </c>
      <c r="M60" s="6">
        <v>5</v>
      </c>
      <c r="N60" s="22">
        <f t="shared" si="2"/>
        <v>1995</v>
      </c>
      <c r="O60" s="6" t="str">
        <f>VLOOKUP(H60,Data_Persons!$B$2:$C$9,2,0)</f>
        <v>Sara</v>
      </c>
    </row>
    <row r="61" spans="1:15" x14ac:dyDescent="0.3">
      <c r="A61" s="8" t="s">
        <v>100</v>
      </c>
      <c r="B61" s="43">
        <v>44288</v>
      </c>
      <c r="C61" s="6">
        <f>DAY(Data_Sales[[#This Row],[Order Date]])</f>
        <v>2</v>
      </c>
      <c r="D61" s="14">
        <f t="shared" si="0"/>
        <v>4</v>
      </c>
      <c r="E61" s="6">
        <f t="shared" si="1"/>
        <v>2021</v>
      </c>
      <c r="F61" s="6">
        <v>10</v>
      </c>
      <c r="G61" s="6" t="s">
        <v>68</v>
      </c>
      <c r="H61" s="6" t="s">
        <v>41</v>
      </c>
      <c r="I61" s="6">
        <f>INDEX(Data_Persons[Tenure (yrs)],MATCH(Data_Sales!H61,Data_Persons[Sales Person],0))</f>
        <v>8</v>
      </c>
      <c r="J61" s="6" t="s">
        <v>17</v>
      </c>
      <c r="K61" s="6" t="s">
        <v>13</v>
      </c>
      <c r="L61" s="22">
        <v>399</v>
      </c>
      <c r="M61" s="6">
        <v>9</v>
      </c>
      <c r="N61" s="22">
        <f t="shared" si="2"/>
        <v>3591</v>
      </c>
      <c r="O61" s="6" t="str">
        <f>VLOOKUP(H61,Data_Persons!$B$2:$C$9,2,0)</f>
        <v>Philip</v>
      </c>
    </row>
    <row r="62" spans="1:15" x14ac:dyDescent="0.3">
      <c r="A62" s="8" t="s">
        <v>101</v>
      </c>
      <c r="B62" s="43">
        <v>44298</v>
      </c>
      <c r="C62" s="6">
        <f>DAY(Data_Sales[[#This Row],[Order Date]])</f>
        <v>12</v>
      </c>
      <c r="D62" s="14">
        <f t="shared" si="0"/>
        <v>4</v>
      </c>
      <c r="E62" s="6">
        <f t="shared" si="1"/>
        <v>2021</v>
      </c>
      <c r="F62" s="6">
        <v>9</v>
      </c>
      <c r="G62" s="6" t="s">
        <v>40</v>
      </c>
      <c r="H62" s="6" t="s">
        <v>41</v>
      </c>
      <c r="I62" s="6">
        <f>INDEX(Data_Persons[Tenure (yrs)],MATCH(Data_Sales!H62,Data_Persons[Sales Person],0))</f>
        <v>8</v>
      </c>
      <c r="J62" s="6" t="s">
        <v>17</v>
      </c>
      <c r="K62" s="6" t="s">
        <v>13</v>
      </c>
      <c r="L62" s="22">
        <v>399</v>
      </c>
      <c r="M62" s="6">
        <v>1</v>
      </c>
      <c r="N62" s="22">
        <f t="shared" si="2"/>
        <v>399</v>
      </c>
      <c r="O62" s="6" t="str">
        <f>VLOOKUP(H62,Data_Persons!$B$2:$C$9,2,0)</f>
        <v>Philip</v>
      </c>
    </row>
    <row r="63" spans="1:15" x14ac:dyDescent="0.3">
      <c r="A63" s="8" t="s">
        <v>102</v>
      </c>
      <c r="B63" s="43">
        <v>44300</v>
      </c>
      <c r="C63" s="6">
        <f>DAY(Data_Sales[[#This Row],[Order Date]])</f>
        <v>14</v>
      </c>
      <c r="D63" s="14">
        <f t="shared" si="0"/>
        <v>4</v>
      </c>
      <c r="E63" s="6">
        <f t="shared" si="1"/>
        <v>2021</v>
      </c>
      <c r="F63" s="6">
        <v>14</v>
      </c>
      <c r="G63" s="6" t="s">
        <v>65</v>
      </c>
      <c r="H63" s="6" t="s">
        <v>36</v>
      </c>
      <c r="I63" s="6">
        <f>INDEX(Data_Persons[Tenure (yrs)],MATCH(Data_Sales!H63,Data_Persons[Sales Person],0))</f>
        <v>6</v>
      </c>
      <c r="J63" s="6" t="s">
        <v>27</v>
      </c>
      <c r="K63" s="6" t="s">
        <v>13</v>
      </c>
      <c r="L63" s="22">
        <v>399</v>
      </c>
      <c r="M63" s="6">
        <v>3</v>
      </c>
      <c r="N63" s="22">
        <f t="shared" si="2"/>
        <v>1197</v>
      </c>
      <c r="O63" s="6" t="str">
        <f>VLOOKUP(H63,Data_Persons!$B$2:$C$9,2,0)</f>
        <v>Steve</v>
      </c>
    </row>
    <row r="64" spans="1:15" x14ac:dyDescent="0.3">
      <c r="A64" s="8" t="s">
        <v>103</v>
      </c>
      <c r="B64" s="43">
        <v>44300</v>
      </c>
      <c r="C64" s="6">
        <f>DAY(Data_Sales[[#This Row],[Order Date]])</f>
        <v>14</v>
      </c>
      <c r="D64" s="14">
        <f t="shared" si="0"/>
        <v>4</v>
      </c>
      <c r="E64" s="6">
        <f t="shared" si="1"/>
        <v>2021</v>
      </c>
      <c r="F64" s="6">
        <v>7</v>
      </c>
      <c r="G64" s="6" t="s">
        <v>43</v>
      </c>
      <c r="H64" s="6" t="s">
        <v>16</v>
      </c>
      <c r="I64" s="6">
        <f>INDEX(Data_Persons[Tenure (yrs)],MATCH(Data_Sales!H64,Data_Persons[Sales Person],0))</f>
        <v>4</v>
      </c>
      <c r="J64" s="6" t="s">
        <v>17</v>
      </c>
      <c r="K64" s="6" t="s">
        <v>13</v>
      </c>
      <c r="L64" s="22">
        <v>399</v>
      </c>
      <c r="M64" s="6">
        <v>8</v>
      </c>
      <c r="N64" s="22">
        <f t="shared" si="2"/>
        <v>3192</v>
      </c>
      <c r="O64" s="6" t="str">
        <f>VLOOKUP(H64,Data_Persons!$B$2:$C$9,2,0)</f>
        <v>Steve</v>
      </c>
    </row>
    <row r="65" spans="1:15" x14ac:dyDescent="0.3">
      <c r="A65" s="8" t="s">
        <v>104</v>
      </c>
      <c r="B65" s="43">
        <v>44300</v>
      </c>
      <c r="C65" s="6">
        <f>DAY(Data_Sales[[#This Row],[Order Date]])</f>
        <v>14</v>
      </c>
      <c r="D65" s="14">
        <f t="shared" si="0"/>
        <v>4</v>
      </c>
      <c r="E65" s="6">
        <f t="shared" si="1"/>
        <v>2021</v>
      </c>
      <c r="F65" s="6">
        <v>10</v>
      </c>
      <c r="G65" s="6" t="s">
        <v>68</v>
      </c>
      <c r="H65" s="6" t="s">
        <v>16</v>
      </c>
      <c r="I65" s="6">
        <f>INDEX(Data_Persons[Tenure (yrs)],MATCH(Data_Sales!H65,Data_Persons[Sales Person],0))</f>
        <v>4</v>
      </c>
      <c r="J65" s="6" t="s">
        <v>17</v>
      </c>
      <c r="K65" s="6" t="s">
        <v>13</v>
      </c>
      <c r="L65" s="22">
        <v>399</v>
      </c>
      <c r="M65" s="6">
        <v>9</v>
      </c>
      <c r="N65" s="22">
        <f t="shared" si="2"/>
        <v>3591</v>
      </c>
      <c r="O65" s="6" t="str">
        <f>VLOOKUP(H65,Data_Persons!$B$2:$C$9,2,0)</f>
        <v>Steve</v>
      </c>
    </row>
    <row r="66" spans="1:15" x14ac:dyDescent="0.3">
      <c r="A66" s="8" t="s">
        <v>105</v>
      </c>
      <c r="B66" s="43">
        <v>44300</v>
      </c>
      <c r="C66" s="6">
        <f>DAY(Data_Sales[[#This Row],[Order Date]])</f>
        <v>14</v>
      </c>
      <c r="D66" s="14">
        <f t="shared" ref="D66:D129" si="3">MONTH(B66)</f>
        <v>4</v>
      </c>
      <c r="E66" s="6">
        <f t="shared" ref="E66:E129" si="4">YEAR(B66)</f>
        <v>2021</v>
      </c>
      <c r="F66" s="6">
        <v>18</v>
      </c>
      <c r="G66" s="6" t="s">
        <v>52</v>
      </c>
      <c r="H66" s="6" t="s">
        <v>38</v>
      </c>
      <c r="I66" s="6">
        <f>INDEX(Data_Persons[Tenure (yrs)],MATCH(Data_Sales!H66,Data_Persons[Sales Person],0))</f>
        <v>5</v>
      </c>
      <c r="J66" s="6" t="s">
        <v>12</v>
      </c>
      <c r="K66" s="6" t="s">
        <v>13</v>
      </c>
      <c r="L66" s="22">
        <v>399</v>
      </c>
      <c r="M66" s="6">
        <v>4</v>
      </c>
      <c r="N66" s="22">
        <f t="shared" si="2"/>
        <v>1596</v>
      </c>
      <c r="O66" s="6" t="str">
        <f>VLOOKUP(H66,Data_Persons!$B$2:$C$9,2,0)</f>
        <v>Jeff</v>
      </c>
    </row>
    <row r="67" spans="1:15" x14ac:dyDescent="0.3">
      <c r="A67" s="8" t="s">
        <v>106</v>
      </c>
      <c r="B67" s="43">
        <v>44303</v>
      </c>
      <c r="C67" s="6">
        <f>DAY(Data_Sales[[#This Row],[Order Date]])</f>
        <v>17</v>
      </c>
      <c r="D67" s="14">
        <f t="shared" si="3"/>
        <v>4</v>
      </c>
      <c r="E67" s="6">
        <f t="shared" si="4"/>
        <v>2021</v>
      </c>
      <c r="F67" s="6">
        <v>13</v>
      </c>
      <c r="G67" s="6" t="s">
        <v>35</v>
      </c>
      <c r="H67" s="6" t="s">
        <v>26</v>
      </c>
      <c r="I67" s="6">
        <f>INDEX(Data_Persons[Tenure (yrs)],MATCH(Data_Sales!H67,Data_Persons[Sales Person],0))</f>
        <v>5</v>
      </c>
      <c r="J67" s="6" t="s">
        <v>27</v>
      </c>
      <c r="K67" s="6" t="s">
        <v>13</v>
      </c>
      <c r="L67" s="22">
        <v>399</v>
      </c>
      <c r="M67" s="6">
        <v>8</v>
      </c>
      <c r="N67" s="22">
        <f t="shared" ref="N67:N130" si="5">L67*M67</f>
        <v>3192</v>
      </c>
      <c r="O67" s="6" t="str">
        <f>VLOOKUP(H67,Data_Persons!$B$2:$C$9,2,0)</f>
        <v>Sara</v>
      </c>
    </row>
    <row r="68" spans="1:15" x14ac:dyDescent="0.3">
      <c r="A68" s="8" t="s">
        <v>107</v>
      </c>
      <c r="B68" s="43">
        <v>44305</v>
      </c>
      <c r="C68" s="6">
        <f>DAY(Data_Sales[[#This Row],[Order Date]])</f>
        <v>19</v>
      </c>
      <c r="D68" s="14">
        <f t="shared" si="3"/>
        <v>4</v>
      </c>
      <c r="E68" s="6">
        <f t="shared" si="4"/>
        <v>2021</v>
      </c>
      <c r="F68" s="6">
        <v>3</v>
      </c>
      <c r="G68" s="6" t="s">
        <v>29</v>
      </c>
      <c r="H68" s="6" t="s">
        <v>20</v>
      </c>
      <c r="I68" s="6">
        <f>INDEX(Data_Persons[Tenure (yrs)],MATCH(Data_Sales!H68,Data_Persons[Sales Person],0))</f>
        <v>2</v>
      </c>
      <c r="J68" s="6" t="s">
        <v>21</v>
      </c>
      <c r="K68" s="6" t="s">
        <v>13</v>
      </c>
      <c r="L68" s="22">
        <v>399</v>
      </c>
      <c r="M68" s="6">
        <v>1</v>
      </c>
      <c r="N68" s="22">
        <f t="shared" si="5"/>
        <v>399</v>
      </c>
      <c r="O68" s="6" t="str">
        <f>VLOOKUP(H68,Data_Persons!$B$2:$C$9,2,0)</f>
        <v>Jeff</v>
      </c>
    </row>
    <row r="69" spans="1:15" x14ac:dyDescent="0.3">
      <c r="A69" s="8" t="s">
        <v>108</v>
      </c>
      <c r="B69" s="43">
        <v>44306</v>
      </c>
      <c r="C69" s="6">
        <f>DAY(Data_Sales[[#This Row],[Order Date]])</f>
        <v>20</v>
      </c>
      <c r="D69" s="14">
        <f t="shared" si="3"/>
        <v>4</v>
      </c>
      <c r="E69" s="6">
        <f t="shared" si="4"/>
        <v>2021</v>
      </c>
      <c r="F69" s="6">
        <v>4</v>
      </c>
      <c r="G69" s="6" t="s">
        <v>19</v>
      </c>
      <c r="H69" s="6" t="s">
        <v>20</v>
      </c>
      <c r="I69" s="6">
        <f>INDEX(Data_Persons[Tenure (yrs)],MATCH(Data_Sales!H69,Data_Persons[Sales Person],0))</f>
        <v>2</v>
      </c>
      <c r="J69" s="6" t="s">
        <v>21</v>
      </c>
      <c r="K69" s="6" t="s">
        <v>13</v>
      </c>
      <c r="L69" s="22">
        <v>399</v>
      </c>
      <c r="M69" s="6">
        <v>1</v>
      </c>
      <c r="N69" s="22">
        <f t="shared" si="5"/>
        <v>399</v>
      </c>
      <c r="O69" s="6" t="str">
        <f>VLOOKUP(H69,Data_Persons!$B$2:$C$9,2,0)</f>
        <v>Jeff</v>
      </c>
    </row>
    <row r="70" spans="1:15" x14ac:dyDescent="0.3">
      <c r="A70" s="8" t="s">
        <v>109</v>
      </c>
      <c r="B70" s="43">
        <v>44306</v>
      </c>
      <c r="C70" s="6">
        <f>DAY(Data_Sales[[#This Row],[Order Date]])</f>
        <v>20</v>
      </c>
      <c r="D70" s="14">
        <f t="shared" si="3"/>
        <v>4</v>
      </c>
      <c r="E70" s="6">
        <f t="shared" si="4"/>
        <v>2021</v>
      </c>
      <c r="F70" s="6">
        <v>17</v>
      </c>
      <c r="G70" s="6" t="s">
        <v>63</v>
      </c>
      <c r="H70" s="6" t="s">
        <v>38</v>
      </c>
      <c r="I70" s="6">
        <f>INDEX(Data_Persons[Tenure (yrs)],MATCH(Data_Sales!H70,Data_Persons[Sales Person],0))</f>
        <v>5</v>
      </c>
      <c r="J70" s="6" t="s">
        <v>12</v>
      </c>
      <c r="K70" s="6" t="s">
        <v>13</v>
      </c>
      <c r="L70" s="22">
        <v>399</v>
      </c>
      <c r="M70" s="6">
        <v>6</v>
      </c>
      <c r="N70" s="22">
        <f t="shared" si="5"/>
        <v>2394</v>
      </c>
      <c r="O70" s="6" t="str">
        <f>VLOOKUP(H70,Data_Persons!$B$2:$C$9,2,0)</f>
        <v>Jeff</v>
      </c>
    </row>
    <row r="71" spans="1:15" x14ac:dyDescent="0.3">
      <c r="A71" s="8" t="s">
        <v>110</v>
      </c>
      <c r="B71" s="43">
        <v>44307</v>
      </c>
      <c r="C71" s="6">
        <f>DAY(Data_Sales[[#This Row],[Order Date]])</f>
        <v>21</v>
      </c>
      <c r="D71" s="14">
        <f t="shared" si="3"/>
        <v>4</v>
      </c>
      <c r="E71" s="6">
        <f t="shared" si="4"/>
        <v>2021</v>
      </c>
      <c r="F71" s="6">
        <v>3</v>
      </c>
      <c r="G71" s="6" t="s">
        <v>29</v>
      </c>
      <c r="H71" s="6" t="s">
        <v>30</v>
      </c>
      <c r="I71" s="6">
        <f>INDEX(Data_Persons[Tenure (yrs)],MATCH(Data_Sales!H71,Data_Persons[Sales Person],0))</f>
        <v>2</v>
      </c>
      <c r="J71" s="6" t="s">
        <v>21</v>
      </c>
      <c r="K71" s="6" t="s">
        <v>13</v>
      </c>
      <c r="L71" s="22">
        <v>399</v>
      </c>
      <c r="M71" s="6">
        <v>2</v>
      </c>
      <c r="N71" s="22">
        <f t="shared" si="5"/>
        <v>798</v>
      </c>
      <c r="O71" s="6" t="str">
        <f>VLOOKUP(H71,Data_Persons!$B$2:$C$9,2,0)</f>
        <v>Sara</v>
      </c>
    </row>
    <row r="72" spans="1:15" x14ac:dyDescent="0.3">
      <c r="A72" s="8" t="s">
        <v>111</v>
      </c>
      <c r="B72" s="43">
        <v>44308</v>
      </c>
      <c r="C72" s="6">
        <f>DAY(Data_Sales[[#This Row],[Order Date]])</f>
        <v>22</v>
      </c>
      <c r="D72" s="14">
        <f t="shared" si="3"/>
        <v>4</v>
      </c>
      <c r="E72" s="6">
        <f t="shared" si="4"/>
        <v>2021</v>
      </c>
      <c r="F72" s="6">
        <v>1</v>
      </c>
      <c r="G72" s="6" t="s">
        <v>61</v>
      </c>
      <c r="H72" s="6" t="s">
        <v>30</v>
      </c>
      <c r="I72" s="6">
        <f>INDEX(Data_Persons[Tenure (yrs)],MATCH(Data_Sales!H72,Data_Persons[Sales Person],0))</f>
        <v>2</v>
      </c>
      <c r="J72" s="6" t="s">
        <v>21</v>
      </c>
      <c r="K72" s="6" t="s">
        <v>13</v>
      </c>
      <c r="L72" s="22">
        <v>399</v>
      </c>
      <c r="M72" s="6">
        <v>5</v>
      </c>
      <c r="N72" s="22">
        <f t="shared" si="5"/>
        <v>1995</v>
      </c>
      <c r="O72" s="6" t="str">
        <f>VLOOKUP(H72,Data_Persons!$B$2:$C$9,2,0)</f>
        <v>Sara</v>
      </c>
    </row>
    <row r="73" spans="1:15" x14ac:dyDescent="0.3">
      <c r="A73" s="8" t="s">
        <v>112</v>
      </c>
      <c r="B73" s="43">
        <v>44308</v>
      </c>
      <c r="C73" s="6">
        <f>DAY(Data_Sales[[#This Row],[Order Date]])</f>
        <v>22</v>
      </c>
      <c r="D73" s="14">
        <f t="shared" si="3"/>
        <v>4</v>
      </c>
      <c r="E73" s="6">
        <f t="shared" si="4"/>
        <v>2021</v>
      </c>
      <c r="F73" s="6">
        <v>5</v>
      </c>
      <c r="G73" s="6" t="s">
        <v>23</v>
      </c>
      <c r="H73" s="6" t="s">
        <v>20</v>
      </c>
      <c r="I73" s="6">
        <f>INDEX(Data_Persons[Tenure (yrs)],MATCH(Data_Sales!H73,Data_Persons[Sales Person],0))</f>
        <v>2</v>
      </c>
      <c r="J73" s="6" t="s">
        <v>21</v>
      </c>
      <c r="K73" s="6" t="s">
        <v>13</v>
      </c>
      <c r="L73" s="22">
        <v>399</v>
      </c>
      <c r="M73" s="6">
        <v>2</v>
      </c>
      <c r="N73" s="22">
        <f t="shared" si="5"/>
        <v>798</v>
      </c>
      <c r="O73" s="6" t="str">
        <f>VLOOKUP(H73,Data_Persons!$B$2:$C$9,2,0)</f>
        <v>Jeff</v>
      </c>
    </row>
    <row r="74" spans="1:15" x14ac:dyDescent="0.3">
      <c r="A74" s="8" t="s">
        <v>113</v>
      </c>
      <c r="B74" s="43">
        <v>44311</v>
      </c>
      <c r="C74" s="6">
        <f>DAY(Data_Sales[[#This Row],[Order Date]])</f>
        <v>25</v>
      </c>
      <c r="D74" s="14">
        <f t="shared" si="3"/>
        <v>4</v>
      </c>
      <c r="E74" s="6">
        <f t="shared" si="4"/>
        <v>2021</v>
      </c>
      <c r="F74" s="6">
        <v>5</v>
      </c>
      <c r="G74" s="6" t="s">
        <v>23</v>
      </c>
      <c r="H74" s="6" t="s">
        <v>20</v>
      </c>
      <c r="I74" s="6">
        <f>INDEX(Data_Persons[Tenure (yrs)],MATCH(Data_Sales!H74,Data_Persons[Sales Person],0))</f>
        <v>2</v>
      </c>
      <c r="J74" s="6" t="s">
        <v>21</v>
      </c>
      <c r="K74" s="6" t="s">
        <v>13</v>
      </c>
      <c r="L74" s="22">
        <v>399</v>
      </c>
      <c r="M74" s="6">
        <v>3</v>
      </c>
      <c r="N74" s="22">
        <f t="shared" si="5"/>
        <v>1197</v>
      </c>
      <c r="O74" s="6" t="str">
        <f>VLOOKUP(H74,Data_Persons!$B$2:$C$9,2,0)</f>
        <v>Jeff</v>
      </c>
    </row>
    <row r="75" spans="1:15" x14ac:dyDescent="0.3">
      <c r="A75" s="8" t="s">
        <v>114</v>
      </c>
      <c r="B75" s="43">
        <v>44311</v>
      </c>
      <c r="C75" s="6">
        <f>DAY(Data_Sales[[#This Row],[Order Date]])</f>
        <v>25</v>
      </c>
      <c r="D75" s="14">
        <f t="shared" si="3"/>
        <v>4</v>
      </c>
      <c r="E75" s="6">
        <f t="shared" si="4"/>
        <v>2021</v>
      </c>
      <c r="F75" s="6">
        <v>11</v>
      </c>
      <c r="G75" s="6" t="s">
        <v>115</v>
      </c>
      <c r="H75" s="6" t="s">
        <v>26</v>
      </c>
      <c r="I75" s="6">
        <f>INDEX(Data_Persons[Tenure (yrs)],MATCH(Data_Sales!H75,Data_Persons[Sales Person],0))</f>
        <v>5</v>
      </c>
      <c r="J75" s="6" t="s">
        <v>27</v>
      </c>
      <c r="K75" s="6" t="s">
        <v>13</v>
      </c>
      <c r="L75" s="22">
        <v>399</v>
      </c>
      <c r="M75" s="6">
        <v>3</v>
      </c>
      <c r="N75" s="22">
        <f t="shared" si="5"/>
        <v>1197</v>
      </c>
      <c r="O75" s="6" t="str">
        <f>VLOOKUP(H75,Data_Persons!$B$2:$C$9,2,0)</f>
        <v>Sara</v>
      </c>
    </row>
    <row r="76" spans="1:15" x14ac:dyDescent="0.3">
      <c r="A76" s="8" t="s">
        <v>116</v>
      </c>
      <c r="B76" s="43">
        <v>44314</v>
      </c>
      <c r="C76" s="6">
        <f>DAY(Data_Sales[[#This Row],[Order Date]])</f>
        <v>28</v>
      </c>
      <c r="D76" s="14">
        <f t="shared" si="3"/>
        <v>4</v>
      </c>
      <c r="E76" s="6">
        <f t="shared" si="4"/>
        <v>2021</v>
      </c>
      <c r="F76" s="6">
        <v>3</v>
      </c>
      <c r="G76" s="6" t="s">
        <v>29</v>
      </c>
      <c r="H76" s="6" t="s">
        <v>20</v>
      </c>
      <c r="I76" s="6">
        <f>INDEX(Data_Persons[Tenure (yrs)],MATCH(Data_Sales!H76,Data_Persons[Sales Person],0))</f>
        <v>2</v>
      </c>
      <c r="J76" s="6" t="s">
        <v>21</v>
      </c>
      <c r="K76" s="6" t="s">
        <v>13</v>
      </c>
      <c r="L76" s="22">
        <v>399</v>
      </c>
      <c r="M76" s="6">
        <v>2</v>
      </c>
      <c r="N76" s="22">
        <f t="shared" si="5"/>
        <v>798</v>
      </c>
      <c r="O76" s="6" t="str">
        <f>VLOOKUP(H76,Data_Persons!$B$2:$C$9,2,0)</f>
        <v>Jeff</v>
      </c>
    </row>
    <row r="77" spans="1:15" x14ac:dyDescent="0.3">
      <c r="A77" s="8" t="s">
        <v>117</v>
      </c>
      <c r="B77" s="43">
        <v>44319</v>
      </c>
      <c r="C77" s="6">
        <f>DAY(Data_Sales[[#This Row],[Order Date]])</f>
        <v>3</v>
      </c>
      <c r="D77" s="14">
        <f t="shared" si="3"/>
        <v>5</v>
      </c>
      <c r="E77" s="6">
        <f t="shared" si="4"/>
        <v>2021</v>
      </c>
      <c r="F77" s="6">
        <v>5</v>
      </c>
      <c r="G77" s="6" t="s">
        <v>23</v>
      </c>
      <c r="H77" s="6" t="s">
        <v>30</v>
      </c>
      <c r="I77" s="6">
        <f>INDEX(Data_Persons[Tenure (yrs)],MATCH(Data_Sales!H77,Data_Persons[Sales Person],0))</f>
        <v>2</v>
      </c>
      <c r="J77" s="6" t="s">
        <v>21</v>
      </c>
      <c r="K77" s="6" t="s">
        <v>13</v>
      </c>
      <c r="L77" s="22">
        <v>399</v>
      </c>
      <c r="M77" s="6">
        <v>7</v>
      </c>
      <c r="N77" s="22">
        <f t="shared" si="5"/>
        <v>2793</v>
      </c>
      <c r="O77" s="6" t="str">
        <f>VLOOKUP(H77,Data_Persons!$B$2:$C$9,2,0)</f>
        <v>Sara</v>
      </c>
    </row>
    <row r="78" spans="1:15" x14ac:dyDescent="0.3">
      <c r="A78" s="8" t="s">
        <v>118</v>
      </c>
      <c r="B78" s="43">
        <v>44321</v>
      </c>
      <c r="C78" s="6">
        <f>DAY(Data_Sales[[#This Row],[Order Date]])</f>
        <v>5</v>
      </c>
      <c r="D78" s="14">
        <f t="shared" si="3"/>
        <v>5</v>
      </c>
      <c r="E78" s="6">
        <f t="shared" si="4"/>
        <v>2021</v>
      </c>
      <c r="F78" s="6">
        <v>12</v>
      </c>
      <c r="G78" s="6" t="s">
        <v>25</v>
      </c>
      <c r="H78" s="6" t="s">
        <v>36</v>
      </c>
      <c r="I78" s="6">
        <f>INDEX(Data_Persons[Tenure (yrs)],MATCH(Data_Sales!H78,Data_Persons[Sales Person],0))</f>
        <v>6</v>
      </c>
      <c r="J78" s="6" t="s">
        <v>27</v>
      </c>
      <c r="K78" s="6" t="s">
        <v>13</v>
      </c>
      <c r="L78" s="22">
        <v>399</v>
      </c>
      <c r="M78" s="6">
        <v>6</v>
      </c>
      <c r="N78" s="22">
        <f t="shared" si="5"/>
        <v>2394</v>
      </c>
      <c r="O78" s="6" t="str">
        <f>VLOOKUP(H78,Data_Persons!$B$2:$C$9,2,0)</f>
        <v>Steve</v>
      </c>
    </row>
    <row r="79" spans="1:15" x14ac:dyDescent="0.3">
      <c r="A79" s="8" t="s">
        <v>119</v>
      </c>
      <c r="B79" s="43">
        <v>44325</v>
      </c>
      <c r="C79" s="6">
        <f>DAY(Data_Sales[[#This Row],[Order Date]])</f>
        <v>9</v>
      </c>
      <c r="D79" s="14">
        <f t="shared" si="3"/>
        <v>5</v>
      </c>
      <c r="E79" s="6">
        <f t="shared" si="4"/>
        <v>2021</v>
      </c>
      <c r="F79" s="6">
        <v>2</v>
      </c>
      <c r="G79" s="6" t="s">
        <v>74</v>
      </c>
      <c r="H79" s="6" t="s">
        <v>20</v>
      </c>
      <c r="I79" s="6">
        <f>INDEX(Data_Persons[Tenure (yrs)],MATCH(Data_Sales!H79,Data_Persons[Sales Person],0))</f>
        <v>2</v>
      </c>
      <c r="J79" s="6" t="s">
        <v>21</v>
      </c>
      <c r="K79" s="6" t="s">
        <v>13</v>
      </c>
      <c r="L79" s="22">
        <v>399</v>
      </c>
      <c r="M79" s="6">
        <v>1</v>
      </c>
      <c r="N79" s="22">
        <f t="shared" si="5"/>
        <v>399</v>
      </c>
      <c r="O79" s="6" t="str">
        <f>VLOOKUP(H79,Data_Persons!$B$2:$C$9,2,0)</f>
        <v>Jeff</v>
      </c>
    </row>
    <row r="80" spans="1:15" x14ac:dyDescent="0.3">
      <c r="A80" s="8" t="s">
        <v>120</v>
      </c>
      <c r="B80" s="43">
        <v>44331</v>
      </c>
      <c r="C80" s="6">
        <f>DAY(Data_Sales[[#This Row],[Order Date]])</f>
        <v>15</v>
      </c>
      <c r="D80" s="14">
        <f t="shared" si="3"/>
        <v>5</v>
      </c>
      <c r="E80" s="6">
        <f t="shared" si="4"/>
        <v>2021</v>
      </c>
      <c r="F80" s="6">
        <v>2</v>
      </c>
      <c r="G80" s="6" t="s">
        <v>74</v>
      </c>
      <c r="H80" s="6" t="s">
        <v>20</v>
      </c>
      <c r="I80" s="6">
        <f>INDEX(Data_Persons[Tenure (yrs)],MATCH(Data_Sales!H80,Data_Persons[Sales Person],0))</f>
        <v>2</v>
      </c>
      <c r="J80" s="6" t="s">
        <v>21</v>
      </c>
      <c r="K80" s="6" t="s">
        <v>13</v>
      </c>
      <c r="L80" s="22">
        <v>399</v>
      </c>
      <c r="M80" s="6">
        <v>3</v>
      </c>
      <c r="N80" s="22">
        <f t="shared" si="5"/>
        <v>1197</v>
      </c>
      <c r="O80" s="6" t="str">
        <f>VLOOKUP(H80,Data_Persons!$B$2:$C$9,2,0)</f>
        <v>Jeff</v>
      </c>
    </row>
    <row r="81" spans="1:15" x14ac:dyDescent="0.3">
      <c r="A81" s="8" t="s">
        <v>121</v>
      </c>
      <c r="B81" s="43">
        <v>44331</v>
      </c>
      <c r="C81" s="6">
        <f>DAY(Data_Sales[[#This Row],[Order Date]])</f>
        <v>15</v>
      </c>
      <c r="D81" s="14">
        <f t="shared" si="3"/>
        <v>5</v>
      </c>
      <c r="E81" s="6">
        <f t="shared" si="4"/>
        <v>2021</v>
      </c>
      <c r="F81" s="6">
        <v>1</v>
      </c>
      <c r="G81" s="6" t="s">
        <v>61</v>
      </c>
      <c r="H81" s="6" t="s">
        <v>20</v>
      </c>
      <c r="I81" s="6">
        <f>INDEX(Data_Persons[Tenure (yrs)],MATCH(Data_Sales!H81,Data_Persons[Sales Person],0))</f>
        <v>2</v>
      </c>
      <c r="J81" s="6" t="s">
        <v>21</v>
      </c>
      <c r="K81" s="6" t="s">
        <v>13</v>
      </c>
      <c r="L81" s="22">
        <v>399</v>
      </c>
      <c r="M81" s="6">
        <v>1</v>
      </c>
      <c r="N81" s="22">
        <f t="shared" si="5"/>
        <v>399</v>
      </c>
      <c r="O81" s="6" t="str">
        <f>VLOOKUP(H81,Data_Persons!$B$2:$C$9,2,0)</f>
        <v>Jeff</v>
      </c>
    </row>
    <row r="82" spans="1:15" x14ac:dyDescent="0.3">
      <c r="A82" s="8" t="s">
        <v>122</v>
      </c>
      <c r="B82" s="43">
        <v>44332</v>
      </c>
      <c r="C82" s="6">
        <f>DAY(Data_Sales[[#This Row],[Order Date]])</f>
        <v>16</v>
      </c>
      <c r="D82" s="14">
        <f t="shared" si="3"/>
        <v>5</v>
      </c>
      <c r="E82" s="6">
        <f t="shared" si="4"/>
        <v>2021</v>
      </c>
      <c r="F82" s="6">
        <v>16</v>
      </c>
      <c r="G82" s="6" t="s">
        <v>92</v>
      </c>
      <c r="H82" s="6" t="s">
        <v>11</v>
      </c>
      <c r="I82" s="6">
        <f>INDEX(Data_Persons[Tenure (yrs)],MATCH(Data_Sales!H82,Data_Persons[Sales Person],0))</f>
        <v>3</v>
      </c>
      <c r="J82" s="6" t="s">
        <v>12</v>
      </c>
      <c r="K82" s="6" t="s">
        <v>13</v>
      </c>
      <c r="L82" s="22">
        <v>399</v>
      </c>
      <c r="M82" s="6">
        <v>5</v>
      </c>
      <c r="N82" s="22">
        <f t="shared" si="5"/>
        <v>1995</v>
      </c>
      <c r="O82" s="6" t="str">
        <f>VLOOKUP(H82,Data_Persons!$B$2:$C$9,2,0)</f>
        <v>Jeff</v>
      </c>
    </row>
    <row r="83" spans="1:15" x14ac:dyDescent="0.3">
      <c r="A83" s="8" t="s">
        <v>123</v>
      </c>
      <c r="B83" s="43">
        <v>44332</v>
      </c>
      <c r="C83" s="6">
        <f>DAY(Data_Sales[[#This Row],[Order Date]])</f>
        <v>16</v>
      </c>
      <c r="D83" s="14">
        <f t="shared" si="3"/>
        <v>5</v>
      </c>
      <c r="E83" s="6">
        <f t="shared" si="4"/>
        <v>2021</v>
      </c>
      <c r="F83" s="6">
        <v>6</v>
      </c>
      <c r="G83" s="6" t="s">
        <v>15</v>
      </c>
      <c r="H83" s="6" t="s">
        <v>16</v>
      </c>
      <c r="I83" s="6">
        <f>INDEX(Data_Persons[Tenure (yrs)],MATCH(Data_Sales!H83,Data_Persons[Sales Person],0))</f>
        <v>4</v>
      </c>
      <c r="J83" s="6" t="s">
        <v>17</v>
      </c>
      <c r="K83" s="6" t="s">
        <v>13</v>
      </c>
      <c r="L83" s="22">
        <v>399</v>
      </c>
      <c r="M83" s="6">
        <v>3</v>
      </c>
      <c r="N83" s="22">
        <f t="shared" si="5"/>
        <v>1197</v>
      </c>
      <c r="O83" s="6" t="str">
        <f>VLOOKUP(H83,Data_Persons!$B$2:$C$9,2,0)</f>
        <v>Steve</v>
      </c>
    </row>
    <row r="84" spans="1:15" x14ac:dyDescent="0.3">
      <c r="A84" s="8" t="s">
        <v>124</v>
      </c>
      <c r="B84" s="43">
        <v>44333</v>
      </c>
      <c r="C84" s="6">
        <f>DAY(Data_Sales[[#This Row],[Order Date]])</f>
        <v>17</v>
      </c>
      <c r="D84" s="14">
        <f t="shared" si="3"/>
        <v>5</v>
      </c>
      <c r="E84" s="6">
        <f t="shared" si="4"/>
        <v>2021</v>
      </c>
      <c r="F84" s="6">
        <v>3</v>
      </c>
      <c r="G84" s="6" t="s">
        <v>29</v>
      </c>
      <c r="H84" s="6" t="s">
        <v>20</v>
      </c>
      <c r="I84" s="6">
        <f>INDEX(Data_Persons[Tenure (yrs)],MATCH(Data_Sales!H84,Data_Persons[Sales Person],0))</f>
        <v>2</v>
      </c>
      <c r="J84" s="6" t="s">
        <v>21</v>
      </c>
      <c r="K84" s="6" t="s">
        <v>13</v>
      </c>
      <c r="L84" s="22">
        <v>399</v>
      </c>
      <c r="M84" s="6">
        <v>7</v>
      </c>
      <c r="N84" s="22">
        <f t="shared" si="5"/>
        <v>2793</v>
      </c>
      <c r="O84" s="6" t="str">
        <f>VLOOKUP(H84,Data_Persons!$B$2:$C$9,2,0)</f>
        <v>Jeff</v>
      </c>
    </row>
    <row r="85" spans="1:15" x14ac:dyDescent="0.3">
      <c r="A85" s="8" t="s">
        <v>125</v>
      </c>
      <c r="B85" s="43">
        <v>44334</v>
      </c>
      <c r="C85" s="6">
        <f>DAY(Data_Sales[[#This Row],[Order Date]])</f>
        <v>18</v>
      </c>
      <c r="D85" s="14">
        <f t="shared" si="3"/>
        <v>5</v>
      </c>
      <c r="E85" s="6">
        <f t="shared" si="4"/>
        <v>2021</v>
      </c>
      <c r="F85" s="6">
        <v>7</v>
      </c>
      <c r="G85" s="6" t="s">
        <v>43</v>
      </c>
      <c r="H85" s="6" t="s">
        <v>16</v>
      </c>
      <c r="I85" s="6">
        <f>INDEX(Data_Persons[Tenure (yrs)],MATCH(Data_Sales!H85,Data_Persons[Sales Person],0))</f>
        <v>4</v>
      </c>
      <c r="J85" s="6" t="s">
        <v>17</v>
      </c>
      <c r="K85" s="6" t="s">
        <v>13</v>
      </c>
      <c r="L85" s="22">
        <v>399</v>
      </c>
      <c r="M85" s="6">
        <v>0</v>
      </c>
      <c r="N85" s="22">
        <f t="shared" si="5"/>
        <v>0</v>
      </c>
      <c r="O85" s="6" t="str">
        <f>VLOOKUP(H85,Data_Persons!$B$2:$C$9,2,0)</f>
        <v>Steve</v>
      </c>
    </row>
    <row r="86" spans="1:15" x14ac:dyDescent="0.3">
      <c r="A86" s="8" t="s">
        <v>126</v>
      </c>
      <c r="B86" s="43">
        <v>44334</v>
      </c>
      <c r="C86" s="6">
        <f>DAY(Data_Sales[[#This Row],[Order Date]])</f>
        <v>18</v>
      </c>
      <c r="D86" s="14">
        <f t="shared" si="3"/>
        <v>5</v>
      </c>
      <c r="E86" s="6">
        <f t="shared" si="4"/>
        <v>2021</v>
      </c>
      <c r="F86" s="6">
        <v>1</v>
      </c>
      <c r="G86" s="6" t="s">
        <v>61</v>
      </c>
      <c r="H86" s="6" t="s">
        <v>20</v>
      </c>
      <c r="I86" s="6">
        <f>INDEX(Data_Persons[Tenure (yrs)],MATCH(Data_Sales!H86,Data_Persons[Sales Person],0))</f>
        <v>2</v>
      </c>
      <c r="J86" s="6" t="s">
        <v>21</v>
      </c>
      <c r="K86" s="6" t="s">
        <v>13</v>
      </c>
      <c r="L86" s="22">
        <v>399</v>
      </c>
      <c r="M86" s="6">
        <v>3</v>
      </c>
      <c r="N86" s="22">
        <f t="shared" si="5"/>
        <v>1197</v>
      </c>
      <c r="O86" s="6" t="str">
        <f>VLOOKUP(H86,Data_Persons!$B$2:$C$9,2,0)</f>
        <v>Jeff</v>
      </c>
    </row>
    <row r="87" spans="1:15" x14ac:dyDescent="0.3">
      <c r="A87" s="8" t="s">
        <v>127</v>
      </c>
      <c r="B87" s="43">
        <v>44335</v>
      </c>
      <c r="C87" s="6">
        <f>DAY(Data_Sales[[#This Row],[Order Date]])</f>
        <v>19</v>
      </c>
      <c r="D87" s="14">
        <f t="shared" si="3"/>
        <v>5</v>
      </c>
      <c r="E87" s="6">
        <f t="shared" si="4"/>
        <v>2021</v>
      </c>
      <c r="F87" s="6">
        <v>10</v>
      </c>
      <c r="G87" s="6" t="s">
        <v>68</v>
      </c>
      <c r="H87" s="6" t="s">
        <v>41</v>
      </c>
      <c r="I87" s="6">
        <f>INDEX(Data_Persons[Tenure (yrs)],MATCH(Data_Sales!H87,Data_Persons[Sales Person],0))</f>
        <v>8</v>
      </c>
      <c r="J87" s="6" t="s">
        <v>17</v>
      </c>
      <c r="K87" s="6" t="s">
        <v>13</v>
      </c>
      <c r="L87" s="22">
        <v>399</v>
      </c>
      <c r="M87" s="6">
        <v>9</v>
      </c>
      <c r="N87" s="22">
        <f t="shared" si="5"/>
        <v>3591</v>
      </c>
      <c r="O87" s="6" t="str">
        <f>VLOOKUP(H87,Data_Persons!$B$2:$C$9,2,0)</f>
        <v>Philip</v>
      </c>
    </row>
    <row r="88" spans="1:15" x14ac:dyDescent="0.3">
      <c r="A88" s="8" t="s">
        <v>128</v>
      </c>
      <c r="B88" s="43">
        <v>44336</v>
      </c>
      <c r="C88" s="6">
        <f>DAY(Data_Sales[[#This Row],[Order Date]])</f>
        <v>20</v>
      </c>
      <c r="D88" s="14">
        <f t="shared" si="3"/>
        <v>5</v>
      </c>
      <c r="E88" s="6">
        <f t="shared" si="4"/>
        <v>2021</v>
      </c>
      <c r="F88" s="6">
        <v>14</v>
      </c>
      <c r="G88" s="6" t="s">
        <v>65</v>
      </c>
      <c r="H88" s="6" t="s">
        <v>26</v>
      </c>
      <c r="I88" s="6">
        <f>INDEX(Data_Persons[Tenure (yrs)],MATCH(Data_Sales!H88,Data_Persons[Sales Person],0))</f>
        <v>5</v>
      </c>
      <c r="J88" s="6" t="s">
        <v>27</v>
      </c>
      <c r="K88" s="6" t="s">
        <v>13</v>
      </c>
      <c r="L88" s="22">
        <v>399</v>
      </c>
      <c r="M88" s="6">
        <v>9</v>
      </c>
      <c r="N88" s="22">
        <f t="shared" si="5"/>
        <v>3591</v>
      </c>
      <c r="O88" s="6" t="str">
        <f>VLOOKUP(H88,Data_Persons!$B$2:$C$9,2,0)</f>
        <v>Sara</v>
      </c>
    </row>
    <row r="89" spans="1:15" x14ac:dyDescent="0.3">
      <c r="A89" s="8" t="s">
        <v>129</v>
      </c>
      <c r="B89" s="43">
        <v>44338</v>
      </c>
      <c r="C89" s="6">
        <f>DAY(Data_Sales[[#This Row],[Order Date]])</f>
        <v>22</v>
      </c>
      <c r="D89" s="14">
        <f t="shared" si="3"/>
        <v>5</v>
      </c>
      <c r="E89" s="6">
        <f t="shared" si="4"/>
        <v>2021</v>
      </c>
      <c r="F89" s="6">
        <v>5</v>
      </c>
      <c r="G89" s="6" t="s">
        <v>23</v>
      </c>
      <c r="H89" s="6" t="s">
        <v>20</v>
      </c>
      <c r="I89" s="6">
        <f>INDEX(Data_Persons[Tenure (yrs)],MATCH(Data_Sales!H89,Data_Persons[Sales Person],0))</f>
        <v>2</v>
      </c>
      <c r="J89" s="6" t="s">
        <v>21</v>
      </c>
      <c r="K89" s="6" t="s">
        <v>13</v>
      </c>
      <c r="L89" s="22">
        <v>399</v>
      </c>
      <c r="M89" s="6">
        <v>3</v>
      </c>
      <c r="N89" s="22">
        <f t="shared" si="5"/>
        <v>1197</v>
      </c>
      <c r="O89" s="6" t="str">
        <f>VLOOKUP(H89,Data_Persons!$B$2:$C$9,2,0)</f>
        <v>Jeff</v>
      </c>
    </row>
    <row r="90" spans="1:15" x14ac:dyDescent="0.3">
      <c r="A90" s="8" t="s">
        <v>130</v>
      </c>
      <c r="B90" s="43">
        <v>44339</v>
      </c>
      <c r="C90" s="6">
        <f>DAY(Data_Sales[[#This Row],[Order Date]])</f>
        <v>23</v>
      </c>
      <c r="D90" s="14">
        <f t="shared" si="3"/>
        <v>5</v>
      </c>
      <c r="E90" s="6">
        <f t="shared" si="4"/>
        <v>2021</v>
      </c>
      <c r="F90" s="6">
        <v>18</v>
      </c>
      <c r="G90" s="6" t="s">
        <v>52</v>
      </c>
      <c r="H90" s="6" t="s">
        <v>11</v>
      </c>
      <c r="I90" s="6">
        <f>INDEX(Data_Persons[Tenure (yrs)],MATCH(Data_Sales!H90,Data_Persons[Sales Person],0))</f>
        <v>3</v>
      </c>
      <c r="J90" s="6" t="s">
        <v>12</v>
      </c>
      <c r="K90" s="6" t="s">
        <v>13</v>
      </c>
      <c r="L90" s="22">
        <v>399</v>
      </c>
      <c r="M90" s="6">
        <v>3</v>
      </c>
      <c r="N90" s="22">
        <f t="shared" si="5"/>
        <v>1197</v>
      </c>
      <c r="O90" s="6" t="str">
        <f>VLOOKUP(H90,Data_Persons!$B$2:$C$9,2,0)</f>
        <v>Jeff</v>
      </c>
    </row>
    <row r="91" spans="1:15" x14ac:dyDescent="0.3">
      <c r="A91" s="8" t="s">
        <v>131</v>
      </c>
      <c r="B91" s="43">
        <v>44342</v>
      </c>
      <c r="C91" s="6">
        <f>DAY(Data_Sales[[#This Row],[Order Date]])</f>
        <v>26</v>
      </c>
      <c r="D91" s="14">
        <f t="shared" si="3"/>
        <v>5</v>
      </c>
      <c r="E91" s="6">
        <f t="shared" si="4"/>
        <v>2021</v>
      </c>
      <c r="F91" s="6">
        <v>9</v>
      </c>
      <c r="G91" s="6" t="s">
        <v>40</v>
      </c>
      <c r="H91" s="6" t="s">
        <v>16</v>
      </c>
      <c r="I91" s="6">
        <f>INDEX(Data_Persons[Tenure (yrs)],MATCH(Data_Sales!H91,Data_Persons[Sales Person],0))</f>
        <v>4</v>
      </c>
      <c r="J91" s="6" t="s">
        <v>17</v>
      </c>
      <c r="K91" s="6" t="s">
        <v>13</v>
      </c>
      <c r="L91" s="22">
        <v>399</v>
      </c>
      <c r="M91" s="6">
        <v>2</v>
      </c>
      <c r="N91" s="22">
        <f t="shared" si="5"/>
        <v>798</v>
      </c>
      <c r="O91" s="6" t="str">
        <f>VLOOKUP(H91,Data_Persons!$B$2:$C$9,2,0)</f>
        <v>Steve</v>
      </c>
    </row>
    <row r="92" spans="1:15" x14ac:dyDescent="0.3">
      <c r="A92" s="8" t="s">
        <v>132</v>
      </c>
      <c r="B92" s="43">
        <v>44345</v>
      </c>
      <c r="C92" s="6">
        <f>DAY(Data_Sales[[#This Row],[Order Date]])</f>
        <v>29</v>
      </c>
      <c r="D92" s="14">
        <f t="shared" si="3"/>
        <v>5</v>
      </c>
      <c r="E92" s="6">
        <f t="shared" si="4"/>
        <v>2021</v>
      </c>
      <c r="F92" s="6">
        <v>2</v>
      </c>
      <c r="G92" s="6" t="s">
        <v>74</v>
      </c>
      <c r="H92" s="6" t="s">
        <v>30</v>
      </c>
      <c r="I92" s="6">
        <f>INDEX(Data_Persons[Tenure (yrs)],MATCH(Data_Sales!H92,Data_Persons[Sales Person],0))</f>
        <v>2</v>
      </c>
      <c r="J92" s="6" t="s">
        <v>21</v>
      </c>
      <c r="K92" s="6" t="s">
        <v>13</v>
      </c>
      <c r="L92" s="22">
        <v>399</v>
      </c>
      <c r="M92" s="6">
        <v>9</v>
      </c>
      <c r="N92" s="22">
        <f t="shared" si="5"/>
        <v>3591</v>
      </c>
      <c r="O92" s="6" t="str">
        <f>VLOOKUP(H92,Data_Persons!$B$2:$C$9,2,0)</f>
        <v>Sara</v>
      </c>
    </row>
    <row r="93" spans="1:15" x14ac:dyDescent="0.3">
      <c r="A93" s="8" t="s">
        <v>133</v>
      </c>
      <c r="B93" s="43">
        <v>44345</v>
      </c>
      <c r="C93" s="6">
        <f>DAY(Data_Sales[[#This Row],[Order Date]])</f>
        <v>29</v>
      </c>
      <c r="D93" s="14">
        <f t="shared" si="3"/>
        <v>5</v>
      </c>
      <c r="E93" s="6">
        <f t="shared" si="4"/>
        <v>2021</v>
      </c>
      <c r="F93" s="6">
        <v>19</v>
      </c>
      <c r="G93" s="6" t="s">
        <v>32</v>
      </c>
      <c r="H93" s="6" t="s">
        <v>11</v>
      </c>
      <c r="I93" s="6">
        <f>INDEX(Data_Persons[Tenure (yrs)],MATCH(Data_Sales!H93,Data_Persons[Sales Person],0))</f>
        <v>3</v>
      </c>
      <c r="J93" s="6" t="s">
        <v>12</v>
      </c>
      <c r="K93" s="6" t="s">
        <v>13</v>
      </c>
      <c r="L93" s="22">
        <v>399</v>
      </c>
      <c r="M93" s="6">
        <v>6</v>
      </c>
      <c r="N93" s="22">
        <f t="shared" si="5"/>
        <v>2394</v>
      </c>
      <c r="O93" s="6" t="str">
        <f>VLOOKUP(H93,Data_Persons!$B$2:$C$9,2,0)</f>
        <v>Jeff</v>
      </c>
    </row>
    <row r="94" spans="1:15" x14ac:dyDescent="0.3">
      <c r="A94" s="8" t="s">
        <v>134</v>
      </c>
      <c r="B94" s="43">
        <v>44350</v>
      </c>
      <c r="C94" s="6">
        <f>DAY(Data_Sales[[#This Row],[Order Date]])</f>
        <v>3</v>
      </c>
      <c r="D94" s="14">
        <f t="shared" si="3"/>
        <v>6</v>
      </c>
      <c r="E94" s="6">
        <f t="shared" si="4"/>
        <v>2021</v>
      </c>
      <c r="F94" s="6">
        <v>18</v>
      </c>
      <c r="G94" s="6" t="s">
        <v>52</v>
      </c>
      <c r="H94" s="6" t="s">
        <v>38</v>
      </c>
      <c r="I94" s="6">
        <f>INDEX(Data_Persons[Tenure (yrs)],MATCH(Data_Sales!H94,Data_Persons[Sales Person],0))</f>
        <v>5</v>
      </c>
      <c r="J94" s="6" t="s">
        <v>12</v>
      </c>
      <c r="K94" s="6" t="s">
        <v>13</v>
      </c>
      <c r="L94" s="22">
        <v>399</v>
      </c>
      <c r="M94" s="6">
        <v>7</v>
      </c>
      <c r="N94" s="22">
        <f t="shared" si="5"/>
        <v>2793</v>
      </c>
      <c r="O94" s="6" t="str">
        <f>VLOOKUP(H94,Data_Persons!$B$2:$C$9,2,0)</f>
        <v>Jeff</v>
      </c>
    </row>
    <row r="95" spans="1:15" x14ac:dyDescent="0.3">
      <c r="A95" s="8" t="s">
        <v>135</v>
      </c>
      <c r="B95" s="43">
        <v>44350</v>
      </c>
      <c r="C95" s="6">
        <f>DAY(Data_Sales[[#This Row],[Order Date]])</f>
        <v>3</v>
      </c>
      <c r="D95" s="14">
        <f t="shared" si="3"/>
        <v>6</v>
      </c>
      <c r="E95" s="6">
        <f t="shared" si="4"/>
        <v>2021</v>
      </c>
      <c r="F95" s="6">
        <v>16</v>
      </c>
      <c r="G95" s="6" t="s">
        <v>92</v>
      </c>
      <c r="H95" s="6" t="s">
        <v>11</v>
      </c>
      <c r="I95" s="6">
        <f>INDEX(Data_Persons[Tenure (yrs)],MATCH(Data_Sales!H95,Data_Persons[Sales Person],0))</f>
        <v>3</v>
      </c>
      <c r="J95" s="6" t="s">
        <v>12</v>
      </c>
      <c r="K95" s="6" t="s">
        <v>13</v>
      </c>
      <c r="L95" s="22">
        <v>399</v>
      </c>
      <c r="M95" s="6">
        <v>7</v>
      </c>
      <c r="N95" s="22">
        <f t="shared" si="5"/>
        <v>2793</v>
      </c>
      <c r="O95" s="6" t="str">
        <f>VLOOKUP(H95,Data_Persons!$B$2:$C$9,2,0)</f>
        <v>Jeff</v>
      </c>
    </row>
    <row r="96" spans="1:15" x14ac:dyDescent="0.3">
      <c r="A96" s="8" t="s">
        <v>136</v>
      </c>
      <c r="B96" s="43">
        <v>44351</v>
      </c>
      <c r="C96" s="6">
        <f>DAY(Data_Sales[[#This Row],[Order Date]])</f>
        <v>4</v>
      </c>
      <c r="D96" s="14">
        <f t="shared" si="3"/>
        <v>6</v>
      </c>
      <c r="E96" s="6">
        <f t="shared" si="4"/>
        <v>2021</v>
      </c>
      <c r="F96" s="6">
        <v>11</v>
      </c>
      <c r="G96" s="6" t="s">
        <v>115</v>
      </c>
      <c r="H96" s="6" t="s">
        <v>36</v>
      </c>
      <c r="I96" s="6">
        <f>INDEX(Data_Persons[Tenure (yrs)],MATCH(Data_Sales!H96,Data_Persons[Sales Person],0))</f>
        <v>6</v>
      </c>
      <c r="J96" s="6" t="s">
        <v>27</v>
      </c>
      <c r="K96" s="6" t="s">
        <v>13</v>
      </c>
      <c r="L96" s="22">
        <v>399</v>
      </c>
      <c r="M96" s="6">
        <v>8</v>
      </c>
      <c r="N96" s="22">
        <f t="shared" si="5"/>
        <v>3192</v>
      </c>
      <c r="O96" s="6" t="str">
        <f>VLOOKUP(H96,Data_Persons!$B$2:$C$9,2,0)</f>
        <v>Steve</v>
      </c>
    </row>
    <row r="97" spans="1:15" x14ac:dyDescent="0.3">
      <c r="A97" s="8" t="s">
        <v>137</v>
      </c>
      <c r="B97" s="43">
        <v>44355</v>
      </c>
      <c r="C97" s="6">
        <f>DAY(Data_Sales[[#This Row],[Order Date]])</f>
        <v>8</v>
      </c>
      <c r="D97" s="14">
        <f t="shared" si="3"/>
        <v>6</v>
      </c>
      <c r="E97" s="6">
        <f t="shared" si="4"/>
        <v>2021</v>
      </c>
      <c r="F97" s="6">
        <v>9</v>
      </c>
      <c r="G97" s="6" t="s">
        <v>40</v>
      </c>
      <c r="H97" s="6" t="s">
        <v>16</v>
      </c>
      <c r="I97" s="6">
        <f>INDEX(Data_Persons[Tenure (yrs)],MATCH(Data_Sales!H97,Data_Persons[Sales Person],0))</f>
        <v>4</v>
      </c>
      <c r="J97" s="6" t="s">
        <v>17</v>
      </c>
      <c r="K97" s="6" t="s">
        <v>13</v>
      </c>
      <c r="L97" s="22">
        <v>399</v>
      </c>
      <c r="M97" s="6">
        <v>5</v>
      </c>
      <c r="N97" s="22">
        <f t="shared" si="5"/>
        <v>1995</v>
      </c>
      <c r="O97" s="6" t="str">
        <f>VLOOKUP(H97,Data_Persons!$B$2:$C$9,2,0)</f>
        <v>Steve</v>
      </c>
    </row>
    <row r="98" spans="1:15" x14ac:dyDescent="0.3">
      <c r="A98" s="8" t="s">
        <v>138</v>
      </c>
      <c r="B98" s="43">
        <v>44356</v>
      </c>
      <c r="C98" s="6">
        <f>DAY(Data_Sales[[#This Row],[Order Date]])</f>
        <v>9</v>
      </c>
      <c r="D98" s="14">
        <f t="shared" si="3"/>
        <v>6</v>
      </c>
      <c r="E98" s="6">
        <f t="shared" si="4"/>
        <v>2021</v>
      </c>
      <c r="F98" s="6">
        <v>14</v>
      </c>
      <c r="G98" s="6" t="s">
        <v>65</v>
      </c>
      <c r="H98" s="6" t="s">
        <v>36</v>
      </c>
      <c r="I98" s="6">
        <f>INDEX(Data_Persons[Tenure (yrs)],MATCH(Data_Sales!H98,Data_Persons[Sales Person],0))</f>
        <v>6</v>
      </c>
      <c r="J98" s="6" t="s">
        <v>27</v>
      </c>
      <c r="K98" s="6" t="s">
        <v>13</v>
      </c>
      <c r="L98" s="22">
        <v>399</v>
      </c>
      <c r="M98" s="6">
        <v>0</v>
      </c>
      <c r="N98" s="22">
        <f t="shared" si="5"/>
        <v>0</v>
      </c>
      <c r="O98" s="6" t="str">
        <f>VLOOKUP(H98,Data_Persons!$B$2:$C$9,2,0)</f>
        <v>Steve</v>
      </c>
    </row>
    <row r="99" spans="1:15" x14ac:dyDescent="0.3">
      <c r="A99" s="8" t="s">
        <v>139</v>
      </c>
      <c r="B99" s="43">
        <v>44358</v>
      </c>
      <c r="C99" s="6">
        <f>DAY(Data_Sales[[#This Row],[Order Date]])</f>
        <v>11</v>
      </c>
      <c r="D99" s="14">
        <f t="shared" si="3"/>
        <v>6</v>
      </c>
      <c r="E99" s="6">
        <f t="shared" si="4"/>
        <v>2021</v>
      </c>
      <c r="F99" s="6">
        <v>11</v>
      </c>
      <c r="G99" s="6" t="s">
        <v>115</v>
      </c>
      <c r="H99" s="6" t="s">
        <v>26</v>
      </c>
      <c r="I99" s="6">
        <f>INDEX(Data_Persons[Tenure (yrs)],MATCH(Data_Sales!H99,Data_Persons[Sales Person],0))</f>
        <v>5</v>
      </c>
      <c r="J99" s="6" t="s">
        <v>27</v>
      </c>
      <c r="K99" s="6" t="s">
        <v>13</v>
      </c>
      <c r="L99" s="22">
        <v>399</v>
      </c>
      <c r="M99" s="6">
        <v>0</v>
      </c>
      <c r="N99" s="22">
        <f t="shared" si="5"/>
        <v>0</v>
      </c>
      <c r="O99" s="6" t="str">
        <f>VLOOKUP(H99,Data_Persons!$B$2:$C$9,2,0)</f>
        <v>Sara</v>
      </c>
    </row>
    <row r="100" spans="1:15" x14ac:dyDescent="0.3">
      <c r="A100" s="8" t="s">
        <v>140</v>
      </c>
      <c r="B100" s="43">
        <v>44359</v>
      </c>
      <c r="C100" s="6">
        <f>DAY(Data_Sales[[#This Row],[Order Date]])</f>
        <v>12</v>
      </c>
      <c r="D100" s="14">
        <f t="shared" si="3"/>
        <v>6</v>
      </c>
      <c r="E100" s="6">
        <f t="shared" si="4"/>
        <v>2021</v>
      </c>
      <c r="F100" s="6">
        <v>10</v>
      </c>
      <c r="G100" s="6" t="s">
        <v>68</v>
      </c>
      <c r="H100" s="6" t="s">
        <v>16</v>
      </c>
      <c r="I100" s="6">
        <f>INDEX(Data_Persons[Tenure (yrs)],MATCH(Data_Sales!H100,Data_Persons[Sales Person],0))</f>
        <v>4</v>
      </c>
      <c r="J100" s="6" t="s">
        <v>17</v>
      </c>
      <c r="K100" s="6" t="s">
        <v>13</v>
      </c>
      <c r="L100" s="22">
        <v>399</v>
      </c>
      <c r="M100" s="6">
        <v>0</v>
      </c>
      <c r="N100" s="22">
        <f t="shared" si="5"/>
        <v>0</v>
      </c>
      <c r="O100" s="6" t="str">
        <f>VLOOKUP(H100,Data_Persons!$B$2:$C$9,2,0)</f>
        <v>Steve</v>
      </c>
    </row>
    <row r="101" spans="1:15" x14ac:dyDescent="0.3">
      <c r="A101" s="8" t="s">
        <v>141</v>
      </c>
      <c r="B101" s="43">
        <v>44360</v>
      </c>
      <c r="C101" s="6">
        <f>DAY(Data_Sales[[#This Row],[Order Date]])</f>
        <v>13</v>
      </c>
      <c r="D101" s="14">
        <f t="shared" si="3"/>
        <v>6</v>
      </c>
      <c r="E101" s="6">
        <f t="shared" si="4"/>
        <v>2021</v>
      </c>
      <c r="F101" s="6">
        <v>14</v>
      </c>
      <c r="G101" s="6" t="s">
        <v>65</v>
      </c>
      <c r="H101" s="6" t="s">
        <v>36</v>
      </c>
      <c r="I101" s="6">
        <f>INDEX(Data_Persons[Tenure (yrs)],MATCH(Data_Sales!H101,Data_Persons[Sales Person],0))</f>
        <v>6</v>
      </c>
      <c r="J101" s="6" t="s">
        <v>27</v>
      </c>
      <c r="K101" s="6" t="s">
        <v>13</v>
      </c>
      <c r="L101" s="22">
        <v>399</v>
      </c>
      <c r="M101" s="6">
        <v>9</v>
      </c>
      <c r="N101" s="22">
        <f t="shared" si="5"/>
        <v>3591</v>
      </c>
      <c r="O101" s="6" t="str">
        <f>VLOOKUP(H101,Data_Persons!$B$2:$C$9,2,0)</f>
        <v>Steve</v>
      </c>
    </row>
    <row r="102" spans="1:15" x14ac:dyDescent="0.3">
      <c r="A102" s="8" t="s">
        <v>142</v>
      </c>
      <c r="B102" s="43">
        <v>44363</v>
      </c>
      <c r="C102" s="6">
        <f>DAY(Data_Sales[[#This Row],[Order Date]])</f>
        <v>16</v>
      </c>
      <c r="D102" s="14">
        <f t="shared" si="3"/>
        <v>6</v>
      </c>
      <c r="E102" s="6">
        <f t="shared" si="4"/>
        <v>2021</v>
      </c>
      <c r="F102" s="6">
        <v>13</v>
      </c>
      <c r="G102" s="6" t="s">
        <v>35</v>
      </c>
      <c r="H102" s="6" t="s">
        <v>26</v>
      </c>
      <c r="I102" s="6">
        <f>INDEX(Data_Persons[Tenure (yrs)],MATCH(Data_Sales!H102,Data_Persons[Sales Person],0))</f>
        <v>5</v>
      </c>
      <c r="J102" s="6" t="s">
        <v>27</v>
      </c>
      <c r="K102" s="6" t="s">
        <v>13</v>
      </c>
      <c r="L102" s="22">
        <v>399</v>
      </c>
      <c r="M102" s="6">
        <v>0</v>
      </c>
      <c r="N102" s="22">
        <f t="shared" si="5"/>
        <v>0</v>
      </c>
      <c r="O102" s="6" t="str">
        <f>VLOOKUP(H102,Data_Persons!$B$2:$C$9,2,0)</f>
        <v>Sara</v>
      </c>
    </row>
    <row r="103" spans="1:15" x14ac:dyDescent="0.3">
      <c r="A103" s="8" t="s">
        <v>143</v>
      </c>
      <c r="B103" s="43">
        <v>44363</v>
      </c>
      <c r="C103" s="6">
        <f>DAY(Data_Sales[[#This Row],[Order Date]])</f>
        <v>16</v>
      </c>
      <c r="D103" s="14">
        <f t="shared" si="3"/>
        <v>6</v>
      </c>
      <c r="E103" s="6">
        <f t="shared" si="4"/>
        <v>2021</v>
      </c>
      <c r="F103" s="6">
        <v>15</v>
      </c>
      <c r="G103" s="6" t="s">
        <v>49</v>
      </c>
      <c r="H103" s="6" t="s">
        <v>26</v>
      </c>
      <c r="I103" s="6">
        <f>INDEX(Data_Persons[Tenure (yrs)],MATCH(Data_Sales!H103,Data_Persons[Sales Person],0))</f>
        <v>5</v>
      </c>
      <c r="J103" s="6" t="s">
        <v>27</v>
      </c>
      <c r="K103" s="6" t="s">
        <v>13</v>
      </c>
      <c r="L103" s="22">
        <v>399</v>
      </c>
      <c r="M103" s="6">
        <v>6</v>
      </c>
      <c r="N103" s="22">
        <f t="shared" si="5"/>
        <v>2394</v>
      </c>
      <c r="O103" s="6" t="str">
        <f>VLOOKUP(H103,Data_Persons!$B$2:$C$9,2,0)</f>
        <v>Sara</v>
      </c>
    </row>
    <row r="104" spans="1:15" x14ac:dyDescent="0.3">
      <c r="A104" s="8" t="s">
        <v>144</v>
      </c>
      <c r="B104" s="43">
        <v>44363</v>
      </c>
      <c r="C104" s="6">
        <f>DAY(Data_Sales[[#This Row],[Order Date]])</f>
        <v>16</v>
      </c>
      <c r="D104" s="14">
        <f t="shared" si="3"/>
        <v>6</v>
      </c>
      <c r="E104" s="6">
        <f t="shared" si="4"/>
        <v>2021</v>
      </c>
      <c r="F104" s="6">
        <v>14</v>
      </c>
      <c r="G104" s="6" t="s">
        <v>65</v>
      </c>
      <c r="H104" s="6" t="s">
        <v>36</v>
      </c>
      <c r="I104" s="6">
        <f>INDEX(Data_Persons[Tenure (yrs)],MATCH(Data_Sales!H104,Data_Persons[Sales Person],0))</f>
        <v>6</v>
      </c>
      <c r="J104" s="6" t="s">
        <v>27</v>
      </c>
      <c r="K104" s="6" t="s">
        <v>13</v>
      </c>
      <c r="L104" s="22">
        <v>399</v>
      </c>
      <c r="M104" s="6">
        <v>0</v>
      </c>
      <c r="N104" s="22">
        <f t="shared" si="5"/>
        <v>0</v>
      </c>
      <c r="O104" s="6" t="str">
        <f>VLOOKUP(H104,Data_Persons!$B$2:$C$9,2,0)</f>
        <v>Steve</v>
      </c>
    </row>
    <row r="105" spans="1:15" x14ac:dyDescent="0.3">
      <c r="A105" s="8" t="s">
        <v>145</v>
      </c>
      <c r="B105" s="43">
        <v>44366</v>
      </c>
      <c r="C105" s="6">
        <f>DAY(Data_Sales[[#This Row],[Order Date]])</f>
        <v>19</v>
      </c>
      <c r="D105" s="14">
        <f t="shared" si="3"/>
        <v>6</v>
      </c>
      <c r="E105" s="6">
        <f t="shared" si="4"/>
        <v>2021</v>
      </c>
      <c r="F105" s="6">
        <v>20</v>
      </c>
      <c r="G105" s="6" t="s">
        <v>10</v>
      </c>
      <c r="H105" s="6" t="s">
        <v>38</v>
      </c>
      <c r="I105" s="6">
        <f>INDEX(Data_Persons[Tenure (yrs)],MATCH(Data_Sales!H105,Data_Persons[Sales Person],0))</f>
        <v>5</v>
      </c>
      <c r="J105" s="6" t="s">
        <v>12</v>
      </c>
      <c r="K105" s="6" t="s">
        <v>13</v>
      </c>
      <c r="L105" s="22">
        <v>399</v>
      </c>
      <c r="M105" s="6">
        <v>5</v>
      </c>
      <c r="N105" s="22">
        <f t="shared" si="5"/>
        <v>1995</v>
      </c>
      <c r="O105" s="6" t="str">
        <f>VLOOKUP(H105,Data_Persons!$B$2:$C$9,2,0)</f>
        <v>Jeff</v>
      </c>
    </row>
    <row r="106" spans="1:15" x14ac:dyDescent="0.3">
      <c r="A106" s="8" t="s">
        <v>146</v>
      </c>
      <c r="B106" s="43">
        <v>44368</v>
      </c>
      <c r="C106" s="6">
        <f>DAY(Data_Sales[[#This Row],[Order Date]])</f>
        <v>21</v>
      </c>
      <c r="D106" s="14">
        <f t="shared" si="3"/>
        <v>6</v>
      </c>
      <c r="E106" s="6">
        <f t="shared" si="4"/>
        <v>2021</v>
      </c>
      <c r="F106" s="6">
        <v>14</v>
      </c>
      <c r="G106" s="6" t="s">
        <v>65</v>
      </c>
      <c r="H106" s="6" t="s">
        <v>26</v>
      </c>
      <c r="I106" s="6">
        <f>INDEX(Data_Persons[Tenure (yrs)],MATCH(Data_Sales!H106,Data_Persons[Sales Person],0))</f>
        <v>5</v>
      </c>
      <c r="J106" s="6" t="s">
        <v>27</v>
      </c>
      <c r="K106" s="6" t="s">
        <v>13</v>
      </c>
      <c r="L106" s="22">
        <v>399</v>
      </c>
      <c r="M106" s="6">
        <v>9</v>
      </c>
      <c r="N106" s="22">
        <f t="shared" si="5"/>
        <v>3591</v>
      </c>
      <c r="O106" s="6" t="str">
        <f>VLOOKUP(H106,Data_Persons!$B$2:$C$9,2,0)</f>
        <v>Sara</v>
      </c>
    </row>
    <row r="107" spans="1:15" x14ac:dyDescent="0.3">
      <c r="A107" s="8" t="s">
        <v>147</v>
      </c>
      <c r="B107" s="43">
        <v>44369</v>
      </c>
      <c r="C107" s="6">
        <f>DAY(Data_Sales[[#This Row],[Order Date]])</f>
        <v>22</v>
      </c>
      <c r="D107" s="14">
        <f t="shared" si="3"/>
        <v>6</v>
      </c>
      <c r="E107" s="6">
        <f t="shared" si="4"/>
        <v>2021</v>
      </c>
      <c r="F107" s="6">
        <v>7</v>
      </c>
      <c r="G107" s="6" t="s">
        <v>43</v>
      </c>
      <c r="H107" s="6" t="s">
        <v>41</v>
      </c>
      <c r="I107" s="6">
        <f>INDEX(Data_Persons[Tenure (yrs)],MATCH(Data_Sales!H107,Data_Persons[Sales Person],0))</f>
        <v>8</v>
      </c>
      <c r="J107" s="6" t="s">
        <v>17</v>
      </c>
      <c r="K107" s="6" t="s">
        <v>13</v>
      </c>
      <c r="L107" s="22">
        <v>399</v>
      </c>
      <c r="M107" s="6">
        <v>0</v>
      </c>
      <c r="N107" s="22">
        <f t="shared" si="5"/>
        <v>0</v>
      </c>
      <c r="O107" s="6" t="str">
        <f>VLOOKUP(H107,Data_Persons!$B$2:$C$9,2,0)</f>
        <v>Philip</v>
      </c>
    </row>
    <row r="108" spans="1:15" x14ac:dyDescent="0.3">
      <c r="A108" s="8" t="s">
        <v>148</v>
      </c>
      <c r="B108" s="43">
        <v>44369</v>
      </c>
      <c r="C108" s="6">
        <f>DAY(Data_Sales[[#This Row],[Order Date]])</f>
        <v>22</v>
      </c>
      <c r="D108" s="14">
        <f t="shared" si="3"/>
        <v>6</v>
      </c>
      <c r="E108" s="6">
        <f t="shared" si="4"/>
        <v>2021</v>
      </c>
      <c r="F108" s="6">
        <v>15</v>
      </c>
      <c r="G108" s="6" t="s">
        <v>49</v>
      </c>
      <c r="H108" s="6" t="s">
        <v>36</v>
      </c>
      <c r="I108" s="6">
        <f>INDEX(Data_Persons[Tenure (yrs)],MATCH(Data_Sales!H108,Data_Persons[Sales Person],0))</f>
        <v>6</v>
      </c>
      <c r="J108" s="6" t="s">
        <v>27</v>
      </c>
      <c r="K108" s="6" t="s">
        <v>13</v>
      </c>
      <c r="L108" s="22">
        <v>399</v>
      </c>
      <c r="M108" s="6">
        <v>4</v>
      </c>
      <c r="N108" s="22">
        <f t="shared" si="5"/>
        <v>1596</v>
      </c>
      <c r="O108" s="6" t="str">
        <f>VLOOKUP(H108,Data_Persons!$B$2:$C$9,2,0)</f>
        <v>Steve</v>
      </c>
    </row>
    <row r="109" spans="1:15" x14ac:dyDescent="0.3">
      <c r="A109" s="8" t="s">
        <v>149</v>
      </c>
      <c r="B109" s="43">
        <v>44369</v>
      </c>
      <c r="C109" s="6">
        <f>DAY(Data_Sales[[#This Row],[Order Date]])</f>
        <v>22</v>
      </c>
      <c r="D109" s="14">
        <f t="shared" si="3"/>
        <v>6</v>
      </c>
      <c r="E109" s="6">
        <f t="shared" si="4"/>
        <v>2021</v>
      </c>
      <c r="F109" s="6">
        <v>10</v>
      </c>
      <c r="G109" s="6" t="s">
        <v>68</v>
      </c>
      <c r="H109" s="6" t="s">
        <v>16</v>
      </c>
      <c r="I109" s="6">
        <f>INDEX(Data_Persons[Tenure (yrs)],MATCH(Data_Sales!H109,Data_Persons[Sales Person],0))</f>
        <v>4</v>
      </c>
      <c r="J109" s="6" t="s">
        <v>17</v>
      </c>
      <c r="K109" s="6" t="s">
        <v>13</v>
      </c>
      <c r="L109" s="22">
        <v>399</v>
      </c>
      <c r="M109" s="6">
        <v>3</v>
      </c>
      <c r="N109" s="22">
        <f t="shared" si="5"/>
        <v>1197</v>
      </c>
      <c r="O109" s="6" t="str">
        <f>VLOOKUP(H109,Data_Persons!$B$2:$C$9,2,0)</f>
        <v>Steve</v>
      </c>
    </row>
    <row r="110" spans="1:15" x14ac:dyDescent="0.3">
      <c r="A110" s="8" t="s">
        <v>150</v>
      </c>
      <c r="B110" s="43">
        <v>44371</v>
      </c>
      <c r="C110" s="6">
        <f>DAY(Data_Sales[[#This Row],[Order Date]])</f>
        <v>24</v>
      </c>
      <c r="D110" s="14">
        <f t="shared" si="3"/>
        <v>6</v>
      </c>
      <c r="E110" s="6">
        <f t="shared" si="4"/>
        <v>2021</v>
      </c>
      <c r="F110" s="6">
        <v>5</v>
      </c>
      <c r="G110" s="6" t="s">
        <v>23</v>
      </c>
      <c r="H110" s="6" t="s">
        <v>20</v>
      </c>
      <c r="I110" s="6">
        <f>INDEX(Data_Persons[Tenure (yrs)],MATCH(Data_Sales!H110,Data_Persons[Sales Person],0))</f>
        <v>2</v>
      </c>
      <c r="J110" s="6" t="s">
        <v>21</v>
      </c>
      <c r="K110" s="6" t="s">
        <v>13</v>
      </c>
      <c r="L110" s="22">
        <v>399</v>
      </c>
      <c r="M110" s="6">
        <v>3</v>
      </c>
      <c r="N110" s="22">
        <f t="shared" si="5"/>
        <v>1197</v>
      </c>
      <c r="O110" s="6" t="str">
        <f>VLOOKUP(H110,Data_Persons!$B$2:$C$9,2,0)</f>
        <v>Jeff</v>
      </c>
    </row>
    <row r="111" spans="1:15" x14ac:dyDescent="0.3">
      <c r="A111" s="8" t="s">
        <v>151</v>
      </c>
      <c r="B111" s="43">
        <v>44373</v>
      </c>
      <c r="C111" s="6">
        <f>DAY(Data_Sales[[#This Row],[Order Date]])</f>
        <v>26</v>
      </c>
      <c r="D111" s="14">
        <f t="shared" si="3"/>
        <v>6</v>
      </c>
      <c r="E111" s="6">
        <f t="shared" si="4"/>
        <v>2021</v>
      </c>
      <c r="F111" s="6">
        <v>11</v>
      </c>
      <c r="G111" s="6" t="s">
        <v>115</v>
      </c>
      <c r="H111" s="6" t="s">
        <v>36</v>
      </c>
      <c r="I111" s="6">
        <f>INDEX(Data_Persons[Tenure (yrs)],MATCH(Data_Sales!H111,Data_Persons[Sales Person],0))</f>
        <v>6</v>
      </c>
      <c r="J111" s="6" t="s">
        <v>27</v>
      </c>
      <c r="K111" s="6" t="s">
        <v>13</v>
      </c>
      <c r="L111" s="22">
        <v>399</v>
      </c>
      <c r="M111" s="6">
        <v>9</v>
      </c>
      <c r="N111" s="22">
        <f t="shared" si="5"/>
        <v>3591</v>
      </c>
      <c r="O111" s="6" t="str">
        <f>VLOOKUP(H111,Data_Persons!$B$2:$C$9,2,0)</f>
        <v>Steve</v>
      </c>
    </row>
    <row r="112" spans="1:15" x14ac:dyDescent="0.3">
      <c r="A112" s="8" t="s">
        <v>152</v>
      </c>
      <c r="B112" s="43">
        <v>44375</v>
      </c>
      <c r="C112" s="6">
        <f>DAY(Data_Sales[[#This Row],[Order Date]])</f>
        <v>28</v>
      </c>
      <c r="D112" s="14">
        <f t="shared" si="3"/>
        <v>6</v>
      </c>
      <c r="E112" s="6">
        <f t="shared" si="4"/>
        <v>2021</v>
      </c>
      <c r="F112" s="6">
        <v>10</v>
      </c>
      <c r="G112" s="6" t="s">
        <v>68</v>
      </c>
      <c r="H112" s="6" t="s">
        <v>41</v>
      </c>
      <c r="I112" s="6">
        <f>INDEX(Data_Persons[Tenure (yrs)],MATCH(Data_Sales!H112,Data_Persons[Sales Person],0))</f>
        <v>8</v>
      </c>
      <c r="J112" s="6" t="s">
        <v>17</v>
      </c>
      <c r="K112" s="6" t="s">
        <v>13</v>
      </c>
      <c r="L112" s="22">
        <v>399</v>
      </c>
      <c r="M112" s="6">
        <v>9</v>
      </c>
      <c r="N112" s="22">
        <f t="shared" si="5"/>
        <v>3591</v>
      </c>
      <c r="O112" s="6" t="str">
        <f>VLOOKUP(H112,Data_Persons!$B$2:$C$9,2,0)</f>
        <v>Philip</v>
      </c>
    </row>
    <row r="113" spans="1:15" x14ac:dyDescent="0.3">
      <c r="A113" s="8" t="s">
        <v>153</v>
      </c>
      <c r="B113" s="43">
        <v>44377</v>
      </c>
      <c r="C113" s="6">
        <f>DAY(Data_Sales[[#This Row],[Order Date]])</f>
        <v>30</v>
      </c>
      <c r="D113" s="14">
        <f t="shared" si="3"/>
        <v>6</v>
      </c>
      <c r="E113" s="6">
        <f t="shared" si="4"/>
        <v>2021</v>
      </c>
      <c r="F113" s="6">
        <v>20</v>
      </c>
      <c r="G113" s="6" t="s">
        <v>10</v>
      </c>
      <c r="H113" s="6" t="s">
        <v>38</v>
      </c>
      <c r="I113" s="6">
        <f>INDEX(Data_Persons[Tenure (yrs)],MATCH(Data_Sales!H113,Data_Persons[Sales Person],0))</f>
        <v>5</v>
      </c>
      <c r="J113" s="6" t="s">
        <v>12</v>
      </c>
      <c r="K113" s="6" t="s">
        <v>13</v>
      </c>
      <c r="L113" s="22">
        <v>399</v>
      </c>
      <c r="M113" s="6">
        <v>7</v>
      </c>
      <c r="N113" s="22">
        <f t="shared" si="5"/>
        <v>2793</v>
      </c>
      <c r="O113" s="6" t="str">
        <f>VLOOKUP(H113,Data_Persons!$B$2:$C$9,2,0)</f>
        <v>Jeff</v>
      </c>
    </row>
    <row r="114" spans="1:15" x14ac:dyDescent="0.3">
      <c r="A114" s="8" t="s">
        <v>154</v>
      </c>
      <c r="B114" s="43">
        <v>44383</v>
      </c>
      <c r="C114" s="6">
        <f>DAY(Data_Sales[[#This Row],[Order Date]])</f>
        <v>6</v>
      </c>
      <c r="D114" s="14">
        <f t="shared" si="3"/>
        <v>7</v>
      </c>
      <c r="E114" s="6">
        <f t="shared" si="4"/>
        <v>2021</v>
      </c>
      <c r="F114" s="6">
        <v>19</v>
      </c>
      <c r="G114" s="6" t="s">
        <v>32</v>
      </c>
      <c r="H114" s="6" t="s">
        <v>11</v>
      </c>
      <c r="I114" s="6">
        <f>INDEX(Data_Persons[Tenure (yrs)],MATCH(Data_Sales!H114,Data_Persons[Sales Person],0))</f>
        <v>3</v>
      </c>
      <c r="J114" s="6" t="s">
        <v>12</v>
      </c>
      <c r="K114" s="6" t="s">
        <v>13</v>
      </c>
      <c r="L114" s="22">
        <v>399</v>
      </c>
      <c r="M114" s="6">
        <v>0</v>
      </c>
      <c r="N114" s="22">
        <f t="shared" si="5"/>
        <v>0</v>
      </c>
      <c r="O114" s="6" t="str">
        <f>VLOOKUP(H114,Data_Persons!$B$2:$C$9,2,0)</f>
        <v>Jeff</v>
      </c>
    </row>
    <row r="115" spans="1:15" x14ac:dyDescent="0.3">
      <c r="A115" s="8" t="s">
        <v>155</v>
      </c>
      <c r="B115" s="43">
        <v>44385</v>
      </c>
      <c r="C115" s="6">
        <f>DAY(Data_Sales[[#This Row],[Order Date]])</f>
        <v>8</v>
      </c>
      <c r="D115" s="14">
        <f t="shared" si="3"/>
        <v>7</v>
      </c>
      <c r="E115" s="6">
        <f t="shared" si="4"/>
        <v>2021</v>
      </c>
      <c r="F115" s="6">
        <v>17</v>
      </c>
      <c r="G115" s="6" t="s">
        <v>63</v>
      </c>
      <c r="H115" s="6" t="s">
        <v>38</v>
      </c>
      <c r="I115" s="6">
        <f>INDEX(Data_Persons[Tenure (yrs)],MATCH(Data_Sales!H115,Data_Persons[Sales Person],0))</f>
        <v>5</v>
      </c>
      <c r="J115" s="6" t="s">
        <v>12</v>
      </c>
      <c r="K115" s="6" t="s">
        <v>13</v>
      </c>
      <c r="L115" s="22">
        <v>399</v>
      </c>
      <c r="M115" s="6">
        <v>8</v>
      </c>
      <c r="N115" s="22">
        <f t="shared" si="5"/>
        <v>3192</v>
      </c>
      <c r="O115" s="6" t="str">
        <f>VLOOKUP(H115,Data_Persons!$B$2:$C$9,2,0)</f>
        <v>Jeff</v>
      </c>
    </row>
    <row r="116" spans="1:15" x14ac:dyDescent="0.3">
      <c r="A116" s="8" t="s">
        <v>156</v>
      </c>
      <c r="B116" s="43">
        <v>44385</v>
      </c>
      <c r="C116" s="6">
        <f>DAY(Data_Sales[[#This Row],[Order Date]])</f>
        <v>8</v>
      </c>
      <c r="D116" s="14">
        <f t="shared" si="3"/>
        <v>7</v>
      </c>
      <c r="E116" s="6">
        <f t="shared" si="4"/>
        <v>2021</v>
      </c>
      <c r="F116" s="6">
        <v>14</v>
      </c>
      <c r="G116" s="6" t="s">
        <v>65</v>
      </c>
      <c r="H116" s="6" t="s">
        <v>26</v>
      </c>
      <c r="I116" s="6">
        <f>INDEX(Data_Persons[Tenure (yrs)],MATCH(Data_Sales!H116,Data_Persons[Sales Person],0))</f>
        <v>5</v>
      </c>
      <c r="J116" s="6" t="s">
        <v>27</v>
      </c>
      <c r="K116" s="6" t="s">
        <v>13</v>
      </c>
      <c r="L116" s="22">
        <v>399</v>
      </c>
      <c r="M116" s="6">
        <v>5</v>
      </c>
      <c r="N116" s="22">
        <f t="shared" si="5"/>
        <v>1995</v>
      </c>
      <c r="O116" s="6" t="str">
        <f>VLOOKUP(H116,Data_Persons!$B$2:$C$9,2,0)</f>
        <v>Sara</v>
      </c>
    </row>
    <row r="117" spans="1:15" x14ac:dyDescent="0.3">
      <c r="A117" s="8" t="s">
        <v>157</v>
      </c>
      <c r="B117" s="43">
        <v>44388</v>
      </c>
      <c r="C117" s="6">
        <f>DAY(Data_Sales[[#This Row],[Order Date]])</f>
        <v>11</v>
      </c>
      <c r="D117" s="14">
        <f t="shared" si="3"/>
        <v>7</v>
      </c>
      <c r="E117" s="6">
        <f t="shared" si="4"/>
        <v>2021</v>
      </c>
      <c r="F117" s="6">
        <v>5</v>
      </c>
      <c r="G117" s="6" t="s">
        <v>23</v>
      </c>
      <c r="H117" s="6" t="s">
        <v>20</v>
      </c>
      <c r="I117" s="6">
        <f>INDEX(Data_Persons[Tenure (yrs)],MATCH(Data_Sales!H117,Data_Persons[Sales Person],0))</f>
        <v>2</v>
      </c>
      <c r="J117" s="6" t="s">
        <v>21</v>
      </c>
      <c r="K117" s="6" t="s">
        <v>13</v>
      </c>
      <c r="L117" s="22">
        <v>399</v>
      </c>
      <c r="M117" s="6">
        <v>0</v>
      </c>
      <c r="N117" s="22">
        <f t="shared" si="5"/>
        <v>0</v>
      </c>
      <c r="O117" s="6" t="str">
        <f>VLOOKUP(H117,Data_Persons!$B$2:$C$9,2,0)</f>
        <v>Jeff</v>
      </c>
    </row>
    <row r="118" spans="1:15" x14ac:dyDescent="0.3">
      <c r="A118" s="8" t="s">
        <v>158</v>
      </c>
      <c r="B118" s="43">
        <v>44390</v>
      </c>
      <c r="C118" s="6">
        <f>DAY(Data_Sales[[#This Row],[Order Date]])</f>
        <v>13</v>
      </c>
      <c r="D118" s="14">
        <f t="shared" si="3"/>
        <v>7</v>
      </c>
      <c r="E118" s="6">
        <f t="shared" si="4"/>
        <v>2021</v>
      </c>
      <c r="F118" s="6">
        <v>16</v>
      </c>
      <c r="G118" s="6" t="s">
        <v>92</v>
      </c>
      <c r="H118" s="6" t="s">
        <v>38</v>
      </c>
      <c r="I118" s="6">
        <f>INDEX(Data_Persons[Tenure (yrs)],MATCH(Data_Sales!H118,Data_Persons[Sales Person],0))</f>
        <v>5</v>
      </c>
      <c r="J118" s="6" t="s">
        <v>12</v>
      </c>
      <c r="K118" s="6" t="s">
        <v>13</v>
      </c>
      <c r="L118" s="22">
        <v>399</v>
      </c>
      <c r="M118" s="6">
        <v>3</v>
      </c>
      <c r="N118" s="22">
        <f t="shared" si="5"/>
        <v>1197</v>
      </c>
      <c r="O118" s="6" t="str">
        <f>VLOOKUP(H118,Data_Persons!$B$2:$C$9,2,0)</f>
        <v>Jeff</v>
      </c>
    </row>
    <row r="119" spans="1:15" x14ac:dyDescent="0.3">
      <c r="A119" s="8" t="s">
        <v>159</v>
      </c>
      <c r="B119" s="43">
        <v>44391</v>
      </c>
      <c r="C119" s="6">
        <f>DAY(Data_Sales[[#This Row],[Order Date]])</f>
        <v>14</v>
      </c>
      <c r="D119" s="14">
        <f t="shared" si="3"/>
        <v>7</v>
      </c>
      <c r="E119" s="6">
        <f t="shared" si="4"/>
        <v>2021</v>
      </c>
      <c r="F119" s="6">
        <v>10</v>
      </c>
      <c r="G119" s="6" t="s">
        <v>68</v>
      </c>
      <c r="H119" s="6" t="s">
        <v>16</v>
      </c>
      <c r="I119" s="6">
        <f>INDEX(Data_Persons[Tenure (yrs)],MATCH(Data_Sales!H119,Data_Persons[Sales Person],0))</f>
        <v>4</v>
      </c>
      <c r="J119" s="6" t="s">
        <v>17</v>
      </c>
      <c r="K119" s="6" t="s">
        <v>13</v>
      </c>
      <c r="L119" s="22">
        <v>399</v>
      </c>
      <c r="M119" s="6">
        <v>7</v>
      </c>
      <c r="N119" s="22">
        <f t="shared" si="5"/>
        <v>2793</v>
      </c>
      <c r="O119" s="6" t="str">
        <f>VLOOKUP(H119,Data_Persons!$B$2:$C$9,2,0)</f>
        <v>Steve</v>
      </c>
    </row>
    <row r="120" spans="1:15" x14ac:dyDescent="0.3">
      <c r="A120" s="8" t="s">
        <v>160</v>
      </c>
      <c r="B120" s="43">
        <v>44392</v>
      </c>
      <c r="C120" s="6">
        <f>DAY(Data_Sales[[#This Row],[Order Date]])</f>
        <v>15</v>
      </c>
      <c r="D120" s="14">
        <f t="shared" si="3"/>
        <v>7</v>
      </c>
      <c r="E120" s="6">
        <f t="shared" si="4"/>
        <v>2021</v>
      </c>
      <c r="F120" s="6">
        <v>10</v>
      </c>
      <c r="G120" s="6" t="s">
        <v>68</v>
      </c>
      <c r="H120" s="6" t="s">
        <v>16</v>
      </c>
      <c r="I120" s="6">
        <f>INDEX(Data_Persons[Tenure (yrs)],MATCH(Data_Sales!H120,Data_Persons[Sales Person],0))</f>
        <v>4</v>
      </c>
      <c r="J120" s="6" t="s">
        <v>17</v>
      </c>
      <c r="K120" s="6" t="s">
        <v>13</v>
      </c>
      <c r="L120" s="22">
        <v>399</v>
      </c>
      <c r="M120" s="6">
        <v>9</v>
      </c>
      <c r="N120" s="22">
        <f t="shared" si="5"/>
        <v>3591</v>
      </c>
      <c r="O120" s="6" t="str">
        <f>VLOOKUP(H120,Data_Persons!$B$2:$C$9,2,0)</f>
        <v>Steve</v>
      </c>
    </row>
    <row r="121" spans="1:15" x14ac:dyDescent="0.3">
      <c r="A121" s="8" t="s">
        <v>161</v>
      </c>
      <c r="B121" s="43">
        <v>44392</v>
      </c>
      <c r="C121" s="6">
        <f>DAY(Data_Sales[[#This Row],[Order Date]])</f>
        <v>15</v>
      </c>
      <c r="D121" s="14">
        <f t="shared" si="3"/>
        <v>7</v>
      </c>
      <c r="E121" s="6">
        <f t="shared" si="4"/>
        <v>2021</v>
      </c>
      <c r="F121" s="6">
        <v>13</v>
      </c>
      <c r="G121" s="6" t="s">
        <v>35</v>
      </c>
      <c r="H121" s="6" t="s">
        <v>26</v>
      </c>
      <c r="I121" s="6">
        <f>INDEX(Data_Persons[Tenure (yrs)],MATCH(Data_Sales!H121,Data_Persons[Sales Person],0))</f>
        <v>5</v>
      </c>
      <c r="J121" s="6" t="s">
        <v>27</v>
      </c>
      <c r="K121" s="6" t="s">
        <v>13</v>
      </c>
      <c r="L121" s="22">
        <v>399</v>
      </c>
      <c r="M121" s="6">
        <v>8</v>
      </c>
      <c r="N121" s="22">
        <f t="shared" si="5"/>
        <v>3192</v>
      </c>
      <c r="O121" s="6" t="str">
        <f>VLOOKUP(H121,Data_Persons!$B$2:$C$9,2,0)</f>
        <v>Sara</v>
      </c>
    </row>
    <row r="122" spans="1:15" x14ac:dyDescent="0.3">
      <c r="A122" s="8" t="s">
        <v>162</v>
      </c>
      <c r="B122" s="43">
        <v>44394</v>
      </c>
      <c r="C122" s="6">
        <f>DAY(Data_Sales[[#This Row],[Order Date]])</f>
        <v>17</v>
      </c>
      <c r="D122" s="14">
        <f t="shared" si="3"/>
        <v>7</v>
      </c>
      <c r="E122" s="6">
        <f t="shared" si="4"/>
        <v>2021</v>
      </c>
      <c r="F122" s="6">
        <v>8</v>
      </c>
      <c r="G122" s="6" t="s">
        <v>76</v>
      </c>
      <c r="H122" s="6" t="s">
        <v>16</v>
      </c>
      <c r="I122" s="6">
        <f>INDEX(Data_Persons[Tenure (yrs)],MATCH(Data_Sales!H122,Data_Persons[Sales Person],0))</f>
        <v>4</v>
      </c>
      <c r="J122" s="6" t="s">
        <v>17</v>
      </c>
      <c r="K122" s="6" t="s">
        <v>13</v>
      </c>
      <c r="L122" s="22">
        <v>399</v>
      </c>
      <c r="M122" s="6">
        <v>5</v>
      </c>
      <c r="N122" s="22">
        <f t="shared" si="5"/>
        <v>1995</v>
      </c>
      <c r="O122" s="6" t="str">
        <f>VLOOKUP(H122,Data_Persons!$B$2:$C$9,2,0)</f>
        <v>Steve</v>
      </c>
    </row>
    <row r="123" spans="1:15" x14ac:dyDescent="0.3">
      <c r="A123" s="8" t="s">
        <v>163</v>
      </c>
      <c r="B123" s="43">
        <v>44398</v>
      </c>
      <c r="C123" s="6">
        <f>DAY(Data_Sales[[#This Row],[Order Date]])</f>
        <v>21</v>
      </c>
      <c r="D123" s="14">
        <f t="shared" si="3"/>
        <v>7</v>
      </c>
      <c r="E123" s="6">
        <f t="shared" si="4"/>
        <v>2021</v>
      </c>
      <c r="F123" s="6">
        <v>14</v>
      </c>
      <c r="G123" s="6" t="s">
        <v>65</v>
      </c>
      <c r="H123" s="6" t="s">
        <v>36</v>
      </c>
      <c r="I123" s="6">
        <f>INDEX(Data_Persons[Tenure (yrs)],MATCH(Data_Sales!H123,Data_Persons[Sales Person],0))</f>
        <v>6</v>
      </c>
      <c r="J123" s="6" t="s">
        <v>27</v>
      </c>
      <c r="K123" s="6" t="s">
        <v>13</v>
      </c>
      <c r="L123" s="22">
        <v>399</v>
      </c>
      <c r="M123" s="6">
        <v>5</v>
      </c>
      <c r="N123" s="22">
        <f t="shared" si="5"/>
        <v>1995</v>
      </c>
      <c r="O123" s="6" t="str">
        <f>VLOOKUP(H123,Data_Persons!$B$2:$C$9,2,0)</f>
        <v>Steve</v>
      </c>
    </row>
    <row r="124" spans="1:15" x14ac:dyDescent="0.3">
      <c r="A124" s="8" t="s">
        <v>164</v>
      </c>
      <c r="B124" s="43">
        <v>44399</v>
      </c>
      <c r="C124" s="6">
        <f>DAY(Data_Sales[[#This Row],[Order Date]])</f>
        <v>22</v>
      </c>
      <c r="D124" s="14">
        <f t="shared" si="3"/>
        <v>7</v>
      </c>
      <c r="E124" s="6">
        <f t="shared" si="4"/>
        <v>2021</v>
      </c>
      <c r="F124" s="6">
        <v>1</v>
      </c>
      <c r="G124" s="6" t="s">
        <v>61</v>
      </c>
      <c r="H124" s="6" t="s">
        <v>20</v>
      </c>
      <c r="I124" s="6">
        <f>INDEX(Data_Persons[Tenure (yrs)],MATCH(Data_Sales!H124,Data_Persons[Sales Person],0))</f>
        <v>2</v>
      </c>
      <c r="J124" s="6" t="s">
        <v>21</v>
      </c>
      <c r="K124" s="6" t="s">
        <v>13</v>
      </c>
      <c r="L124" s="22">
        <v>399</v>
      </c>
      <c r="M124" s="6">
        <v>8</v>
      </c>
      <c r="N124" s="22">
        <f t="shared" si="5"/>
        <v>3192</v>
      </c>
      <c r="O124" s="6" t="str">
        <f>VLOOKUP(H124,Data_Persons!$B$2:$C$9,2,0)</f>
        <v>Jeff</v>
      </c>
    </row>
    <row r="125" spans="1:15" x14ac:dyDescent="0.3">
      <c r="A125" s="8" t="s">
        <v>165</v>
      </c>
      <c r="B125" s="43">
        <v>44401</v>
      </c>
      <c r="C125" s="6">
        <f>DAY(Data_Sales[[#This Row],[Order Date]])</f>
        <v>24</v>
      </c>
      <c r="D125" s="14">
        <f t="shared" si="3"/>
        <v>7</v>
      </c>
      <c r="E125" s="6">
        <f t="shared" si="4"/>
        <v>2021</v>
      </c>
      <c r="F125" s="6">
        <v>9</v>
      </c>
      <c r="G125" s="6" t="s">
        <v>40</v>
      </c>
      <c r="H125" s="6" t="s">
        <v>41</v>
      </c>
      <c r="I125" s="6">
        <f>INDEX(Data_Persons[Tenure (yrs)],MATCH(Data_Sales!H125,Data_Persons[Sales Person],0))</f>
        <v>8</v>
      </c>
      <c r="J125" s="6" t="s">
        <v>17</v>
      </c>
      <c r="K125" s="6" t="s">
        <v>13</v>
      </c>
      <c r="L125" s="22">
        <v>399</v>
      </c>
      <c r="M125" s="6">
        <v>6</v>
      </c>
      <c r="N125" s="22">
        <f t="shared" si="5"/>
        <v>2394</v>
      </c>
      <c r="O125" s="6" t="str">
        <f>VLOOKUP(H125,Data_Persons!$B$2:$C$9,2,0)</f>
        <v>Philip</v>
      </c>
    </row>
    <row r="126" spans="1:15" x14ac:dyDescent="0.3">
      <c r="A126" s="8" t="s">
        <v>166</v>
      </c>
      <c r="B126" s="43">
        <v>44401</v>
      </c>
      <c r="C126" s="6">
        <f>DAY(Data_Sales[[#This Row],[Order Date]])</f>
        <v>24</v>
      </c>
      <c r="D126" s="14">
        <f t="shared" si="3"/>
        <v>7</v>
      </c>
      <c r="E126" s="6">
        <f t="shared" si="4"/>
        <v>2021</v>
      </c>
      <c r="F126" s="6">
        <v>13</v>
      </c>
      <c r="G126" s="6" t="s">
        <v>35</v>
      </c>
      <c r="H126" s="6" t="s">
        <v>26</v>
      </c>
      <c r="I126" s="6">
        <f>INDEX(Data_Persons[Tenure (yrs)],MATCH(Data_Sales!H126,Data_Persons[Sales Person],0))</f>
        <v>5</v>
      </c>
      <c r="J126" s="6" t="s">
        <v>27</v>
      </c>
      <c r="K126" s="6" t="s">
        <v>13</v>
      </c>
      <c r="L126" s="22">
        <v>399</v>
      </c>
      <c r="M126" s="6">
        <v>1</v>
      </c>
      <c r="N126" s="22">
        <f t="shared" si="5"/>
        <v>399</v>
      </c>
      <c r="O126" s="6" t="str">
        <f>VLOOKUP(H126,Data_Persons!$B$2:$C$9,2,0)</f>
        <v>Sara</v>
      </c>
    </row>
    <row r="127" spans="1:15" x14ac:dyDescent="0.3">
      <c r="A127" s="8" t="s">
        <v>167</v>
      </c>
      <c r="B127" s="43">
        <v>44404</v>
      </c>
      <c r="C127" s="6">
        <f>DAY(Data_Sales[[#This Row],[Order Date]])</f>
        <v>27</v>
      </c>
      <c r="D127" s="14">
        <f t="shared" si="3"/>
        <v>7</v>
      </c>
      <c r="E127" s="6">
        <f t="shared" si="4"/>
        <v>2021</v>
      </c>
      <c r="F127" s="6">
        <v>5</v>
      </c>
      <c r="G127" s="6" t="s">
        <v>23</v>
      </c>
      <c r="H127" s="6" t="s">
        <v>20</v>
      </c>
      <c r="I127" s="6">
        <f>INDEX(Data_Persons[Tenure (yrs)],MATCH(Data_Sales!H127,Data_Persons[Sales Person],0))</f>
        <v>2</v>
      </c>
      <c r="J127" s="6" t="s">
        <v>21</v>
      </c>
      <c r="K127" s="6" t="s">
        <v>13</v>
      </c>
      <c r="L127" s="22">
        <v>399</v>
      </c>
      <c r="M127" s="6">
        <v>5</v>
      </c>
      <c r="N127" s="22">
        <f t="shared" si="5"/>
        <v>1995</v>
      </c>
      <c r="O127" s="6" t="str">
        <f>VLOOKUP(H127,Data_Persons!$B$2:$C$9,2,0)</f>
        <v>Jeff</v>
      </c>
    </row>
    <row r="128" spans="1:15" x14ac:dyDescent="0.3">
      <c r="A128" s="8" t="s">
        <v>168</v>
      </c>
      <c r="B128" s="43">
        <v>44416</v>
      </c>
      <c r="C128" s="6">
        <f>DAY(Data_Sales[[#This Row],[Order Date]])</f>
        <v>8</v>
      </c>
      <c r="D128" s="14">
        <f t="shared" si="3"/>
        <v>8</v>
      </c>
      <c r="E128" s="6">
        <f t="shared" si="4"/>
        <v>2021</v>
      </c>
      <c r="F128" s="6">
        <v>8</v>
      </c>
      <c r="G128" s="6" t="s">
        <v>76</v>
      </c>
      <c r="H128" s="6" t="s">
        <v>16</v>
      </c>
      <c r="I128" s="6">
        <f>INDEX(Data_Persons[Tenure (yrs)],MATCH(Data_Sales!H128,Data_Persons[Sales Person],0))</f>
        <v>4</v>
      </c>
      <c r="J128" s="6" t="s">
        <v>17</v>
      </c>
      <c r="K128" s="6" t="s">
        <v>13</v>
      </c>
      <c r="L128" s="22">
        <v>399</v>
      </c>
      <c r="M128" s="6">
        <v>2</v>
      </c>
      <c r="N128" s="22">
        <f t="shared" si="5"/>
        <v>798</v>
      </c>
      <c r="O128" s="6" t="str">
        <f>VLOOKUP(H128,Data_Persons!$B$2:$C$9,2,0)</f>
        <v>Steve</v>
      </c>
    </row>
    <row r="129" spans="1:15" x14ac:dyDescent="0.3">
      <c r="A129" s="8" t="s">
        <v>169</v>
      </c>
      <c r="B129" s="43">
        <v>44418</v>
      </c>
      <c r="C129" s="6">
        <f>DAY(Data_Sales[[#This Row],[Order Date]])</f>
        <v>10</v>
      </c>
      <c r="D129" s="14">
        <f t="shared" si="3"/>
        <v>8</v>
      </c>
      <c r="E129" s="6">
        <f t="shared" si="4"/>
        <v>2021</v>
      </c>
      <c r="F129" s="6">
        <v>18</v>
      </c>
      <c r="G129" s="6" t="s">
        <v>52</v>
      </c>
      <c r="H129" s="6" t="s">
        <v>11</v>
      </c>
      <c r="I129" s="6">
        <f>INDEX(Data_Persons[Tenure (yrs)],MATCH(Data_Sales!H129,Data_Persons[Sales Person],0))</f>
        <v>3</v>
      </c>
      <c r="J129" s="6" t="s">
        <v>12</v>
      </c>
      <c r="K129" s="6" t="s">
        <v>13</v>
      </c>
      <c r="L129" s="22">
        <v>399</v>
      </c>
      <c r="M129" s="6">
        <v>4</v>
      </c>
      <c r="N129" s="22">
        <f t="shared" si="5"/>
        <v>1596</v>
      </c>
      <c r="O129" s="6" t="str">
        <f>VLOOKUP(H129,Data_Persons!$B$2:$C$9,2,0)</f>
        <v>Jeff</v>
      </c>
    </row>
    <row r="130" spans="1:15" x14ac:dyDescent="0.3">
      <c r="A130" s="8" t="s">
        <v>170</v>
      </c>
      <c r="B130" s="43">
        <v>44418</v>
      </c>
      <c r="C130" s="6">
        <f>DAY(Data_Sales[[#This Row],[Order Date]])</f>
        <v>10</v>
      </c>
      <c r="D130" s="14">
        <f t="shared" ref="D130:D193" si="6">MONTH(B130)</f>
        <v>8</v>
      </c>
      <c r="E130" s="6">
        <f t="shared" ref="E130:E193" si="7">YEAR(B130)</f>
        <v>2021</v>
      </c>
      <c r="F130" s="6">
        <v>13</v>
      </c>
      <c r="G130" s="6" t="s">
        <v>35</v>
      </c>
      <c r="H130" s="6" t="s">
        <v>26</v>
      </c>
      <c r="I130" s="6">
        <f>INDEX(Data_Persons[Tenure (yrs)],MATCH(Data_Sales!H130,Data_Persons[Sales Person],0))</f>
        <v>5</v>
      </c>
      <c r="J130" s="6" t="s">
        <v>27</v>
      </c>
      <c r="K130" s="6" t="s">
        <v>13</v>
      </c>
      <c r="L130" s="22">
        <v>399</v>
      </c>
      <c r="M130" s="6">
        <v>4</v>
      </c>
      <c r="N130" s="22">
        <f t="shared" si="5"/>
        <v>1596</v>
      </c>
      <c r="O130" s="6" t="str">
        <f>VLOOKUP(H130,Data_Persons!$B$2:$C$9,2,0)</f>
        <v>Sara</v>
      </c>
    </row>
    <row r="131" spans="1:15" x14ac:dyDescent="0.3">
      <c r="A131" s="8" t="s">
        <v>171</v>
      </c>
      <c r="B131" s="43">
        <v>44419</v>
      </c>
      <c r="C131" s="6">
        <f>DAY(Data_Sales[[#This Row],[Order Date]])</f>
        <v>11</v>
      </c>
      <c r="D131" s="14">
        <f t="shared" si="6"/>
        <v>8</v>
      </c>
      <c r="E131" s="6">
        <f t="shared" si="7"/>
        <v>2021</v>
      </c>
      <c r="F131" s="6">
        <v>3</v>
      </c>
      <c r="G131" s="6" t="s">
        <v>29</v>
      </c>
      <c r="H131" s="6" t="s">
        <v>30</v>
      </c>
      <c r="I131" s="6">
        <f>INDEX(Data_Persons[Tenure (yrs)],MATCH(Data_Sales!H131,Data_Persons[Sales Person],0))</f>
        <v>2</v>
      </c>
      <c r="J131" s="6" t="s">
        <v>21</v>
      </c>
      <c r="K131" s="6" t="s">
        <v>13</v>
      </c>
      <c r="L131" s="22">
        <v>399</v>
      </c>
      <c r="M131" s="6">
        <v>0</v>
      </c>
      <c r="N131" s="22">
        <f t="shared" ref="N131:N194" si="8">L131*M131</f>
        <v>0</v>
      </c>
      <c r="O131" s="6" t="str">
        <f>VLOOKUP(H131,Data_Persons!$B$2:$C$9,2,0)</f>
        <v>Sara</v>
      </c>
    </row>
    <row r="132" spans="1:15" x14ac:dyDescent="0.3">
      <c r="A132" s="8" t="s">
        <v>172</v>
      </c>
      <c r="B132" s="43">
        <v>44420</v>
      </c>
      <c r="C132" s="6">
        <f>DAY(Data_Sales[[#This Row],[Order Date]])</f>
        <v>12</v>
      </c>
      <c r="D132" s="14">
        <f t="shared" si="6"/>
        <v>8</v>
      </c>
      <c r="E132" s="6">
        <f t="shared" si="7"/>
        <v>2021</v>
      </c>
      <c r="F132" s="6">
        <v>8</v>
      </c>
      <c r="G132" s="6" t="s">
        <v>76</v>
      </c>
      <c r="H132" s="6" t="s">
        <v>41</v>
      </c>
      <c r="I132" s="6">
        <f>INDEX(Data_Persons[Tenure (yrs)],MATCH(Data_Sales!H132,Data_Persons[Sales Person],0))</f>
        <v>8</v>
      </c>
      <c r="J132" s="6" t="s">
        <v>17</v>
      </c>
      <c r="K132" s="6" t="s">
        <v>13</v>
      </c>
      <c r="L132" s="22">
        <v>399</v>
      </c>
      <c r="M132" s="6">
        <v>7</v>
      </c>
      <c r="N132" s="22">
        <f t="shared" si="8"/>
        <v>2793</v>
      </c>
      <c r="O132" s="6" t="str">
        <f>VLOOKUP(H132,Data_Persons!$B$2:$C$9,2,0)</f>
        <v>Philip</v>
      </c>
    </row>
    <row r="133" spans="1:15" x14ac:dyDescent="0.3">
      <c r="A133" s="8" t="s">
        <v>173</v>
      </c>
      <c r="B133" s="43">
        <v>44424</v>
      </c>
      <c r="C133" s="6">
        <f>DAY(Data_Sales[[#This Row],[Order Date]])</f>
        <v>16</v>
      </c>
      <c r="D133" s="14">
        <f t="shared" si="6"/>
        <v>8</v>
      </c>
      <c r="E133" s="6">
        <f t="shared" si="7"/>
        <v>2021</v>
      </c>
      <c r="F133" s="6">
        <v>8</v>
      </c>
      <c r="G133" s="6" t="s">
        <v>76</v>
      </c>
      <c r="H133" s="6" t="s">
        <v>41</v>
      </c>
      <c r="I133" s="6">
        <f>INDEX(Data_Persons[Tenure (yrs)],MATCH(Data_Sales!H133,Data_Persons[Sales Person],0))</f>
        <v>8</v>
      </c>
      <c r="J133" s="6" t="s">
        <v>17</v>
      </c>
      <c r="K133" s="6" t="s">
        <v>13</v>
      </c>
      <c r="L133" s="22">
        <v>399</v>
      </c>
      <c r="M133" s="6">
        <v>0</v>
      </c>
      <c r="N133" s="22">
        <f t="shared" si="8"/>
        <v>0</v>
      </c>
      <c r="O133" s="6" t="str">
        <f>VLOOKUP(H133,Data_Persons!$B$2:$C$9,2,0)</f>
        <v>Philip</v>
      </c>
    </row>
    <row r="134" spans="1:15" x14ac:dyDescent="0.3">
      <c r="A134" s="8" t="s">
        <v>174</v>
      </c>
      <c r="B134" s="43">
        <v>44427</v>
      </c>
      <c r="C134" s="6">
        <f>DAY(Data_Sales[[#This Row],[Order Date]])</f>
        <v>19</v>
      </c>
      <c r="D134" s="14">
        <f t="shared" si="6"/>
        <v>8</v>
      </c>
      <c r="E134" s="6">
        <f t="shared" si="7"/>
        <v>2021</v>
      </c>
      <c r="F134" s="6">
        <v>8</v>
      </c>
      <c r="G134" s="6" t="s">
        <v>76</v>
      </c>
      <c r="H134" s="6" t="s">
        <v>16</v>
      </c>
      <c r="I134" s="6">
        <f>INDEX(Data_Persons[Tenure (yrs)],MATCH(Data_Sales!H134,Data_Persons[Sales Person],0))</f>
        <v>4</v>
      </c>
      <c r="J134" s="6" t="s">
        <v>17</v>
      </c>
      <c r="K134" s="6" t="s">
        <v>13</v>
      </c>
      <c r="L134" s="22">
        <v>399</v>
      </c>
      <c r="M134" s="6">
        <v>1</v>
      </c>
      <c r="N134" s="22">
        <f t="shared" si="8"/>
        <v>399</v>
      </c>
      <c r="O134" s="6" t="str">
        <f>VLOOKUP(H134,Data_Persons!$B$2:$C$9,2,0)</f>
        <v>Steve</v>
      </c>
    </row>
    <row r="135" spans="1:15" x14ac:dyDescent="0.3">
      <c r="A135" s="8" t="s">
        <v>175</v>
      </c>
      <c r="B135" s="43">
        <v>44427</v>
      </c>
      <c r="C135" s="6">
        <f>DAY(Data_Sales[[#This Row],[Order Date]])</f>
        <v>19</v>
      </c>
      <c r="D135" s="14">
        <f t="shared" si="6"/>
        <v>8</v>
      </c>
      <c r="E135" s="6">
        <f t="shared" si="7"/>
        <v>2021</v>
      </c>
      <c r="F135" s="6">
        <v>5</v>
      </c>
      <c r="G135" s="6" t="s">
        <v>23</v>
      </c>
      <c r="H135" s="6" t="s">
        <v>20</v>
      </c>
      <c r="I135" s="6">
        <f>INDEX(Data_Persons[Tenure (yrs)],MATCH(Data_Sales!H135,Data_Persons[Sales Person],0))</f>
        <v>2</v>
      </c>
      <c r="J135" s="6" t="s">
        <v>21</v>
      </c>
      <c r="K135" s="6" t="s">
        <v>13</v>
      </c>
      <c r="L135" s="22">
        <v>399</v>
      </c>
      <c r="M135" s="6">
        <v>6</v>
      </c>
      <c r="N135" s="22">
        <f t="shared" si="8"/>
        <v>2394</v>
      </c>
      <c r="O135" s="6" t="str">
        <f>VLOOKUP(H135,Data_Persons!$B$2:$C$9,2,0)</f>
        <v>Jeff</v>
      </c>
    </row>
    <row r="136" spans="1:15" x14ac:dyDescent="0.3">
      <c r="A136" s="8" t="s">
        <v>176</v>
      </c>
      <c r="B136" s="43">
        <v>44428</v>
      </c>
      <c r="C136" s="6">
        <f>DAY(Data_Sales[[#This Row],[Order Date]])</f>
        <v>20</v>
      </c>
      <c r="D136" s="14">
        <f t="shared" si="6"/>
        <v>8</v>
      </c>
      <c r="E136" s="6">
        <f t="shared" si="7"/>
        <v>2021</v>
      </c>
      <c r="F136" s="6">
        <v>17</v>
      </c>
      <c r="G136" s="6" t="s">
        <v>63</v>
      </c>
      <c r="H136" s="6" t="s">
        <v>38</v>
      </c>
      <c r="I136" s="6">
        <f>INDEX(Data_Persons[Tenure (yrs)],MATCH(Data_Sales!H136,Data_Persons[Sales Person],0))</f>
        <v>5</v>
      </c>
      <c r="J136" s="6" t="s">
        <v>12</v>
      </c>
      <c r="K136" s="6" t="s">
        <v>13</v>
      </c>
      <c r="L136" s="22">
        <v>399</v>
      </c>
      <c r="M136" s="6">
        <v>6</v>
      </c>
      <c r="N136" s="22">
        <f t="shared" si="8"/>
        <v>2394</v>
      </c>
      <c r="O136" s="6" t="str">
        <f>VLOOKUP(H136,Data_Persons!$B$2:$C$9,2,0)</f>
        <v>Jeff</v>
      </c>
    </row>
    <row r="137" spans="1:15" x14ac:dyDescent="0.3">
      <c r="A137" s="8" t="s">
        <v>177</v>
      </c>
      <c r="B137" s="43">
        <v>44428</v>
      </c>
      <c r="C137" s="6">
        <f>DAY(Data_Sales[[#This Row],[Order Date]])</f>
        <v>20</v>
      </c>
      <c r="D137" s="14">
        <f t="shared" si="6"/>
        <v>8</v>
      </c>
      <c r="E137" s="6">
        <f t="shared" si="7"/>
        <v>2021</v>
      </c>
      <c r="F137" s="6">
        <v>10</v>
      </c>
      <c r="G137" s="6" t="s">
        <v>68</v>
      </c>
      <c r="H137" s="6" t="s">
        <v>16</v>
      </c>
      <c r="I137" s="6">
        <f>INDEX(Data_Persons[Tenure (yrs)],MATCH(Data_Sales!H137,Data_Persons[Sales Person],0))</f>
        <v>4</v>
      </c>
      <c r="J137" s="6" t="s">
        <v>17</v>
      </c>
      <c r="K137" s="6" t="s">
        <v>13</v>
      </c>
      <c r="L137" s="22">
        <v>399</v>
      </c>
      <c r="M137" s="6">
        <v>4</v>
      </c>
      <c r="N137" s="22">
        <f t="shared" si="8"/>
        <v>1596</v>
      </c>
      <c r="O137" s="6" t="str">
        <f>VLOOKUP(H137,Data_Persons!$B$2:$C$9,2,0)</f>
        <v>Steve</v>
      </c>
    </row>
    <row r="138" spans="1:15" x14ac:dyDescent="0.3">
      <c r="A138" s="8" t="s">
        <v>178</v>
      </c>
      <c r="B138" s="43">
        <v>44429</v>
      </c>
      <c r="C138" s="6">
        <f>DAY(Data_Sales[[#This Row],[Order Date]])</f>
        <v>21</v>
      </c>
      <c r="D138" s="14">
        <f t="shared" si="6"/>
        <v>8</v>
      </c>
      <c r="E138" s="6">
        <f t="shared" si="7"/>
        <v>2021</v>
      </c>
      <c r="F138" s="6">
        <v>19</v>
      </c>
      <c r="G138" s="6" t="s">
        <v>32</v>
      </c>
      <c r="H138" s="6" t="s">
        <v>11</v>
      </c>
      <c r="I138" s="6">
        <f>INDEX(Data_Persons[Tenure (yrs)],MATCH(Data_Sales!H138,Data_Persons[Sales Person],0))</f>
        <v>3</v>
      </c>
      <c r="J138" s="6" t="s">
        <v>12</v>
      </c>
      <c r="K138" s="6" t="s">
        <v>13</v>
      </c>
      <c r="L138" s="22">
        <v>399</v>
      </c>
      <c r="M138" s="6">
        <v>6</v>
      </c>
      <c r="N138" s="22">
        <f t="shared" si="8"/>
        <v>2394</v>
      </c>
      <c r="O138" s="6" t="str">
        <f>VLOOKUP(H138,Data_Persons!$B$2:$C$9,2,0)</f>
        <v>Jeff</v>
      </c>
    </row>
    <row r="139" spans="1:15" x14ac:dyDescent="0.3">
      <c r="A139" s="8" t="s">
        <v>179</v>
      </c>
      <c r="B139" s="43">
        <v>44430</v>
      </c>
      <c r="C139" s="6">
        <f>DAY(Data_Sales[[#This Row],[Order Date]])</f>
        <v>22</v>
      </c>
      <c r="D139" s="14">
        <f t="shared" si="6"/>
        <v>8</v>
      </c>
      <c r="E139" s="6">
        <f t="shared" si="7"/>
        <v>2021</v>
      </c>
      <c r="F139" s="6">
        <v>8</v>
      </c>
      <c r="G139" s="6" t="s">
        <v>76</v>
      </c>
      <c r="H139" s="6" t="s">
        <v>16</v>
      </c>
      <c r="I139" s="6">
        <f>INDEX(Data_Persons[Tenure (yrs)],MATCH(Data_Sales!H139,Data_Persons[Sales Person],0))</f>
        <v>4</v>
      </c>
      <c r="J139" s="6" t="s">
        <v>17</v>
      </c>
      <c r="K139" s="6" t="s">
        <v>13</v>
      </c>
      <c r="L139" s="22">
        <v>399</v>
      </c>
      <c r="M139" s="6">
        <v>2</v>
      </c>
      <c r="N139" s="22">
        <f t="shared" si="8"/>
        <v>798</v>
      </c>
      <c r="O139" s="6" t="str">
        <f>VLOOKUP(H139,Data_Persons!$B$2:$C$9,2,0)</f>
        <v>Steve</v>
      </c>
    </row>
    <row r="140" spans="1:15" x14ac:dyDescent="0.3">
      <c r="A140" s="8" t="s">
        <v>180</v>
      </c>
      <c r="B140" s="43">
        <v>44430</v>
      </c>
      <c r="C140" s="6">
        <f>DAY(Data_Sales[[#This Row],[Order Date]])</f>
        <v>22</v>
      </c>
      <c r="D140" s="14">
        <f t="shared" si="6"/>
        <v>8</v>
      </c>
      <c r="E140" s="6">
        <f t="shared" si="7"/>
        <v>2021</v>
      </c>
      <c r="F140" s="6">
        <v>14</v>
      </c>
      <c r="G140" s="6" t="s">
        <v>65</v>
      </c>
      <c r="H140" s="6" t="s">
        <v>36</v>
      </c>
      <c r="I140" s="6">
        <f>INDEX(Data_Persons[Tenure (yrs)],MATCH(Data_Sales!H140,Data_Persons[Sales Person],0))</f>
        <v>6</v>
      </c>
      <c r="J140" s="6" t="s">
        <v>27</v>
      </c>
      <c r="K140" s="6" t="s">
        <v>13</v>
      </c>
      <c r="L140" s="22">
        <v>399</v>
      </c>
      <c r="M140" s="6">
        <v>9</v>
      </c>
      <c r="N140" s="22">
        <f t="shared" si="8"/>
        <v>3591</v>
      </c>
      <c r="O140" s="6" t="str">
        <f>VLOOKUP(H140,Data_Persons!$B$2:$C$9,2,0)</f>
        <v>Steve</v>
      </c>
    </row>
    <row r="141" spans="1:15" x14ac:dyDescent="0.3">
      <c r="A141" s="8" t="s">
        <v>181</v>
      </c>
      <c r="B141" s="43">
        <v>44433</v>
      </c>
      <c r="C141" s="6">
        <f>DAY(Data_Sales[[#This Row],[Order Date]])</f>
        <v>25</v>
      </c>
      <c r="D141" s="14">
        <f t="shared" si="6"/>
        <v>8</v>
      </c>
      <c r="E141" s="6">
        <f t="shared" si="7"/>
        <v>2021</v>
      </c>
      <c r="F141" s="6">
        <v>7</v>
      </c>
      <c r="G141" s="6" t="s">
        <v>43</v>
      </c>
      <c r="H141" s="6" t="s">
        <v>41</v>
      </c>
      <c r="I141" s="6">
        <f>INDEX(Data_Persons[Tenure (yrs)],MATCH(Data_Sales!H141,Data_Persons[Sales Person],0))</f>
        <v>8</v>
      </c>
      <c r="J141" s="6" t="s">
        <v>17</v>
      </c>
      <c r="K141" s="6" t="s">
        <v>13</v>
      </c>
      <c r="L141" s="22">
        <v>399</v>
      </c>
      <c r="M141" s="6">
        <v>6</v>
      </c>
      <c r="N141" s="22">
        <f t="shared" si="8"/>
        <v>2394</v>
      </c>
      <c r="O141" s="6" t="str">
        <f>VLOOKUP(H141,Data_Persons!$B$2:$C$9,2,0)</f>
        <v>Philip</v>
      </c>
    </row>
    <row r="142" spans="1:15" x14ac:dyDescent="0.3">
      <c r="A142" s="8" t="s">
        <v>182</v>
      </c>
      <c r="B142" s="43">
        <v>44433</v>
      </c>
      <c r="C142" s="6">
        <f>DAY(Data_Sales[[#This Row],[Order Date]])</f>
        <v>25</v>
      </c>
      <c r="D142" s="14">
        <f t="shared" si="6"/>
        <v>8</v>
      </c>
      <c r="E142" s="6">
        <f t="shared" si="7"/>
        <v>2021</v>
      </c>
      <c r="F142" s="6">
        <v>11</v>
      </c>
      <c r="G142" s="6" t="s">
        <v>115</v>
      </c>
      <c r="H142" s="6" t="s">
        <v>26</v>
      </c>
      <c r="I142" s="6">
        <f>INDEX(Data_Persons[Tenure (yrs)],MATCH(Data_Sales!H142,Data_Persons[Sales Person],0))</f>
        <v>5</v>
      </c>
      <c r="J142" s="6" t="s">
        <v>27</v>
      </c>
      <c r="K142" s="6" t="s">
        <v>13</v>
      </c>
      <c r="L142" s="22">
        <v>399</v>
      </c>
      <c r="M142" s="6">
        <v>0</v>
      </c>
      <c r="N142" s="22">
        <f t="shared" si="8"/>
        <v>0</v>
      </c>
      <c r="O142" s="6" t="str">
        <f>VLOOKUP(H142,Data_Persons!$B$2:$C$9,2,0)</f>
        <v>Sara</v>
      </c>
    </row>
    <row r="143" spans="1:15" x14ac:dyDescent="0.3">
      <c r="A143" s="8" t="s">
        <v>183</v>
      </c>
      <c r="B143" s="43">
        <v>44434</v>
      </c>
      <c r="C143" s="6">
        <f>DAY(Data_Sales[[#This Row],[Order Date]])</f>
        <v>26</v>
      </c>
      <c r="D143" s="14">
        <f t="shared" si="6"/>
        <v>8</v>
      </c>
      <c r="E143" s="6">
        <f t="shared" si="7"/>
        <v>2021</v>
      </c>
      <c r="F143" s="6">
        <v>13</v>
      </c>
      <c r="G143" s="6" t="s">
        <v>35</v>
      </c>
      <c r="H143" s="6" t="s">
        <v>36</v>
      </c>
      <c r="I143" s="6">
        <f>INDEX(Data_Persons[Tenure (yrs)],MATCH(Data_Sales!H143,Data_Persons[Sales Person],0))</f>
        <v>6</v>
      </c>
      <c r="J143" s="6" t="s">
        <v>27</v>
      </c>
      <c r="K143" s="6" t="s">
        <v>13</v>
      </c>
      <c r="L143" s="22">
        <v>399</v>
      </c>
      <c r="M143" s="6">
        <v>1</v>
      </c>
      <c r="N143" s="22">
        <f t="shared" si="8"/>
        <v>399</v>
      </c>
      <c r="O143" s="6" t="str">
        <f>VLOOKUP(H143,Data_Persons!$B$2:$C$9,2,0)</f>
        <v>Steve</v>
      </c>
    </row>
    <row r="144" spans="1:15" x14ac:dyDescent="0.3">
      <c r="A144" s="8" t="s">
        <v>184</v>
      </c>
      <c r="B144" s="43">
        <v>44435</v>
      </c>
      <c r="C144" s="6">
        <f>DAY(Data_Sales[[#This Row],[Order Date]])</f>
        <v>27</v>
      </c>
      <c r="D144" s="14">
        <f t="shared" si="6"/>
        <v>8</v>
      </c>
      <c r="E144" s="6">
        <f t="shared" si="7"/>
        <v>2021</v>
      </c>
      <c r="F144" s="6">
        <v>17</v>
      </c>
      <c r="G144" s="6" t="s">
        <v>63</v>
      </c>
      <c r="H144" s="6" t="s">
        <v>11</v>
      </c>
      <c r="I144" s="6">
        <f>INDEX(Data_Persons[Tenure (yrs)],MATCH(Data_Sales!H144,Data_Persons[Sales Person],0))</f>
        <v>3</v>
      </c>
      <c r="J144" s="6" t="s">
        <v>12</v>
      </c>
      <c r="K144" s="6" t="s">
        <v>13</v>
      </c>
      <c r="L144" s="22">
        <v>399</v>
      </c>
      <c r="M144" s="6">
        <v>2</v>
      </c>
      <c r="N144" s="22">
        <f t="shared" si="8"/>
        <v>798</v>
      </c>
      <c r="O144" s="6" t="str">
        <f>VLOOKUP(H144,Data_Persons!$B$2:$C$9,2,0)</f>
        <v>Jeff</v>
      </c>
    </row>
    <row r="145" spans="1:15" x14ac:dyDescent="0.3">
      <c r="A145" s="8" t="s">
        <v>185</v>
      </c>
      <c r="B145" s="43">
        <v>44435</v>
      </c>
      <c r="C145" s="6">
        <f>DAY(Data_Sales[[#This Row],[Order Date]])</f>
        <v>27</v>
      </c>
      <c r="D145" s="14">
        <f t="shared" si="6"/>
        <v>8</v>
      </c>
      <c r="E145" s="6">
        <f t="shared" si="7"/>
        <v>2021</v>
      </c>
      <c r="F145" s="6">
        <v>4</v>
      </c>
      <c r="G145" s="6" t="s">
        <v>19</v>
      </c>
      <c r="H145" s="6" t="s">
        <v>30</v>
      </c>
      <c r="I145" s="6">
        <f>INDEX(Data_Persons[Tenure (yrs)],MATCH(Data_Sales!H145,Data_Persons[Sales Person],0))</f>
        <v>2</v>
      </c>
      <c r="J145" s="6" t="s">
        <v>21</v>
      </c>
      <c r="K145" s="6" t="s">
        <v>13</v>
      </c>
      <c r="L145" s="22">
        <v>399</v>
      </c>
      <c r="M145" s="6">
        <v>3</v>
      </c>
      <c r="N145" s="22">
        <f t="shared" si="8"/>
        <v>1197</v>
      </c>
      <c r="O145" s="6" t="str">
        <f>VLOOKUP(H145,Data_Persons!$B$2:$C$9,2,0)</f>
        <v>Sara</v>
      </c>
    </row>
    <row r="146" spans="1:15" x14ac:dyDescent="0.3">
      <c r="A146" s="8" t="s">
        <v>186</v>
      </c>
      <c r="B146" s="43">
        <v>44435</v>
      </c>
      <c r="C146" s="6">
        <f>DAY(Data_Sales[[#This Row],[Order Date]])</f>
        <v>27</v>
      </c>
      <c r="D146" s="14">
        <f t="shared" si="6"/>
        <v>8</v>
      </c>
      <c r="E146" s="6">
        <f t="shared" si="7"/>
        <v>2021</v>
      </c>
      <c r="F146" s="6">
        <v>7</v>
      </c>
      <c r="G146" s="6" t="s">
        <v>43</v>
      </c>
      <c r="H146" s="6" t="s">
        <v>41</v>
      </c>
      <c r="I146" s="6">
        <f>INDEX(Data_Persons[Tenure (yrs)],MATCH(Data_Sales!H146,Data_Persons[Sales Person],0))</f>
        <v>8</v>
      </c>
      <c r="J146" s="6" t="s">
        <v>17</v>
      </c>
      <c r="K146" s="6" t="s">
        <v>13</v>
      </c>
      <c r="L146" s="22">
        <v>399</v>
      </c>
      <c r="M146" s="6">
        <v>8</v>
      </c>
      <c r="N146" s="22">
        <f t="shared" si="8"/>
        <v>3192</v>
      </c>
      <c r="O146" s="6" t="str">
        <f>VLOOKUP(H146,Data_Persons!$B$2:$C$9,2,0)</f>
        <v>Philip</v>
      </c>
    </row>
    <row r="147" spans="1:15" x14ac:dyDescent="0.3">
      <c r="A147" s="8" t="s">
        <v>187</v>
      </c>
      <c r="B147" s="43">
        <v>44437</v>
      </c>
      <c r="C147" s="6">
        <f>DAY(Data_Sales[[#This Row],[Order Date]])</f>
        <v>29</v>
      </c>
      <c r="D147" s="14">
        <f t="shared" si="6"/>
        <v>8</v>
      </c>
      <c r="E147" s="6">
        <f t="shared" si="7"/>
        <v>2021</v>
      </c>
      <c r="F147" s="6">
        <v>8</v>
      </c>
      <c r="G147" s="6" t="s">
        <v>76</v>
      </c>
      <c r="H147" s="6" t="s">
        <v>41</v>
      </c>
      <c r="I147" s="6">
        <f>INDEX(Data_Persons[Tenure (yrs)],MATCH(Data_Sales!H147,Data_Persons[Sales Person],0))</f>
        <v>8</v>
      </c>
      <c r="J147" s="6" t="s">
        <v>17</v>
      </c>
      <c r="K147" s="6" t="s">
        <v>13</v>
      </c>
      <c r="L147" s="22">
        <v>399</v>
      </c>
      <c r="M147" s="6">
        <v>3</v>
      </c>
      <c r="N147" s="22">
        <f t="shared" si="8"/>
        <v>1197</v>
      </c>
      <c r="O147" s="6" t="str">
        <f>VLOOKUP(H147,Data_Persons!$B$2:$C$9,2,0)</f>
        <v>Philip</v>
      </c>
    </row>
    <row r="148" spans="1:15" x14ac:dyDescent="0.3">
      <c r="A148" s="8" t="s">
        <v>188</v>
      </c>
      <c r="B148" s="43">
        <v>44437</v>
      </c>
      <c r="C148" s="6">
        <f>DAY(Data_Sales[[#This Row],[Order Date]])</f>
        <v>29</v>
      </c>
      <c r="D148" s="14">
        <f t="shared" si="6"/>
        <v>8</v>
      </c>
      <c r="E148" s="6">
        <f t="shared" si="7"/>
        <v>2021</v>
      </c>
      <c r="F148" s="6">
        <v>5</v>
      </c>
      <c r="G148" s="6" t="s">
        <v>23</v>
      </c>
      <c r="H148" s="6" t="s">
        <v>30</v>
      </c>
      <c r="I148" s="6">
        <f>INDEX(Data_Persons[Tenure (yrs)],MATCH(Data_Sales!H148,Data_Persons[Sales Person],0))</f>
        <v>2</v>
      </c>
      <c r="J148" s="6" t="s">
        <v>21</v>
      </c>
      <c r="K148" s="6" t="s">
        <v>13</v>
      </c>
      <c r="L148" s="22">
        <v>399</v>
      </c>
      <c r="M148" s="6">
        <v>6</v>
      </c>
      <c r="N148" s="22">
        <f t="shared" si="8"/>
        <v>2394</v>
      </c>
      <c r="O148" s="6" t="str">
        <f>VLOOKUP(H148,Data_Persons!$B$2:$C$9,2,0)</f>
        <v>Sara</v>
      </c>
    </row>
    <row r="149" spans="1:15" x14ac:dyDescent="0.3">
      <c r="A149" s="8" t="s">
        <v>189</v>
      </c>
      <c r="B149" s="43">
        <v>44439</v>
      </c>
      <c r="C149" s="6">
        <f>DAY(Data_Sales[[#This Row],[Order Date]])</f>
        <v>31</v>
      </c>
      <c r="D149" s="14">
        <f t="shared" si="6"/>
        <v>8</v>
      </c>
      <c r="E149" s="6">
        <f t="shared" si="7"/>
        <v>2021</v>
      </c>
      <c r="F149" s="6">
        <v>18</v>
      </c>
      <c r="G149" s="6" t="s">
        <v>52</v>
      </c>
      <c r="H149" s="6" t="s">
        <v>38</v>
      </c>
      <c r="I149" s="6">
        <f>INDEX(Data_Persons[Tenure (yrs)],MATCH(Data_Sales!H149,Data_Persons[Sales Person],0))</f>
        <v>5</v>
      </c>
      <c r="J149" s="6" t="s">
        <v>12</v>
      </c>
      <c r="K149" s="6" t="s">
        <v>13</v>
      </c>
      <c r="L149" s="22">
        <v>399</v>
      </c>
      <c r="M149" s="6">
        <v>3</v>
      </c>
      <c r="N149" s="22">
        <f t="shared" si="8"/>
        <v>1197</v>
      </c>
      <c r="O149" s="6" t="str">
        <f>VLOOKUP(H149,Data_Persons!$B$2:$C$9,2,0)</f>
        <v>Jeff</v>
      </c>
    </row>
    <row r="150" spans="1:15" x14ac:dyDescent="0.3">
      <c r="A150" s="8" t="s">
        <v>190</v>
      </c>
      <c r="B150" s="43">
        <v>44440</v>
      </c>
      <c r="C150" s="6">
        <f>DAY(Data_Sales[[#This Row],[Order Date]])</f>
        <v>1</v>
      </c>
      <c r="D150" s="14">
        <f t="shared" si="6"/>
        <v>9</v>
      </c>
      <c r="E150" s="6">
        <f t="shared" si="7"/>
        <v>2021</v>
      </c>
      <c r="F150" s="6">
        <v>10</v>
      </c>
      <c r="G150" s="6" t="s">
        <v>68</v>
      </c>
      <c r="H150" s="6" t="s">
        <v>16</v>
      </c>
      <c r="I150" s="6">
        <f>INDEX(Data_Persons[Tenure (yrs)],MATCH(Data_Sales!H150,Data_Persons[Sales Person],0))</f>
        <v>4</v>
      </c>
      <c r="J150" s="6" t="s">
        <v>17</v>
      </c>
      <c r="K150" s="6" t="s">
        <v>13</v>
      </c>
      <c r="L150" s="22">
        <v>399</v>
      </c>
      <c r="M150" s="6">
        <v>3</v>
      </c>
      <c r="N150" s="22">
        <f t="shared" si="8"/>
        <v>1197</v>
      </c>
      <c r="O150" s="6" t="str">
        <f>VLOOKUP(H150,Data_Persons!$B$2:$C$9,2,0)</f>
        <v>Steve</v>
      </c>
    </row>
    <row r="151" spans="1:15" x14ac:dyDescent="0.3">
      <c r="A151" s="8" t="s">
        <v>191</v>
      </c>
      <c r="B151" s="43">
        <v>44442</v>
      </c>
      <c r="C151" s="6">
        <f>DAY(Data_Sales[[#This Row],[Order Date]])</f>
        <v>3</v>
      </c>
      <c r="D151" s="14">
        <f t="shared" si="6"/>
        <v>9</v>
      </c>
      <c r="E151" s="6">
        <f t="shared" si="7"/>
        <v>2021</v>
      </c>
      <c r="F151" s="6">
        <v>16</v>
      </c>
      <c r="G151" s="6" t="s">
        <v>92</v>
      </c>
      <c r="H151" s="6" t="s">
        <v>11</v>
      </c>
      <c r="I151" s="6">
        <f>INDEX(Data_Persons[Tenure (yrs)],MATCH(Data_Sales!H151,Data_Persons[Sales Person],0))</f>
        <v>3</v>
      </c>
      <c r="J151" s="6" t="s">
        <v>12</v>
      </c>
      <c r="K151" s="6" t="s">
        <v>13</v>
      </c>
      <c r="L151" s="22">
        <v>399</v>
      </c>
      <c r="M151" s="6">
        <v>5</v>
      </c>
      <c r="N151" s="22">
        <f t="shared" si="8"/>
        <v>1995</v>
      </c>
      <c r="O151" s="6" t="str">
        <f>VLOOKUP(H151,Data_Persons!$B$2:$C$9,2,0)</f>
        <v>Jeff</v>
      </c>
    </row>
    <row r="152" spans="1:15" x14ac:dyDescent="0.3">
      <c r="A152" s="8" t="s">
        <v>192</v>
      </c>
      <c r="B152" s="43">
        <v>44442</v>
      </c>
      <c r="C152" s="6">
        <f>DAY(Data_Sales[[#This Row],[Order Date]])</f>
        <v>3</v>
      </c>
      <c r="D152" s="14">
        <f t="shared" si="6"/>
        <v>9</v>
      </c>
      <c r="E152" s="6">
        <f t="shared" si="7"/>
        <v>2021</v>
      </c>
      <c r="F152" s="6">
        <v>6</v>
      </c>
      <c r="G152" s="6" t="s">
        <v>15</v>
      </c>
      <c r="H152" s="6" t="s">
        <v>16</v>
      </c>
      <c r="I152" s="6">
        <f>INDEX(Data_Persons[Tenure (yrs)],MATCH(Data_Sales!H152,Data_Persons[Sales Person],0))</f>
        <v>4</v>
      </c>
      <c r="J152" s="6" t="s">
        <v>17</v>
      </c>
      <c r="K152" s="6" t="s">
        <v>13</v>
      </c>
      <c r="L152" s="22">
        <v>399</v>
      </c>
      <c r="M152" s="6">
        <v>8</v>
      </c>
      <c r="N152" s="22">
        <f t="shared" si="8"/>
        <v>3192</v>
      </c>
      <c r="O152" s="6" t="str">
        <f>VLOOKUP(H152,Data_Persons!$B$2:$C$9,2,0)</f>
        <v>Steve</v>
      </c>
    </row>
    <row r="153" spans="1:15" x14ac:dyDescent="0.3">
      <c r="A153" s="8" t="s">
        <v>193</v>
      </c>
      <c r="B153" s="43">
        <v>44444</v>
      </c>
      <c r="C153" s="6">
        <f>DAY(Data_Sales[[#This Row],[Order Date]])</f>
        <v>5</v>
      </c>
      <c r="D153" s="14">
        <f t="shared" si="6"/>
        <v>9</v>
      </c>
      <c r="E153" s="6">
        <f t="shared" si="7"/>
        <v>2021</v>
      </c>
      <c r="F153" s="6">
        <v>19</v>
      </c>
      <c r="G153" s="6" t="s">
        <v>32</v>
      </c>
      <c r="H153" s="6" t="s">
        <v>11</v>
      </c>
      <c r="I153" s="6">
        <f>INDEX(Data_Persons[Tenure (yrs)],MATCH(Data_Sales!H153,Data_Persons[Sales Person],0))</f>
        <v>3</v>
      </c>
      <c r="J153" s="6" t="s">
        <v>12</v>
      </c>
      <c r="K153" s="6" t="s">
        <v>13</v>
      </c>
      <c r="L153" s="22">
        <v>399</v>
      </c>
      <c r="M153" s="6">
        <v>7</v>
      </c>
      <c r="N153" s="22">
        <f t="shared" si="8"/>
        <v>2793</v>
      </c>
      <c r="O153" s="6" t="str">
        <f>VLOOKUP(H153,Data_Persons!$B$2:$C$9,2,0)</f>
        <v>Jeff</v>
      </c>
    </row>
    <row r="154" spans="1:15" x14ac:dyDescent="0.3">
      <c r="A154" s="8" t="s">
        <v>194</v>
      </c>
      <c r="B154" s="43">
        <v>44444</v>
      </c>
      <c r="C154" s="6">
        <f>DAY(Data_Sales[[#This Row],[Order Date]])</f>
        <v>5</v>
      </c>
      <c r="D154" s="14">
        <f t="shared" si="6"/>
        <v>9</v>
      </c>
      <c r="E154" s="6">
        <f t="shared" si="7"/>
        <v>2021</v>
      </c>
      <c r="F154" s="6">
        <v>5</v>
      </c>
      <c r="G154" s="6" t="s">
        <v>23</v>
      </c>
      <c r="H154" s="6" t="s">
        <v>20</v>
      </c>
      <c r="I154" s="6">
        <f>INDEX(Data_Persons[Tenure (yrs)],MATCH(Data_Sales!H154,Data_Persons[Sales Person],0))</f>
        <v>2</v>
      </c>
      <c r="J154" s="6" t="s">
        <v>21</v>
      </c>
      <c r="K154" s="6" t="s">
        <v>13</v>
      </c>
      <c r="L154" s="22">
        <v>399</v>
      </c>
      <c r="M154" s="6">
        <v>6</v>
      </c>
      <c r="N154" s="22">
        <f t="shared" si="8"/>
        <v>2394</v>
      </c>
      <c r="O154" s="6" t="str">
        <f>VLOOKUP(H154,Data_Persons!$B$2:$C$9,2,0)</f>
        <v>Jeff</v>
      </c>
    </row>
    <row r="155" spans="1:15" x14ac:dyDescent="0.3">
      <c r="A155" s="8" t="s">
        <v>195</v>
      </c>
      <c r="B155" s="43">
        <v>44446</v>
      </c>
      <c r="C155" s="6">
        <f>DAY(Data_Sales[[#This Row],[Order Date]])</f>
        <v>7</v>
      </c>
      <c r="D155" s="14">
        <f t="shared" si="6"/>
        <v>9</v>
      </c>
      <c r="E155" s="6">
        <f t="shared" si="7"/>
        <v>2021</v>
      </c>
      <c r="F155" s="6">
        <v>16</v>
      </c>
      <c r="G155" s="6" t="s">
        <v>92</v>
      </c>
      <c r="H155" s="6" t="s">
        <v>11</v>
      </c>
      <c r="I155" s="6">
        <f>INDEX(Data_Persons[Tenure (yrs)],MATCH(Data_Sales!H155,Data_Persons[Sales Person],0))</f>
        <v>3</v>
      </c>
      <c r="J155" s="6" t="s">
        <v>12</v>
      </c>
      <c r="K155" s="6" t="s">
        <v>13</v>
      </c>
      <c r="L155" s="22">
        <v>399</v>
      </c>
      <c r="M155" s="6">
        <v>1</v>
      </c>
      <c r="N155" s="22">
        <f t="shared" si="8"/>
        <v>399</v>
      </c>
      <c r="O155" s="6" t="str">
        <f>VLOOKUP(H155,Data_Persons!$B$2:$C$9,2,0)</f>
        <v>Jeff</v>
      </c>
    </row>
    <row r="156" spans="1:15" x14ac:dyDescent="0.3">
      <c r="A156" s="8" t="s">
        <v>196</v>
      </c>
      <c r="B156" s="43">
        <v>44447</v>
      </c>
      <c r="C156" s="6">
        <f>DAY(Data_Sales[[#This Row],[Order Date]])</f>
        <v>8</v>
      </c>
      <c r="D156" s="14">
        <f t="shared" si="6"/>
        <v>9</v>
      </c>
      <c r="E156" s="6">
        <f t="shared" si="7"/>
        <v>2021</v>
      </c>
      <c r="F156" s="6">
        <v>15</v>
      </c>
      <c r="G156" s="6" t="s">
        <v>49</v>
      </c>
      <c r="H156" s="6" t="s">
        <v>36</v>
      </c>
      <c r="I156" s="6">
        <f>INDEX(Data_Persons[Tenure (yrs)],MATCH(Data_Sales!H156,Data_Persons[Sales Person],0))</f>
        <v>6</v>
      </c>
      <c r="J156" s="6" t="s">
        <v>27</v>
      </c>
      <c r="K156" s="6" t="s">
        <v>13</v>
      </c>
      <c r="L156" s="22">
        <v>399</v>
      </c>
      <c r="M156" s="6">
        <v>4</v>
      </c>
      <c r="N156" s="22">
        <f t="shared" si="8"/>
        <v>1596</v>
      </c>
      <c r="O156" s="6" t="str">
        <f>VLOOKUP(H156,Data_Persons!$B$2:$C$9,2,0)</f>
        <v>Steve</v>
      </c>
    </row>
    <row r="157" spans="1:15" x14ac:dyDescent="0.3">
      <c r="A157" s="8" t="s">
        <v>197</v>
      </c>
      <c r="B157" s="43">
        <v>44448</v>
      </c>
      <c r="C157" s="6">
        <f>DAY(Data_Sales[[#This Row],[Order Date]])</f>
        <v>9</v>
      </c>
      <c r="D157" s="14">
        <f t="shared" si="6"/>
        <v>9</v>
      </c>
      <c r="E157" s="6">
        <f t="shared" si="7"/>
        <v>2021</v>
      </c>
      <c r="F157" s="6">
        <v>13</v>
      </c>
      <c r="G157" s="6" t="s">
        <v>35</v>
      </c>
      <c r="H157" s="6" t="s">
        <v>26</v>
      </c>
      <c r="I157" s="6">
        <f>INDEX(Data_Persons[Tenure (yrs)],MATCH(Data_Sales!H157,Data_Persons[Sales Person],0))</f>
        <v>5</v>
      </c>
      <c r="J157" s="6" t="s">
        <v>27</v>
      </c>
      <c r="K157" s="6" t="s">
        <v>13</v>
      </c>
      <c r="L157" s="22">
        <v>399</v>
      </c>
      <c r="M157" s="6">
        <v>3</v>
      </c>
      <c r="N157" s="22">
        <f t="shared" si="8"/>
        <v>1197</v>
      </c>
      <c r="O157" s="6" t="str">
        <f>VLOOKUP(H157,Data_Persons!$B$2:$C$9,2,0)</f>
        <v>Sara</v>
      </c>
    </row>
    <row r="158" spans="1:15" x14ac:dyDescent="0.3">
      <c r="A158" s="8" t="s">
        <v>198</v>
      </c>
      <c r="B158" s="43">
        <v>44449</v>
      </c>
      <c r="C158" s="6">
        <f>DAY(Data_Sales[[#This Row],[Order Date]])</f>
        <v>10</v>
      </c>
      <c r="D158" s="14">
        <f t="shared" si="6"/>
        <v>9</v>
      </c>
      <c r="E158" s="6">
        <f t="shared" si="7"/>
        <v>2021</v>
      </c>
      <c r="F158" s="6">
        <v>19</v>
      </c>
      <c r="G158" s="6" t="s">
        <v>32</v>
      </c>
      <c r="H158" s="6" t="s">
        <v>38</v>
      </c>
      <c r="I158" s="6">
        <f>INDEX(Data_Persons[Tenure (yrs)],MATCH(Data_Sales!H158,Data_Persons[Sales Person],0))</f>
        <v>5</v>
      </c>
      <c r="J158" s="6" t="s">
        <v>12</v>
      </c>
      <c r="K158" s="6" t="s">
        <v>13</v>
      </c>
      <c r="L158" s="22">
        <v>399</v>
      </c>
      <c r="M158" s="6">
        <v>4</v>
      </c>
      <c r="N158" s="22">
        <f t="shared" si="8"/>
        <v>1596</v>
      </c>
      <c r="O158" s="6" t="str">
        <f>VLOOKUP(H158,Data_Persons!$B$2:$C$9,2,0)</f>
        <v>Jeff</v>
      </c>
    </row>
    <row r="159" spans="1:15" x14ac:dyDescent="0.3">
      <c r="A159" s="8" t="s">
        <v>199</v>
      </c>
      <c r="B159" s="43">
        <v>44450</v>
      </c>
      <c r="C159" s="6">
        <f>DAY(Data_Sales[[#This Row],[Order Date]])</f>
        <v>11</v>
      </c>
      <c r="D159" s="14">
        <f t="shared" si="6"/>
        <v>9</v>
      </c>
      <c r="E159" s="6">
        <f t="shared" si="7"/>
        <v>2021</v>
      </c>
      <c r="F159" s="6">
        <v>20</v>
      </c>
      <c r="G159" s="6" t="s">
        <v>10</v>
      </c>
      <c r="H159" s="6" t="s">
        <v>11</v>
      </c>
      <c r="I159" s="6">
        <f>INDEX(Data_Persons[Tenure (yrs)],MATCH(Data_Sales!H159,Data_Persons[Sales Person],0))</f>
        <v>3</v>
      </c>
      <c r="J159" s="6" t="s">
        <v>12</v>
      </c>
      <c r="K159" s="6" t="s">
        <v>13</v>
      </c>
      <c r="L159" s="22">
        <v>399</v>
      </c>
      <c r="M159" s="6">
        <v>9</v>
      </c>
      <c r="N159" s="22">
        <f t="shared" si="8"/>
        <v>3591</v>
      </c>
      <c r="O159" s="6" t="str">
        <f>VLOOKUP(H159,Data_Persons!$B$2:$C$9,2,0)</f>
        <v>Jeff</v>
      </c>
    </row>
    <row r="160" spans="1:15" x14ac:dyDescent="0.3">
      <c r="A160" s="8" t="s">
        <v>200</v>
      </c>
      <c r="B160" s="43">
        <v>44452</v>
      </c>
      <c r="C160" s="6">
        <f>DAY(Data_Sales[[#This Row],[Order Date]])</f>
        <v>13</v>
      </c>
      <c r="D160" s="14">
        <f t="shared" si="6"/>
        <v>9</v>
      </c>
      <c r="E160" s="6">
        <f t="shared" si="7"/>
        <v>2021</v>
      </c>
      <c r="F160" s="6">
        <v>1</v>
      </c>
      <c r="G160" s="6" t="s">
        <v>61</v>
      </c>
      <c r="H160" s="6" t="s">
        <v>20</v>
      </c>
      <c r="I160" s="6">
        <f>INDEX(Data_Persons[Tenure (yrs)],MATCH(Data_Sales!H160,Data_Persons[Sales Person],0))</f>
        <v>2</v>
      </c>
      <c r="J160" s="6" t="s">
        <v>21</v>
      </c>
      <c r="K160" s="6" t="s">
        <v>13</v>
      </c>
      <c r="L160" s="22">
        <v>399</v>
      </c>
      <c r="M160" s="6">
        <v>6</v>
      </c>
      <c r="N160" s="22">
        <f t="shared" si="8"/>
        <v>2394</v>
      </c>
      <c r="O160" s="6" t="str">
        <f>VLOOKUP(H160,Data_Persons!$B$2:$C$9,2,0)</f>
        <v>Jeff</v>
      </c>
    </row>
    <row r="161" spans="1:15" x14ac:dyDescent="0.3">
      <c r="A161" s="8" t="s">
        <v>201</v>
      </c>
      <c r="B161" s="43">
        <v>44454</v>
      </c>
      <c r="C161" s="6">
        <f>DAY(Data_Sales[[#This Row],[Order Date]])</f>
        <v>15</v>
      </c>
      <c r="D161" s="14">
        <f t="shared" si="6"/>
        <v>9</v>
      </c>
      <c r="E161" s="6">
        <f t="shared" si="7"/>
        <v>2021</v>
      </c>
      <c r="F161" s="6">
        <v>16</v>
      </c>
      <c r="G161" s="6" t="s">
        <v>92</v>
      </c>
      <c r="H161" s="6" t="s">
        <v>11</v>
      </c>
      <c r="I161" s="6">
        <f>INDEX(Data_Persons[Tenure (yrs)],MATCH(Data_Sales!H161,Data_Persons[Sales Person],0))</f>
        <v>3</v>
      </c>
      <c r="J161" s="6" t="s">
        <v>12</v>
      </c>
      <c r="K161" s="6" t="s">
        <v>13</v>
      </c>
      <c r="L161" s="22">
        <v>399</v>
      </c>
      <c r="M161" s="6">
        <v>9</v>
      </c>
      <c r="N161" s="22">
        <f t="shared" si="8"/>
        <v>3591</v>
      </c>
      <c r="O161" s="6" t="str">
        <f>VLOOKUP(H161,Data_Persons!$B$2:$C$9,2,0)</f>
        <v>Jeff</v>
      </c>
    </row>
    <row r="162" spans="1:15" x14ac:dyDescent="0.3">
      <c r="A162" s="8" t="s">
        <v>202</v>
      </c>
      <c r="B162" s="43">
        <v>44454</v>
      </c>
      <c r="C162" s="6">
        <f>DAY(Data_Sales[[#This Row],[Order Date]])</f>
        <v>15</v>
      </c>
      <c r="D162" s="14">
        <f t="shared" si="6"/>
        <v>9</v>
      </c>
      <c r="E162" s="6">
        <f t="shared" si="7"/>
        <v>2021</v>
      </c>
      <c r="F162" s="6">
        <v>19</v>
      </c>
      <c r="G162" s="6" t="s">
        <v>32</v>
      </c>
      <c r="H162" s="6" t="s">
        <v>11</v>
      </c>
      <c r="I162" s="6">
        <f>INDEX(Data_Persons[Tenure (yrs)],MATCH(Data_Sales!H162,Data_Persons[Sales Person],0))</f>
        <v>3</v>
      </c>
      <c r="J162" s="6" t="s">
        <v>12</v>
      </c>
      <c r="K162" s="6" t="s">
        <v>13</v>
      </c>
      <c r="L162" s="22">
        <v>399</v>
      </c>
      <c r="M162" s="6">
        <v>2</v>
      </c>
      <c r="N162" s="22">
        <f t="shared" si="8"/>
        <v>798</v>
      </c>
      <c r="O162" s="6" t="str">
        <f>VLOOKUP(H162,Data_Persons!$B$2:$C$9,2,0)</f>
        <v>Jeff</v>
      </c>
    </row>
    <row r="163" spans="1:15" x14ac:dyDescent="0.3">
      <c r="A163" s="8" t="s">
        <v>203</v>
      </c>
      <c r="B163" s="43">
        <v>44457</v>
      </c>
      <c r="C163" s="6">
        <f>DAY(Data_Sales[[#This Row],[Order Date]])</f>
        <v>18</v>
      </c>
      <c r="D163" s="14">
        <f t="shared" si="6"/>
        <v>9</v>
      </c>
      <c r="E163" s="6">
        <f t="shared" si="7"/>
        <v>2021</v>
      </c>
      <c r="F163" s="6">
        <v>7</v>
      </c>
      <c r="G163" s="6" t="s">
        <v>43</v>
      </c>
      <c r="H163" s="6" t="s">
        <v>16</v>
      </c>
      <c r="I163" s="6">
        <f>INDEX(Data_Persons[Tenure (yrs)],MATCH(Data_Sales!H163,Data_Persons[Sales Person],0))</f>
        <v>4</v>
      </c>
      <c r="J163" s="6" t="s">
        <v>17</v>
      </c>
      <c r="K163" s="6" t="s">
        <v>13</v>
      </c>
      <c r="L163" s="22">
        <v>399</v>
      </c>
      <c r="M163" s="6">
        <v>3</v>
      </c>
      <c r="N163" s="22">
        <f t="shared" si="8"/>
        <v>1197</v>
      </c>
      <c r="O163" s="6" t="str">
        <f>VLOOKUP(H163,Data_Persons!$B$2:$C$9,2,0)</f>
        <v>Steve</v>
      </c>
    </row>
    <row r="164" spans="1:15" x14ac:dyDescent="0.3">
      <c r="A164" s="8" t="s">
        <v>204</v>
      </c>
      <c r="B164" s="43">
        <v>44461</v>
      </c>
      <c r="C164" s="6">
        <f>DAY(Data_Sales[[#This Row],[Order Date]])</f>
        <v>22</v>
      </c>
      <c r="D164" s="14">
        <f t="shared" si="6"/>
        <v>9</v>
      </c>
      <c r="E164" s="6">
        <f t="shared" si="7"/>
        <v>2021</v>
      </c>
      <c r="F164" s="6">
        <v>6</v>
      </c>
      <c r="G164" s="6" t="s">
        <v>15</v>
      </c>
      <c r="H164" s="6" t="s">
        <v>16</v>
      </c>
      <c r="I164" s="6">
        <f>INDEX(Data_Persons[Tenure (yrs)],MATCH(Data_Sales!H164,Data_Persons[Sales Person],0))</f>
        <v>4</v>
      </c>
      <c r="J164" s="6" t="s">
        <v>17</v>
      </c>
      <c r="K164" s="6" t="s">
        <v>13</v>
      </c>
      <c r="L164" s="22">
        <v>399</v>
      </c>
      <c r="M164" s="6">
        <v>9</v>
      </c>
      <c r="N164" s="22">
        <f t="shared" si="8"/>
        <v>3591</v>
      </c>
      <c r="O164" s="6" t="str">
        <f>VLOOKUP(H164,Data_Persons!$B$2:$C$9,2,0)</f>
        <v>Steve</v>
      </c>
    </row>
    <row r="165" spans="1:15" x14ac:dyDescent="0.3">
      <c r="A165" s="8" t="s">
        <v>205</v>
      </c>
      <c r="B165" s="43">
        <v>44461</v>
      </c>
      <c r="C165" s="6">
        <f>DAY(Data_Sales[[#This Row],[Order Date]])</f>
        <v>22</v>
      </c>
      <c r="D165" s="14">
        <f t="shared" si="6"/>
        <v>9</v>
      </c>
      <c r="E165" s="6">
        <f t="shared" si="7"/>
        <v>2021</v>
      </c>
      <c r="F165" s="6">
        <v>14</v>
      </c>
      <c r="G165" s="6" t="s">
        <v>65</v>
      </c>
      <c r="H165" s="6" t="s">
        <v>36</v>
      </c>
      <c r="I165" s="6">
        <f>INDEX(Data_Persons[Tenure (yrs)],MATCH(Data_Sales!H165,Data_Persons[Sales Person],0))</f>
        <v>6</v>
      </c>
      <c r="J165" s="6" t="s">
        <v>27</v>
      </c>
      <c r="K165" s="6" t="s">
        <v>13</v>
      </c>
      <c r="L165" s="22">
        <v>399</v>
      </c>
      <c r="M165" s="6">
        <v>4</v>
      </c>
      <c r="N165" s="22">
        <f t="shared" si="8"/>
        <v>1596</v>
      </c>
      <c r="O165" s="6" t="str">
        <f>VLOOKUP(H165,Data_Persons!$B$2:$C$9,2,0)</f>
        <v>Steve</v>
      </c>
    </row>
    <row r="166" spans="1:15" x14ac:dyDescent="0.3">
      <c r="A166" s="8" t="s">
        <v>206</v>
      </c>
      <c r="B166" s="43">
        <v>44463</v>
      </c>
      <c r="C166" s="6">
        <f>DAY(Data_Sales[[#This Row],[Order Date]])</f>
        <v>24</v>
      </c>
      <c r="D166" s="14">
        <f t="shared" si="6"/>
        <v>9</v>
      </c>
      <c r="E166" s="6">
        <f t="shared" si="7"/>
        <v>2021</v>
      </c>
      <c r="F166" s="6">
        <v>14</v>
      </c>
      <c r="G166" s="6" t="s">
        <v>65</v>
      </c>
      <c r="H166" s="6" t="s">
        <v>26</v>
      </c>
      <c r="I166" s="6">
        <f>INDEX(Data_Persons[Tenure (yrs)],MATCH(Data_Sales!H166,Data_Persons[Sales Person],0))</f>
        <v>5</v>
      </c>
      <c r="J166" s="6" t="s">
        <v>27</v>
      </c>
      <c r="K166" s="6" t="s">
        <v>13</v>
      </c>
      <c r="L166" s="22">
        <v>399</v>
      </c>
      <c r="M166" s="6">
        <v>2</v>
      </c>
      <c r="N166" s="22">
        <f t="shared" si="8"/>
        <v>798</v>
      </c>
      <c r="O166" s="6" t="str">
        <f>VLOOKUP(H166,Data_Persons!$B$2:$C$9,2,0)</f>
        <v>Sara</v>
      </c>
    </row>
    <row r="167" spans="1:15" x14ac:dyDescent="0.3">
      <c r="A167" s="8" t="s">
        <v>207</v>
      </c>
      <c r="B167" s="43">
        <v>44467</v>
      </c>
      <c r="C167" s="6">
        <f>DAY(Data_Sales[[#This Row],[Order Date]])</f>
        <v>28</v>
      </c>
      <c r="D167" s="14">
        <f t="shared" si="6"/>
        <v>9</v>
      </c>
      <c r="E167" s="6">
        <f t="shared" si="7"/>
        <v>2021</v>
      </c>
      <c r="F167" s="6">
        <v>14</v>
      </c>
      <c r="G167" s="6" t="s">
        <v>65</v>
      </c>
      <c r="H167" s="6" t="s">
        <v>36</v>
      </c>
      <c r="I167" s="6">
        <f>INDEX(Data_Persons[Tenure (yrs)],MATCH(Data_Sales!H167,Data_Persons[Sales Person],0))</f>
        <v>6</v>
      </c>
      <c r="J167" s="6" t="s">
        <v>27</v>
      </c>
      <c r="K167" s="6" t="s">
        <v>13</v>
      </c>
      <c r="L167" s="22">
        <v>399</v>
      </c>
      <c r="M167" s="6">
        <v>3</v>
      </c>
      <c r="N167" s="22">
        <f t="shared" si="8"/>
        <v>1197</v>
      </c>
      <c r="O167" s="6" t="str">
        <f>VLOOKUP(H167,Data_Persons!$B$2:$C$9,2,0)</f>
        <v>Steve</v>
      </c>
    </row>
    <row r="168" spans="1:15" x14ac:dyDescent="0.3">
      <c r="A168" s="8" t="s">
        <v>208</v>
      </c>
      <c r="B168" s="43">
        <v>44470</v>
      </c>
      <c r="C168" s="6">
        <f>DAY(Data_Sales[[#This Row],[Order Date]])</f>
        <v>1</v>
      </c>
      <c r="D168" s="14">
        <f t="shared" si="6"/>
        <v>10</v>
      </c>
      <c r="E168" s="6">
        <f t="shared" si="7"/>
        <v>2021</v>
      </c>
      <c r="F168" s="6">
        <v>9</v>
      </c>
      <c r="G168" s="6" t="s">
        <v>40</v>
      </c>
      <c r="H168" s="6" t="s">
        <v>41</v>
      </c>
      <c r="I168" s="6">
        <f>INDEX(Data_Persons[Tenure (yrs)],MATCH(Data_Sales!H168,Data_Persons[Sales Person],0))</f>
        <v>8</v>
      </c>
      <c r="J168" s="6" t="s">
        <v>17</v>
      </c>
      <c r="K168" s="6" t="s">
        <v>13</v>
      </c>
      <c r="L168" s="22">
        <v>399</v>
      </c>
      <c r="M168" s="6">
        <v>7</v>
      </c>
      <c r="N168" s="22">
        <f t="shared" si="8"/>
        <v>2793</v>
      </c>
      <c r="O168" s="6" t="str">
        <f>VLOOKUP(H168,Data_Persons!$B$2:$C$9,2,0)</f>
        <v>Philip</v>
      </c>
    </row>
    <row r="169" spans="1:15" x14ac:dyDescent="0.3">
      <c r="A169" s="8" t="s">
        <v>209</v>
      </c>
      <c r="B169" s="43">
        <v>44475</v>
      </c>
      <c r="C169" s="6">
        <f>DAY(Data_Sales[[#This Row],[Order Date]])</f>
        <v>6</v>
      </c>
      <c r="D169" s="14">
        <f t="shared" si="6"/>
        <v>10</v>
      </c>
      <c r="E169" s="6">
        <f t="shared" si="7"/>
        <v>2021</v>
      </c>
      <c r="F169" s="6">
        <v>4</v>
      </c>
      <c r="G169" s="6" t="s">
        <v>19</v>
      </c>
      <c r="H169" s="6" t="s">
        <v>20</v>
      </c>
      <c r="I169" s="6">
        <f>INDEX(Data_Persons[Tenure (yrs)],MATCH(Data_Sales!H169,Data_Persons[Sales Person],0))</f>
        <v>2</v>
      </c>
      <c r="J169" s="6" t="s">
        <v>21</v>
      </c>
      <c r="K169" s="6" t="s">
        <v>13</v>
      </c>
      <c r="L169" s="22">
        <v>399</v>
      </c>
      <c r="M169" s="6">
        <v>0</v>
      </c>
      <c r="N169" s="22">
        <f t="shared" si="8"/>
        <v>0</v>
      </c>
      <c r="O169" s="6" t="str">
        <f>VLOOKUP(H169,Data_Persons!$B$2:$C$9,2,0)</f>
        <v>Jeff</v>
      </c>
    </row>
    <row r="170" spans="1:15" x14ac:dyDescent="0.3">
      <c r="A170" s="8" t="s">
        <v>210</v>
      </c>
      <c r="B170" s="43">
        <v>44477</v>
      </c>
      <c r="C170" s="6">
        <f>DAY(Data_Sales[[#This Row],[Order Date]])</f>
        <v>8</v>
      </c>
      <c r="D170" s="14">
        <f t="shared" si="6"/>
        <v>10</v>
      </c>
      <c r="E170" s="6">
        <f t="shared" si="7"/>
        <v>2021</v>
      </c>
      <c r="F170" s="6">
        <v>15</v>
      </c>
      <c r="G170" s="6" t="s">
        <v>49</v>
      </c>
      <c r="H170" s="6" t="s">
        <v>26</v>
      </c>
      <c r="I170" s="6">
        <f>INDEX(Data_Persons[Tenure (yrs)],MATCH(Data_Sales!H170,Data_Persons[Sales Person],0))</f>
        <v>5</v>
      </c>
      <c r="J170" s="6" t="s">
        <v>27</v>
      </c>
      <c r="K170" s="6" t="s">
        <v>13</v>
      </c>
      <c r="L170" s="22">
        <v>399</v>
      </c>
      <c r="M170" s="6">
        <v>7</v>
      </c>
      <c r="N170" s="22">
        <f t="shared" si="8"/>
        <v>2793</v>
      </c>
      <c r="O170" s="6" t="str">
        <f>VLOOKUP(H170,Data_Persons!$B$2:$C$9,2,0)</f>
        <v>Sara</v>
      </c>
    </row>
    <row r="171" spans="1:15" x14ac:dyDescent="0.3">
      <c r="A171" s="8" t="s">
        <v>211</v>
      </c>
      <c r="B171" s="43">
        <v>44478</v>
      </c>
      <c r="C171" s="6">
        <f>DAY(Data_Sales[[#This Row],[Order Date]])</f>
        <v>9</v>
      </c>
      <c r="D171" s="14">
        <f t="shared" si="6"/>
        <v>10</v>
      </c>
      <c r="E171" s="6">
        <f t="shared" si="7"/>
        <v>2021</v>
      </c>
      <c r="F171" s="6">
        <v>13</v>
      </c>
      <c r="G171" s="6" t="s">
        <v>35</v>
      </c>
      <c r="H171" s="6" t="s">
        <v>26</v>
      </c>
      <c r="I171" s="6">
        <f>INDEX(Data_Persons[Tenure (yrs)],MATCH(Data_Sales!H171,Data_Persons[Sales Person],0))</f>
        <v>5</v>
      </c>
      <c r="J171" s="6" t="s">
        <v>27</v>
      </c>
      <c r="K171" s="6" t="s">
        <v>13</v>
      </c>
      <c r="L171" s="22">
        <v>399</v>
      </c>
      <c r="M171" s="6">
        <v>4</v>
      </c>
      <c r="N171" s="22">
        <f t="shared" si="8"/>
        <v>1596</v>
      </c>
      <c r="O171" s="6" t="str">
        <f>VLOOKUP(H171,Data_Persons!$B$2:$C$9,2,0)</f>
        <v>Sara</v>
      </c>
    </row>
    <row r="172" spans="1:15" x14ac:dyDescent="0.3">
      <c r="A172" s="8" t="s">
        <v>212</v>
      </c>
      <c r="B172" s="43">
        <v>44484</v>
      </c>
      <c r="C172" s="6">
        <f>DAY(Data_Sales[[#This Row],[Order Date]])</f>
        <v>15</v>
      </c>
      <c r="D172" s="14">
        <f t="shared" si="6"/>
        <v>10</v>
      </c>
      <c r="E172" s="6">
        <f t="shared" si="7"/>
        <v>2021</v>
      </c>
      <c r="F172" s="6">
        <v>14</v>
      </c>
      <c r="G172" s="6" t="s">
        <v>65</v>
      </c>
      <c r="H172" s="6" t="s">
        <v>36</v>
      </c>
      <c r="I172" s="6">
        <f>INDEX(Data_Persons[Tenure (yrs)],MATCH(Data_Sales!H172,Data_Persons[Sales Person],0))</f>
        <v>6</v>
      </c>
      <c r="J172" s="6" t="s">
        <v>27</v>
      </c>
      <c r="K172" s="6" t="s">
        <v>13</v>
      </c>
      <c r="L172" s="22">
        <v>399</v>
      </c>
      <c r="M172" s="6">
        <v>9</v>
      </c>
      <c r="N172" s="22">
        <f t="shared" si="8"/>
        <v>3591</v>
      </c>
      <c r="O172" s="6" t="str">
        <f>VLOOKUP(H172,Data_Persons!$B$2:$C$9,2,0)</f>
        <v>Steve</v>
      </c>
    </row>
    <row r="173" spans="1:15" x14ac:dyDescent="0.3">
      <c r="A173" s="8" t="s">
        <v>213</v>
      </c>
      <c r="B173" s="43">
        <v>44485</v>
      </c>
      <c r="C173" s="6">
        <f>DAY(Data_Sales[[#This Row],[Order Date]])</f>
        <v>16</v>
      </c>
      <c r="D173" s="14">
        <f t="shared" si="6"/>
        <v>10</v>
      </c>
      <c r="E173" s="6">
        <f t="shared" si="7"/>
        <v>2021</v>
      </c>
      <c r="F173" s="6">
        <v>17</v>
      </c>
      <c r="G173" s="6" t="s">
        <v>63</v>
      </c>
      <c r="H173" s="6" t="s">
        <v>38</v>
      </c>
      <c r="I173" s="6">
        <f>INDEX(Data_Persons[Tenure (yrs)],MATCH(Data_Sales!H173,Data_Persons[Sales Person],0))</f>
        <v>5</v>
      </c>
      <c r="J173" s="6" t="s">
        <v>12</v>
      </c>
      <c r="K173" s="6" t="s">
        <v>13</v>
      </c>
      <c r="L173" s="22">
        <v>399</v>
      </c>
      <c r="M173" s="6">
        <v>6</v>
      </c>
      <c r="N173" s="22">
        <f t="shared" si="8"/>
        <v>2394</v>
      </c>
      <c r="O173" s="6" t="str">
        <f>VLOOKUP(H173,Data_Persons!$B$2:$C$9,2,0)</f>
        <v>Jeff</v>
      </c>
    </row>
    <row r="174" spans="1:15" x14ac:dyDescent="0.3">
      <c r="A174" s="8" t="s">
        <v>214</v>
      </c>
      <c r="B174" s="43">
        <v>44487</v>
      </c>
      <c r="C174" s="6">
        <f>DAY(Data_Sales[[#This Row],[Order Date]])</f>
        <v>18</v>
      </c>
      <c r="D174" s="14">
        <f t="shared" si="6"/>
        <v>10</v>
      </c>
      <c r="E174" s="6">
        <f t="shared" si="7"/>
        <v>2021</v>
      </c>
      <c r="F174" s="6">
        <v>17</v>
      </c>
      <c r="G174" s="6" t="s">
        <v>63</v>
      </c>
      <c r="H174" s="6" t="s">
        <v>11</v>
      </c>
      <c r="I174" s="6">
        <f>INDEX(Data_Persons[Tenure (yrs)],MATCH(Data_Sales!H174,Data_Persons[Sales Person],0))</f>
        <v>3</v>
      </c>
      <c r="J174" s="6" t="s">
        <v>12</v>
      </c>
      <c r="K174" s="6" t="s">
        <v>13</v>
      </c>
      <c r="L174" s="22">
        <v>399</v>
      </c>
      <c r="M174" s="6">
        <v>0</v>
      </c>
      <c r="N174" s="22">
        <f t="shared" si="8"/>
        <v>0</v>
      </c>
      <c r="O174" s="6" t="str">
        <f>VLOOKUP(H174,Data_Persons!$B$2:$C$9,2,0)</f>
        <v>Jeff</v>
      </c>
    </row>
    <row r="175" spans="1:15" x14ac:dyDescent="0.3">
      <c r="A175" s="8" t="s">
        <v>215</v>
      </c>
      <c r="B175" s="43">
        <v>44491</v>
      </c>
      <c r="C175" s="6">
        <f>DAY(Data_Sales[[#This Row],[Order Date]])</f>
        <v>22</v>
      </c>
      <c r="D175" s="14">
        <f t="shared" si="6"/>
        <v>10</v>
      </c>
      <c r="E175" s="6">
        <f t="shared" si="7"/>
        <v>2021</v>
      </c>
      <c r="F175" s="6">
        <v>10</v>
      </c>
      <c r="G175" s="6" t="s">
        <v>68</v>
      </c>
      <c r="H175" s="6" t="s">
        <v>41</v>
      </c>
      <c r="I175" s="6">
        <f>INDEX(Data_Persons[Tenure (yrs)],MATCH(Data_Sales!H175,Data_Persons[Sales Person],0))</f>
        <v>8</v>
      </c>
      <c r="J175" s="6" t="s">
        <v>17</v>
      </c>
      <c r="K175" s="6" t="s">
        <v>13</v>
      </c>
      <c r="L175" s="22">
        <v>399</v>
      </c>
      <c r="M175" s="6">
        <v>0</v>
      </c>
      <c r="N175" s="22">
        <f t="shared" si="8"/>
        <v>0</v>
      </c>
      <c r="O175" s="6" t="str">
        <f>VLOOKUP(H175,Data_Persons!$B$2:$C$9,2,0)</f>
        <v>Philip</v>
      </c>
    </row>
    <row r="176" spans="1:15" x14ac:dyDescent="0.3">
      <c r="A176" s="8" t="s">
        <v>216</v>
      </c>
      <c r="B176" s="43">
        <v>44491</v>
      </c>
      <c r="C176" s="6">
        <f>DAY(Data_Sales[[#This Row],[Order Date]])</f>
        <v>22</v>
      </c>
      <c r="D176" s="14">
        <f t="shared" si="6"/>
        <v>10</v>
      </c>
      <c r="E176" s="6">
        <f t="shared" si="7"/>
        <v>2021</v>
      </c>
      <c r="F176" s="6">
        <v>1</v>
      </c>
      <c r="G176" s="6" t="s">
        <v>61</v>
      </c>
      <c r="H176" s="6" t="s">
        <v>20</v>
      </c>
      <c r="I176" s="6">
        <f>INDEX(Data_Persons[Tenure (yrs)],MATCH(Data_Sales!H176,Data_Persons[Sales Person],0))</f>
        <v>2</v>
      </c>
      <c r="J176" s="6" t="s">
        <v>21</v>
      </c>
      <c r="K176" s="6" t="s">
        <v>13</v>
      </c>
      <c r="L176" s="22">
        <v>399</v>
      </c>
      <c r="M176" s="6">
        <v>8</v>
      </c>
      <c r="N176" s="22">
        <f t="shared" si="8"/>
        <v>3192</v>
      </c>
      <c r="O176" s="6" t="str">
        <f>VLOOKUP(H176,Data_Persons!$B$2:$C$9,2,0)</f>
        <v>Jeff</v>
      </c>
    </row>
    <row r="177" spans="1:15" x14ac:dyDescent="0.3">
      <c r="A177" s="8" t="s">
        <v>217</v>
      </c>
      <c r="B177" s="43">
        <v>44492</v>
      </c>
      <c r="C177" s="6">
        <f>DAY(Data_Sales[[#This Row],[Order Date]])</f>
        <v>23</v>
      </c>
      <c r="D177" s="14">
        <f t="shared" si="6"/>
        <v>10</v>
      </c>
      <c r="E177" s="6">
        <f t="shared" si="7"/>
        <v>2021</v>
      </c>
      <c r="F177" s="6">
        <v>4</v>
      </c>
      <c r="G177" s="6" t="s">
        <v>19</v>
      </c>
      <c r="H177" s="6" t="s">
        <v>30</v>
      </c>
      <c r="I177" s="6">
        <f>INDEX(Data_Persons[Tenure (yrs)],MATCH(Data_Sales!H177,Data_Persons[Sales Person],0))</f>
        <v>2</v>
      </c>
      <c r="J177" s="6" t="s">
        <v>21</v>
      </c>
      <c r="K177" s="6" t="s">
        <v>13</v>
      </c>
      <c r="L177" s="22">
        <v>399</v>
      </c>
      <c r="M177" s="6">
        <v>1</v>
      </c>
      <c r="N177" s="22">
        <f t="shared" si="8"/>
        <v>399</v>
      </c>
      <c r="O177" s="6" t="str">
        <f>VLOOKUP(H177,Data_Persons!$B$2:$C$9,2,0)</f>
        <v>Sara</v>
      </c>
    </row>
    <row r="178" spans="1:15" x14ac:dyDescent="0.3">
      <c r="A178" s="8" t="s">
        <v>218</v>
      </c>
      <c r="B178" s="43">
        <v>44495</v>
      </c>
      <c r="C178" s="6">
        <f>DAY(Data_Sales[[#This Row],[Order Date]])</f>
        <v>26</v>
      </c>
      <c r="D178" s="14">
        <f t="shared" si="6"/>
        <v>10</v>
      </c>
      <c r="E178" s="6">
        <f t="shared" si="7"/>
        <v>2021</v>
      </c>
      <c r="F178" s="6">
        <v>6</v>
      </c>
      <c r="G178" s="6" t="s">
        <v>15</v>
      </c>
      <c r="H178" s="6" t="s">
        <v>16</v>
      </c>
      <c r="I178" s="6">
        <f>INDEX(Data_Persons[Tenure (yrs)],MATCH(Data_Sales!H178,Data_Persons[Sales Person],0))</f>
        <v>4</v>
      </c>
      <c r="J178" s="6" t="s">
        <v>17</v>
      </c>
      <c r="K178" s="6" t="s">
        <v>13</v>
      </c>
      <c r="L178" s="22">
        <v>399</v>
      </c>
      <c r="M178" s="6">
        <v>5</v>
      </c>
      <c r="N178" s="22">
        <f t="shared" si="8"/>
        <v>1995</v>
      </c>
      <c r="O178" s="6" t="str">
        <f>VLOOKUP(H178,Data_Persons!$B$2:$C$9,2,0)</f>
        <v>Steve</v>
      </c>
    </row>
    <row r="179" spans="1:15" x14ac:dyDescent="0.3">
      <c r="A179" s="8" t="s">
        <v>219</v>
      </c>
      <c r="B179" s="43">
        <v>44496</v>
      </c>
      <c r="C179" s="6">
        <f>DAY(Data_Sales[[#This Row],[Order Date]])</f>
        <v>27</v>
      </c>
      <c r="D179" s="14">
        <f t="shared" si="6"/>
        <v>10</v>
      </c>
      <c r="E179" s="6">
        <f t="shared" si="7"/>
        <v>2021</v>
      </c>
      <c r="F179" s="6">
        <v>6</v>
      </c>
      <c r="G179" s="6" t="s">
        <v>15</v>
      </c>
      <c r="H179" s="6" t="s">
        <v>16</v>
      </c>
      <c r="I179" s="6">
        <f>INDEX(Data_Persons[Tenure (yrs)],MATCH(Data_Sales!H179,Data_Persons[Sales Person],0))</f>
        <v>4</v>
      </c>
      <c r="J179" s="6" t="s">
        <v>17</v>
      </c>
      <c r="K179" s="6" t="s">
        <v>13</v>
      </c>
      <c r="L179" s="22">
        <v>399</v>
      </c>
      <c r="M179" s="6">
        <v>7</v>
      </c>
      <c r="N179" s="22">
        <f t="shared" si="8"/>
        <v>2793</v>
      </c>
      <c r="O179" s="6" t="str">
        <f>VLOOKUP(H179,Data_Persons!$B$2:$C$9,2,0)</f>
        <v>Steve</v>
      </c>
    </row>
    <row r="180" spans="1:15" x14ac:dyDescent="0.3">
      <c r="A180" s="8" t="s">
        <v>220</v>
      </c>
      <c r="B180" s="43">
        <v>44498</v>
      </c>
      <c r="C180" s="6">
        <f>DAY(Data_Sales[[#This Row],[Order Date]])</f>
        <v>29</v>
      </c>
      <c r="D180" s="14">
        <f t="shared" si="6"/>
        <v>10</v>
      </c>
      <c r="E180" s="6">
        <f t="shared" si="7"/>
        <v>2021</v>
      </c>
      <c r="F180" s="6">
        <v>9</v>
      </c>
      <c r="G180" s="6" t="s">
        <v>40</v>
      </c>
      <c r="H180" s="6" t="s">
        <v>41</v>
      </c>
      <c r="I180" s="6">
        <f>INDEX(Data_Persons[Tenure (yrs)],MATCH(Data_Sales!H180,Data_Persons[Sales Person],0))</f>
        <v>8</v>
      </c>
      <c r="J180" s="6" t="s">
        <v>17</v>
      </c>
      <c r="K180" s="6" t="s">
        <v>13</v>
      </c>
      <c r="L180" s="22">
        <v>399</v>
      </c>
      <c r="M180" s="6">
        <v>2</v>
      </c>
      <c r="N180" s="22">
        <f t="shared" si="8"/>
        <v>798</v>
      </c>
      <c r="O180" s="6" t="str">
        <f>VLOOKUP(H180,Data_Persons!$B$2:$C$9,2,0)</f>
        <v>Philip</v>
      </c>
    </row>
    <row r="181" spans="1:15" x14ac:dyDescent="0.3">
      <c r="A181" s="8" t="s">
        <v>221</v>
      </c>
      <c r="B181" s="43">
        <v>44498</v>
      </c>
      <c r="C181" s="6">
        <f>DAY(Data_Sales[[#This Row],[Order Date]])</f>
        <v>29</v>
      </c>
      <c r="D181" s="14">
        <f t="shared" si="6"/>
        <v>10</v>
      </c>
      <c r="E181" s="6">
        <f t="shared" si="7"/>
        <v>2021</v>
      </c>
      <c r="F181" s="6">
        <v>7</v>
      </c>
      <c r="G181" s="6" t="s">
        <v>43</v>
      </c>
      <c r="H181" s="6" t="s">
        <v>41</v>
      </c>
      <c r="I181" s="6">
        <f>INDEX(Data_Persons[Tenure (yrs)],MATCH(Data_Sales!H181,Data_Persons[Sales Person],0))</f>
        <v>8</v>
      </c>
      <c r="J181" s="6" t="s">
        <v>17</v>
      </c>
      <c r="K181" s="6" t="s">
        <v>13</v>
      </c>
      <c r="L181" s="22">
        <v>399</v>
      </c>
      <c r="M181" s="6">
        <v>2</v>
      </c>
      <c r="N181" s="22">
        <f t="shared" si="8"/>
        <v>798</v>
      </c>
      <c r="O181" s="6" t="str">
        <f>VLOOKUP(H181,Data_Persons!$B$2:$C$9,2,0)</f>
        <v>Philip</v>
      </c>
    </row>
    <row r="182" spans="1:15" x14ac:dyDescent="0.3">
      <c r="A182" s="8" t="s">
        <v>222</v>
      </c>
      <c r="B182" s="43">
        <v>44499</v>
      </c>
      <c r="C182" s="6">
        <f>DAY(Data_Sales[[#This Row],[Order Date]])</f>
        <v>30</v>
      </c>
      <c r="D182" s="14">
        <f t="shared" si="6"/>
        <v>10</v>
      </c>
      <c r="E182" s="6">
        <f t="shared" si="7"/>
        <v>2021</v>
      </c>
      <c r="F182" s="6">
        <v>14</v>
      </c>
      <c r="G182" s="6" t="s">
        <v>65</v>
      </c>
      <c r="H182" s="6" t="s">
        <v>36</v>
      </c>
      <c r="I182" s="6">
        <f>INDEX(Data_Persons[Tenure (yrs)],MATCH(Data_Sales!H182,Data_Persons[Sales Person],0))</f>
        <v>6</v>
      </c>
      <c r="J182" s="6" t="s">
        <v>27</v>
      </c>
      <c r="K182" s="6" t="s">
        <v>13</v>
      </c>
      <c r="L182" s="22">
        <v>399</v>
      </c>
      <c r="M182" s="6">
        <v>1</v>
      </c>
      <c r="N182" s="22">
        <f t="shared" si="8"/>
        <v>399</v>
      </c>
      <c r="O182" s="6" t="str">
        <f>VLOOKUP(H182,Data_Persons!$B$2:$C$9,2,0)</f>
        <v>Steve</v>
      </c>
    </row>
    <row r="183" spans="1:15" x14ac:dyDescent="0.3">
      <c r="A183" s="8" t="s">
        <v>223</v>
      </c>
      <c r="B183" s="43">
        <v>44500</v>
      </c>
      <c r="C183" s="6">
        <f>DAY(Data_Sales[[#This Row],[Order Date]])</f>
        <v>31</v>
      </c>
      <c r="D183" s="14">
        <f t="shared" si="6"/>
        <v>10</v>
      </c>
      <c r="E183" s="6">
        <f t="shared" si="7"/>
        <v>2021</v>
      </c>
      <c r="F183" s="6">
        <v>7</v>
      </c>
      <c r="G183" s="6" t="s">
        <v>43</v>
      </c>
      <c r="H183" s="6" t="s">
        <v>16</v>
      </c>
      <c r="I183" s="6">
        <f>INDEX(Data_Persons[Tenure (yrs)],MATCH(Data_Sales!H183,Data_Persons[Sales Person],0))</f>
        <v>4</v>
      </c>
      <c r="J183" s="6" t="s">
        <v>17</v>
      </c>
      <c r="K183" s="6" t="s">
        <v>13</v>
      </c>
      <c r="L183" s="22">
        <v>399</v>
      </c>
      <c r="M183" s="6">
        <v>0</v>
      </c>
      <c r="N183" s="22">
        <f t="shared" si="8"/>
        <v>0</v>
      </c>
      <c r="O183" s="6" t="str">
        <f>VLOOKUP(H183,Data_Persons!$B$2:$C$9,2,0)</f>
        <v>Steve</v>
      </c>
    </row>
    <row r="184" spans="1:15" x14ac:dyDescent="0.3">
      <c r="A184" s="8" t="s">
        <v>224</v>
      </c>
      <c r="B184" s="43">
        <v>44503</v>
      </c>
      <c r="C184" s="6">
        <f>DAY(Data_Sales[[#This Row],[Order Date]])</f>
        <v>3</v>
      </c>
      <c r="D184" s="14">
        <f t="shared" si="6"/>
        <v>11</v>
      </c>
      <c r="E184" s="6">
        <f t="shared" si="7"/>
        <v>2021</v>
      </c>
      <c r="F184" s="6">
        <v>13</v>
      </c>
      <c r="G184" s="6" t="s">
        <v>35</v>
      </c>
      <c r="H184" s="6" t="s">
        <v>26</v>
      </c>
      <c r="I184" s="6">
        <f>INDEX(Data_Persons[Tenure (yrs)],MATCH(Data_Sales!H184,Data_Persons[Sales Person],0))</f>
        <v>5</v>
      </c>
      <c r="J184" s="6" t="s">
        <v>27</v>
      </c>
      <c r="K184" s="6" t="s">
        <v>13</v>
      </c>
      <c r="L184" s="22">
        <v>399</v>
      </c>
      <c r="M184" s="6">
        <v>0</v>
      </c>
      <c r="N184" s="22">
        <f t="shared" si="8"/>
        <v>0</v>
      </c>
      <c r="O184" s="6" t="str">
        <f>VLOOKUP(H184,Data_Persons!$B$2:$C$9,2,0)</f>
        <v>Sara</v>
      </c>
    </row>
    <row r="185" spans="1:15" x14ac:dyDescent="0.3">
      <c r="A185" s="8" t="s">
        <v>225</v>
      </c>
      <c r="B185" s="43">
        <v>44507</v>
      </c>
      <c r="C185" s="6">
        <f>DAY(Data_Sales[[#This Row],[Order Date]])</f>
        <v>7</v>
      </c>
      <c r="D185" s="14">
        <f t="shared" si="6"/>
        <v>11</v>
      </c>
      <c r="E185" s="6">
        <f t="shared" si="7"/>
        <v>2021</v>
      </c>
      <c r="F185" s="6">
        <v>2</v>
      </c>
      <c r="G185" s="6" t="s">
        <v>74</v>
      </c>
      <c r="H185" s="6" t="s">
        <v>20</v>
      </c>
      <c r="I185" s="6">
        <f>INDEX(Data_Persons[Tenure (yrs)],MATCH(Data_Sales!H185,Data_Persons[Sales Person],0))</f>
        <v>2</v>
      </c>
      <c r="J185" s="6" t="s">
        <v>21</v>
      </c>
      <c r="K185" s="6" t="s">
        <v>13</v>
      </c>
      <c r="L185" s="22">
        <v>399</v>
      </c>
      <c r="M185" s="6">
        <v>4</v>
      </c>
      <c r="N185" s="22">
        <f t="shared" si="8"/>
        <v>1596</v>
      </c>
      <c r="O185" s="6" t="str">
        <f>VLOOKUP(H185,Data_Persons!$B$2:$C$9,2,0)</f>
        <v>Jeff</v>
      </c>
    </row>
    <row r="186" spans="1:15" x14ac:dyDescent="0.3">
      <c r="A186" s="8" t="s">
        <v>226</v>
      </c>
      <c r="B186" s="43">
        <v>44508</v>
      </c>
      <c r="C186" s="6">
        <f>DAY(Data_Sales[[#This Row],[Order Date]])</f>
        <v>8</v>
      </c>
      <c r="D186" s="14">
        <f t="shared" si="6"/>
        <v>11</v>
      </c>
      <c r="E186" s="6">
        <f t="shared" si="7"/>
        <v>2021</v>
      </c>
      <c r="F186" s="6">
        <v>18</v>
      </c>
      <c r="G186" s="6" t="s">
        <v>52</v>
      </c>
      <c r="H186" s="6" t="s">
        <v>11</v>
      </c>
      <c r="I186" s="6">
        <f>INDEX(Data_Persons[Tenure (yrs)],MATCH(Data_Sales!H186,Data_Persons[Sales Person],0))</f>
        <v>3</v>
      </c>
      <c r="J186" s="6" t="s">
        <v>12</v>
      </c>
      <c r="K186" s="6" t="s">
        <v>13</v>
      </c>
      <c r="L186" s="22">
        <v>399</v>
      </c>
      <c r="M186" s="6">
        <v>9</v>
      </c>
      <c r="N186" s="22">
        <f t="shared" si="8"/>
        <v>3591</v>
      </c>
      <c r="O186" s="6" t="str">
        <f>VLOOKUP(H186,Data_Persons!$B$2:$C$9,2,0)</f>
        <v>Jeff</v>
      </c>
    </row>
    <row r="187" spans="1:15" x14ac:dyDescent="0.3">
      <c r="A187" s="8" t="s">
        <v>227</v>
      </c>
      <c r="B187" s="43">
        <v>44509</v>
      </c>
      <c r="C187" s="6">
        <f>DAY(Data_Sales[[#This Row],[Order Date]])</f>
        <v>9</v>
      </c>
      <c r="D187" s="14">
        <f t="shared" si="6"/>
        <v>11</v>
      </c>
      <c r="E187" s="6">
        <f t="shared" si="7"/>
        <v>2021</v>
      </c>
      <c r="F187" s="6">
        <v>18</v>
      </c>
      <c r="G187" s="6" t="s">
        <v>52</v>
      </c>
      <c r="H187" s="6" t="s">
        <v>38</v>
      </c>
      <c r="I187" s="6">
        <f>INDEX(Data_Persons[Tenure (yrs)],MATCH(Data_Sales!H187,Data_Persons[Sales Person],0))</f>
        <v>5</v>
      </c>
      <c r="J187" s="6" t="s">
        <v>12</v>
      </c>
      <c r="K187" s="6" t="s">
        <v>13</v>
      </c>
      <c r="L187" s="22">
        <v>399</v>
      </c>
      <c r="M187" s="6">
        <v>9</v>
      </c>
      <c r="N187" s="22">
        <f t="shared" si="8"/>
        <v>3591</v>
      </c>
      <c r="O187" s="6" t="str">
        <f>VLOOKUP(H187,Data_Persons!$B$2:$C$9,2,0)</f>
        <v>Jeff</v>
      </c>
    </row>
    <row r="188" spans="1:15" x14ac:dyDescent="0.3">
      <c r="A188" s="8" t="s">
        <v>228</v>
      </c>
      <c r="B188" s="43">
        <v>44510</v>
      </c>
      <c r="C188" s="6">
        <f>DAY(Data_Sales[[#This Row],[Order Date]])</f>
        <v>10</v>
      </c>
      <c r="D188" s="14">
        <f t="shared" si="6"/>
        <v>11</v>
      </c>
      <c r="E188" s="6">
        <f t="shared" si="7"/>
        <v>2021</v>
      </c>
      <c r="F188" s="6">
        <v>10</v>
      </c>
      <c r="G188" s="6" t="s">
        <v>68</v>
      </c>
      <c r="H188" s="6" t="s">
        <v>16</v>
      </c>
      <c r="I188" s="6">
        <f>INDEX(Data_Persons[Tenure (yrs)],MATCH(Data_Sales!H188,Data_Persons[Sales Person],0))</f>
        <v>4</v>
      </c>
      <c r="J188" s="6" t="s">
        <v>17</v>
      </c>
      <c r="K188" s="6" t="s">
        <v>13</v>
      </c>
      <c r="L188" s="22">
        <v>399</v>
      </c>
      <c r="M188" s="6">
        <v>6</v>
      </c>
      <c r="N188" s="22">
        <f t="shared" si="8"/>
        <v>2394</v>
      </c>
      <c r="O188" s="6" t="str">
        <f>VLOOKUP(H188,Data_Persons!$B$2:$C$9,2,0)</f>
        <v>Steve</v>
      </c>
    </row>
    <row r="189" spans="1:15" x14ac:dyDescent="0.3">
      <c r="A189" s="8" t="s">
        <v>229</v>
      </c>
      <c r="B189" s="43">
        <v>44516</v>
      </c>
      <c r="C189" s="6">
        <f>DAY(Data_Sales[[#This Row],[Order Date]])</f>
        <v>16</v>
      </c>
      <c r="D189" s="14">
        <f t="shared" si="6"/>
        <v>11</v>
      </c>
      <c r="E189" s="6">
        <f t="shared" si="7"/>
        <v>2021</v>
      </c>
      <c r="F189" s="6">
        <v>8</v>
      </c>
      <c r="G189" s="6" t="s">
        <v>76</v>
      </c>
      <c r="H189" s="6" t="s">
        <v>41</v>
      </c>
      <c r="I189" s="6">
        <f>INDEX(Data_Persons[Tenure (yrs)],MATCH(Data_Sales!H189,Data_Persons[Sales Person],0))</f>
        <v>8</v>
      </c>
      <c r="J189" s="6" t="s">
        <v>17</v>
      </c>
      <c r="K189" s="6" t="s">
        <v>13</v>
      </c>
      <c r="L189" s="22">
        <v>399</v>
      </c>
      <c r="M189" s="6">
        <v>0</v>
      </c>
      <c r="N189" s="22">
        <f t="shared" si="8"/>
        <v>0</v>
      </c>
      <c r="O189" s="6" t="str">
        <f>VLOOKUP(H189,Data_Persons!$B$2:$C$9,2,0)</f>
        <v>Philip</v>
      </c>
    </row>
    <row r="190" spans="1:15" x14ac:dyDescent="0.3">
      <c r="A190" s="8" t="s">
        <v>230</v>
      </c>
      <c r="B190" s="43">
        <v>44519</v>
      </c>
      <c r="C190" s="6">
        <f>DAY(Data_Sales[[#This Row],[Order Date]])</f>
        <v>19</v>
      </c>
      <c r="D190" s="14">
        <f t="shared" si="6"/>
        <v>11</v>
      </c>
      <c r="E190" s="6">
        <f t="shared" si="7"/>
        <v>2021</v>
      </c>
      <c r="F190" s="6">
        <v>5</v>
      </c>
      <c r="G190" s="6" t="s">
        <v>23</v>
      </c>
      <c r="H190" s="6" t="s">
        <v>20</v>
      </c>
      <c r="I190" s="6">
        <f>INDEX(Data_Persons[Tenure (yrs)],MATCH(Data_Sales!H190,Data_Persons[Sales Person],0))</f>
        <v>2</v>
      </c>
      <c r="J190" s="6" t="s">
        <v>21</v>
      </c>
      <c r="K190" s="6" t="s">
        <v>13</v>
      </c>
      <c r="L190" s="22">
        <v>399</v>
      </c>
      <c r="M190" s="6">
        <v>2</v>
      </c>
      <c r="N190" s="22">
        <f t="shared" si="8"/>
        <v>798</v>
      </c>
      <c r="O190" s="6" t="str">
        <f>VLOOKUP(H190,Data_Persons!$B$2:$C$9,2,0)</f>
        <v>Jeff</v>
      </c>
    </row>
    <row r="191" spans="1:15" x14ac:dyDescent="0.3">
      <c r="A191" s="8" t="s">
        <v>231</v>
      </c>
      <c r="B191" s="43">
        <v>44519</v>
      </c>
      <c r="C191" s="6">
        <f>DAY(Data_Sales[[#This Row],[Order Date]])</f>
        <v>19</v>
      </c>
      <c r="D191" s="14">
        <f t="shared" si="6"/>
        <v>11</v>
      </c>
      <c r="E191" s="6">
        <f t="shared" si="7"/>
        <v>2021</v>
      </c>
      <c r="F191" s="6">
        <v>5</v>
      </c>
      <c r="G191" s="6" t="s">
        <v>23</v>
      </c>
      <c r="H191" s="6" t="s">
        <v>30</v>
      </c>
      <c r="I191" s="6">
        <f>INDEX(Data_Persons[Tenure (yrs)],MATCH(Data_Sales!H191,Data_Persons[Sales Person],0))</f>
        <v>2</v>
      </c>
      <c r="J191" s="6" t="s">
        <v>21</v>
      </c>
      <c r="K191" s="6" t="s">
        <v>13</v>
      </c>
      <c r="L191" s="22">
        <v>399</v>
      </c>
      <c r="M191" s="6">
        <v>1</v>
      </c>
      <c r="N191" s="22">
        <f t="shared" si="8"/>
        <v>399</v>
      </c>
      <c r="O191" s="6" t="str">
        <f>VLOOKUP(H191,Data_Persons!$B$2:$C$9,2,0)</f>
        <v>Sara</v>
      </c>
    </row>
    <row r="192" spans="1:15" x14ac:dyDescent="0.3">
      <c r="A192" s="8" t="s">
        <v>232</v>
      </c>
      <c r="B192" s="43">
        <v>44520</v>
      </c>
      <c r="C192" s="6">
        <f>DAY(Data_Sales[[#This Row],[Order Date]])</f>
        <v>20</v>
      </c>
      <c r="D192" s="14">
        <f t="shared" si="6"/>
        <v>11</v>
      </c>
      <c r="E192" s="6">
        <f t="shared" si="7"/>
        <v>2021</v>
      </c>
      <c r="F192" s="6">
        <v>5</v>
      </c>
      <c r="G192" s="6" t="s">
        <v>23</v>
      </c>
      <c r="H192" s="6" t="s">
        <v>30</v>
      </c>
      <c r="I192" s="6">
        <f>INDEX(Data_Persons[Tenure (yrs)],MATCH(Data_Sales!H192,Data_Persons[Sales Person],0))</f>
        <v>2</v>
      </c>
      <c r="J192" s="6" t="s">
        <v>21</v>
      </c>
      <c r="K192" s="6" t="s">
        <v>13</v>
      </c>
      <c r="L192" s="22">
        <v>399</v>
      </c>
      <c r="M192" s="6">
        <v>8</v>
      </c>
      <c r="N192" s="22">
        <f t="shared" si="8"/>
        <v>3192</v>
      </c>
      <c r="O192" s="6" t="str">
        <f>VLOOKUP(H192,Data_Persons!$B$2:$C$9,2,0)</f>
        <v>Sara</v>
      </c>
    </row>
    <row r="193" spans="1:15" x14ac:dyDescent="0.3">
      <c r="A193" s="8" t="s">
        <v>233</v>
      </c>
      <c r="B193" s="43">
        <v>44521</v>
      </c>
      <c r="C193" s="6">
        <f>DAY(Data_Sales[[#This Row],[Order Date]])</f>
        <v>21</v>
      </c>
      <c r="D193" s="14">
        <f t="shared" si="6"/>
        <v>11</v>
      </c>
      <c r="E193" s="6">
        <f t="shared" si="7"/>
        <v>2021</v>
      </c>
      <c r="F193" s="6">
        <v>16</v>
      </c>
      <c r="G193" s="6" t="s">
        <v>92</v>
      </c>
      <c r="H193" s="6" t="s">
        <v>38</v>
      </c>
      <c r="I193" s="6">
        <f>INDEX(Data_Persons[Tenure (yrs)],MATCH(Data_Sales!H193,Data_Persons[Sales Person],0))</f>
        <v>5</v>
      </c>
      <c r="J193" s="6" t="s">
        <v>12</v>
      </c>
      <c r="K193" s="6" t="s">
        <v>13</v>
      </c>
      <c r="L193" s="22">
        <v>399</v>
      </c>
      <c r="M193" s="6">
        <v>3</v>
      </c>
      <c r="N193" s="22">
        <f t="shared" si="8"/>
        <v>1197</v>
      </c>
      <c r="O193" s="6" t="str">
        <f>VLOOKUP(H193,Data_Persons!$B$2:$C$9,2,0)</f>
        <v>Jeff</v>
      </c>
    </row>
    <row r="194" spans="1:15" x14ac:dyDescent="0.3">
      <c r="A194" s="8" t="s">
        <v>234</v>
      </c>
      <c r="B194" s="43">
        <v>44522</v>
      </c>
      <c r="C194" s="6">
        <f>DAY(Data_Sales[[#This Row],[Order Date]])</f>
        <v>22</v>
      </c>
      <c r="D194" s="14">
        <f t="shared" ref="D194:D257" si="9">MONTH(B194)</f>
        <v>11</v>
      </c>
      <c r="E194" s="6">
        <f t="shared" ref="E194:E257" si="10">YEAR(B194)</f>
        <v>2021</v>
      </c>
      <c r="F194" s="6">
        <v>5</v>
      </c>
      <c r="G194" s="6" t="s">
        <v>23</v>
      </c>
      <c r="H194" s="6" t="s">
        <v>30</v>
      </c>
      <c r="I194" s="6">
        <f>INDEX(Data_Persons[Tenure (yrs)],MATCH(Data_Sales!H194,Data_Persons[Sales Person],0))</f>
        <v>2</v>
      </c>
      <c r="J194" s="6" t="s">
        <v>21</v>
      </c>
      <c r="K194" s="6" t="s">
        <v>13</v>
      </c>
      <c r="L194" s="22">
        <v>399</v>
      </c>
      <c r="M194" s="6">
        <v>6</v>
      </c>
      <c r="N194" s="22">
        <f t="shared" si="8"/>
        <v>2394</v>
      </c>
      <c r="O194" s="6" t="str">
        <f>VLOOKUP(H194,Data_Persons!$B$2:$C$9,2,0)</f>
        <v>Sara</v>
      </c>
    </row>
    <row r="195" spans="1:15" x14ac:dyDescent="0.3">
      <c r="A195" s="8" t="s">
        <v>235</v>
      </c>
      <c r="B195" s="43">
        <v>44522</v>
      </c>
      <c r="C195" s="6">
        <f>DAY(Data_Sales[[#This Row],[Order Date]])</f>
        <v>22</v>
      </c>
      <c r="D195" s="14">
        <f t="shared" si="9"/>
        <v>11</v>
      </c>
      <c r="E195" s="6">
        <f t="shared" si="10"/>
        <v>2021</v>
      </c>
      <c r="F195" s="6">
        <v>8</v>
      </c>
      <c r="G195" s="6" t="s">
        <v>76</v>
      </c>
      <c r="H195" s="6" t="s">
        <v>41</v>
      </c>
      <c r="I195" s="6">
        <f>INDEX(Data_Persons[Tenure (yrs)],MATCH(Data_Sales!H195,Data_Persons[Sales Person],0))</f>
        <v>8</v>
      </c>
      <c r="J195" s="6" t="s">
        <v>17</v>
      </c>
      <c r="K195" s="6" t="s">
        <v>13</v>
      </c>
      <c r="L195" s="22">
        <v>399</v>
      </c>
      <c r="M195" s="6">
        <v>9</v>
      </c>
      <c r="N195" s="22">
        <f t="shared" ref="N195:N258" si="11">L195*M195</f>
        <v>3591</v>
      </c>
      <c r="O195" s="6" t="str">
        <f>VLOOKUP(H195,Data_Persons!$B$2:$C$9,2,0)</f>
        <v>Philip</v>
      </c>
    </row>
    <row r="196" spans="1:15" x14ac:dyDescent="0.3">
      <c r="A196" s="8" t="s">
        <v>236</v>
      </c>
      <c r="B196" s="43">
        <v>44522</v>
      </c>
      <c r="C196" s="6">
        <f>DAY(Data_Sales[[#This Row],[Order Date]])</f>
        <v>22</v>
      </c>
      <c r="D196" s="14">
        <f t="shared" si="9"/>
        <v>11</v>
      </c>
      <c r="E196" s="6">
        <f t="shared" si="10"/>
        <v>2021</v>
      </c>
      <c r="F196" s="6">
        <v>7</v>
      </c>
      <c r="G196" s="6" t="s">
        <v>43</v>
      </c>
      <c r="H196" s="6" t="s">
        <v>41</v>
      </c>
      <c r="I196" s="6">
        <f>INDEX(Data_Persons[Tenure (yrs)],MATCH(Data_Sales!H196,Data_Persons[Sales Person],0))</f>
        <v>8</v>
      </c>
      <c r="J196" s="6" t="s">
        <v>17</v>
      </c>
      <c r="K196" s="6" t="s">
        <v>13</v>
      </c>
      <c r="L196" s="22">
        <v>399</v>
      </c>
      <c r="M196" s="6">
        <v>5</v>
      </c>
      <c r="N196" s="22">
        <f t="shared" si="11"/>
        <v>1995</v>
      </c>
      <c r="O196" s="6" t="str">
        <f>VLOOKUP(H196,Data_Persons!$B$2:$C$9,2,0)</f>
        <v>Philip</v>
      </c>
    </row>
    <row r="197" spans="1:15" x14ac:dyDescent="0.3">
      <c r="A197" s="8" t="s">
        <v>237</v>
      </c>
      <c r="B197" s="43">
        <v>44522</v>
      </c>
      <c r="C197" s="6">
        <f>DAY(Data_Sales[[#This Row],[Order Date]])</f>
        <v>22</v>
      </c>
      <c r="D197" s="14">
        <f t="shared" si="9"/>
        <v>11</v>
      </c>
      <c r="E197" s="6">
        <f t="shared" si="10"/>
        <v>2021</v>
      </c>
      <c r="F197" s="6">
        <v>10</v>
      </c>
      <c r="G197" s="6" t="s">
        <v>68</v>
      </c>
      <c r="H197" s="6" t="s">
        <v>16</v>
      </c>
      <c r="I197" s="6">
        <f>INDEX(Data_Persons[Tenure (yrs)],MATCH(Data_Sales!H197,Data_Persons[Sales Person],0))</f>
        <v>4</v>
      </c>
      <c r="J197" s="6" t="s">
        <v>17</v>
      </c>
      <c r="K197" s="6" t="s">
        <v>13</v>
      </c>
      <c r="L197" s="22">
        <v>399</v>
      </c>
      <c r="M197" s="6">
        <v>0</v>
      </c>
      <c r="N197" s="22">
        <f t="shared" si="11"/>
        <v>0</v>
      </c>
      <c r="O197" s="6" t="str">
        <f>VLOOKUP(H197,Data_Persons!$B$2:$C$9,2,0)</f>
        <v>Steve</v>
      </c>
    </row>
    <row r="198" spans="1:15" x14ac:dyDescent="0.3">
      <c r="A198" s="8" t="s">
        <v>238</v>
      </c>
      <c r="B198" s="43">
        <v>44523</v>
      </c>
      <c r="C198" s="6">
        <f>DAY(Data_Sales[[#This Row],[Order Date]])</f>
        <v>23</v>
      </c>
      <c r="D198" s="14">
        <f t="shared" si="9"/>
        <v>11</v>
      </c>
      <c r="E198" s="6">
        <f t="shared" si="10"/>
        <v>2021</v>
      </c>
      <c r="F198" s="6">
        <v>3</v>
      </c>
      <c r="G198" s="6" t="s">
        <v>29</v>
      </c>
      <c r="H198" s="6" t="s">
        <v>20</v>
      </c>
      <c r="I198" s="6">
        <f>INDEX(Data_Persons[Tenure (yrs)],MATCH(Data_Sales!H198,Data_Persons[Sales Person],0))</f>
        <v>2</v>
      </c>
      <c r="J198" s="6" t="s">
        <v>21</v>
      </c>
      <c r="K198" s="6" t="s">
        <v>13</v>
      </c>
      <c r="L198" s="22">
        <v>399</v>
      </c>
      <c r="M198" s="6">
        <v>2</v>
      </c>
      <c r="N198" s="22">
        <f t="shared" si="11"/>
        <v>798</v>
      </c>
      <c r="O198" s="6" t="str">
        <f>VLOOKUP(H198,Data_Persons!$B$2:$C$9,2,0)</f>
        <v>Jeff</v>
      </c>
    </row>
    <row r="199" spans="1:15" x14ac:dyDescent="0.3">
      <c r="A199" s="8" t="s">
        <v>239</v>
      </c>
      <c r="B199" s="43">
        <v>44523</v>
      </c>
      <c r="C199" s="6">
        <f>DAY(Data_Sales[[#This Row],[Order Date]])</f>
        <v>23</v>
      </c>
      <c r="D199" s="14">
        <f t="shared" si="9"/>
        <v>11</v>
      </c>
      <c r="E199" s="6">
        <f t="shared" si="10"/>
        <v>2021</v>
      </c>
      <c r="F199" s="6">
        <v>4</v>
      </c>
      <c r="G199" s="6" t="s">
        <v>19</v>
      </c>
      <c r="H199" s="6" t="s">
        <v>20</v>
      </c>
      <c r="I199" s="6">
        <f>INDEX(Data_Persons[Tenure (yrs)],MATCH(Data_Sales!H199,Data_Persons[Sales Person],0))</f>
        <v>2</v>
      </c>
      <c r="J199" s="6" t="s">
        <v>21</v>
      </c>
      <c r="K199" s="6" t="s">
        <v>13</v>
      </c>
      <c r="L199" s="22">
        <v>399</v>
      </c>
      <c r="M199" s="6">
        <v>6</v>
      </c>
      <c r="N199" s="22">
        <f t="shared" si="11"/>
        <v>2394</v>
      </c>
      <c r="O199" s="6" t="str">
        <f>VLOOKUP(H199,Data_Persons!$B$2:$C$9,2,0)</f>
        <v>Jeff</v>
      </c>
    </row>
    <row r="200" spans="1:15" x14ac:dyDescent="0.3">
      <c r="A200" s="8" t="s">
        <v>240</v>
      </c>
      <c r="B200" s="43">
        <v>44523</v>
      </c>
      <c r="C200" s="6">
        <f>DAY(Data_Sales[[#This Row],[Order Date]])</f>
        <v>23</v>
      </c>
      <c r="D200" s="14">
        <f t="shared" si="9"/>
        <v>11</v>
      </c>
      <c r="E200" s="6">
        <f t="shared" si="10"/>
        <v>2021</v>
      </c>
      <c r="F200" s="6">
        <v>13</v>
      </c>
      <c r="G200" s="6" t="s">
        <v>35</v>
      </c>
      <c r="H200" s="6" t="s">
        <v>26</v>
      </c>
      <c r="I200" s="6">
        <f>INDEX(Data_Persons[Tenure (yrs)],MATCH(Data_Sales!H200,Data_Persons[Sales Person],0))</f>
        <v>5</v>
      </c>
      <c r="J200" s="6" t="s">
        <v>27</v>
      </c>
      <c r="K200" s="6" t="s">
        <v>13</v>
      </c>
      <c r="L200" s="22">
        <v>399</v>
      </c>
      <c r="M200" s="6">
        <v>9</v>
      </c>
      <c r="N200" s="22">
        <f t="shared" si="11"/>
        <v>3591</v>
      </c>
      <c r="O200" s="6" t="str">
        <f>VLOOKUP(H200,Data_Persons!$B$2:$C$9,2,0)</f>
        <v>Sara</v>
      </c>
    </row>
    <row r="201" spans="1:15" x14ac:dyDescent="0.3">
      <c r="A201" s="8" t="s">
        <v>241</v>
      </c>
      <c r="B201" s="43">
        <v>44524</v>
      </c>
      <c r="C201" s="6">
        <f>DAY(Data_Sales[[#This Row],[Order Date]])</f>
        <v>24</v>
      </c>
      <c r="D201" s="14">
        <f t="shared" si="9"/>
        <v>11</v>
      </c>
      <c r="E201" s="6">
        <f t="shared" si="10"/>
        <v>2021</v>
      </c>
      <c r="F201" s="6">
        <v>9</v>
      </c>
      <c r="G201" s="6" t="s">
        <v>40</v>
      </c>
      <c r="H201" s="6" t="s">
        <v>16</v>
      </c>
      <c r="I201" s="6">
        <f>INDEX(Data_Persons[Tenure (yrs)],MATCH(Data_Sales!H201,Data_Persons[Sales Person],0))</f>
        <v>4</v>
      </c>
      <c r="J201" s="6" t="s">
        <v>17</v>
      </c>
      <c r="K201" s="6" t="s">
        <v>13</v>
      </c>
      <c r="L201" s="22">
        <v>399</v>
      </c>
      <c r="M201" s="6">
        <v>1</v>
      </c>
      <c r="N201" s="22">
        <f t="shared" si="11"/>
        <v>399</v>
      </c>
      <c r="O201" s="6" t="str">
        <f>VLOOKUP(H201,Data_Persons!$B$2:$C$9,2,0)</f>
        <v>Steve</v>
      </c>
    </row>
    <row r="202" spans="1:15" x14ac:dyDescent="0.3">
      <c r="A202" s="8" t="s">
        <v>242</v>
      </c>
      <c r="B202" s="43">
        <v>44524</v>
      </c>
      <c r="C202" s="6">
        <f>DAY(Data_Sales[[#This Row],[Order Date]])</f>
        <v>24</v>
      </c>
      <c r="D202" s="14">
        <f t="shared" si="9"/>
        <v>11</v>
      </c>
      <c r="E202" s="6">
        <f t="shared" si="10"/>
        <v>2021</v>
      </c>
      <c r="F202" s="6">
        <v>11</v>
      </c>
      <c r="G202" s="6" t="s">
        <v>115</v>
      </c>
      <c r="H202" s="6" t="s">
        <v>36</v>
      </c>
      <c r="I202" s="6">
        <f>INDEX(Data_Persons[Tenure (yrs)],MATCH(Data_Sales!H202,Data_Persons[Sales Person],0))</f>
        <v>6</v>
      </c>
      <c r="J202" s="6" t="s">
        <v>27</v>
      </c>
      <c r="K202" s="6" t="s">
        <v>13</v>
      </c>
      <c r="L202" s="22">
        <v>399</v>
      </c>
      <c r="M202" s="6">
        <v>3</v>
      </c>
      <c r="N202" s="22">
        <f t="shared" si="11"/>
        <v>1197</v>
      </c>
      <c r="O202" s="6" t="str">
        <f>VLOOKUP(H202,Data_Persons!$B$2:$C$9,2,0)</f>
        <v>Steve</v>
      </c>
    </row>
    <row r="203" spans="1:15" x14ac:dyDescent="0.3">
      <c r="A203" s="8" t="s">
        <v>243</v>
      </c>
      <c r="B203" s="43">
        <v>44525</v>
      </c>
      <c r="C203" s="6">
        <f>DAY(Data_Sales[[#This Row],[Order Date]])</f>
        <v>25</v>
      </c>
      <c r="D203" s="14">
        <f t="shared" si="9"/>
        <v>11</v>
      </c>
      <c r="E203" s="6">
        <f t="shared" si="10"/>
        <v>2021</v>
      </c>
      <c r="F203" s="6">
        <v>4</v>
      </c>
      <c r="G203" s="6" t="s">
        <v>19</v>
      </c>
      <c r="H203" s="6" t="s">
        <v>30</v>
      </c>
      <c r="I203" s="6">
        <f>INDEX(Data_Persons[Tenure (yrs)],MATCH(Data_Sales!H203,Data_Persons[Sales Person],0))</f>
        <v>2</v>
      </c>
      <c r="J203" s="6" t="s">
        <v>21</v>
      </c>
      <c r="K203" s="6" t="s">
        <v>13</v>
      </c>
      <c r="L203" s="22">
        <v>399</v>
      </c>
      <c r="M203" s="6">
        <v>5</v>
      </c>
      <c r="N203" s="22">
        <f t="shared" si="11"/>
        <v>1995</v>
      </c>
      <c r="O203" s="6" t="str">
        <f>VLOOKUP(H203,Data_Persons!$B$2:$C$9,2,0)</f>
        <v>Sara</v>
      </c>
    </row>
    <row r="204" spans="1:15" x14ac:dyDescent="0.3">
      <c r="A204" s="8" t="s">
        <v>244</v>
      </c>
      <c r="B204" s="43">
        <v>44527</v>
      </c>
      <c r="C204" s="6">
        <f>DAY(Data_Sales[[#This Row],[Order Date]])</f>
        <v>27</v>
      </c>
      <c r="D204" s="14">
        <f t="shared" si="9"/>
        <v>11</v>
      </c>
      <c r="E204" s="6">
        <f t="shared" si="10"/>
        <v>2021</v>
      </c>
      <c r="F204" s="6">
        <v>2</v>
      </c>
      <c r="G204" s="6" t="s">
        <v>74</v>
      </c>
      <c r="H204" s="6" t="s">
        <v>20</v>
      </c>
      <c r="I204" s="6">
        <f>INDEX(Data_Persons[Tenure (yrs)],MATCH(Data_Sales!H204,Data_Persons[Sales Person],0))</f>
        <v>2</v>
      </c>
      <c r="J204" s="6" t="s">
        <v>21</v>
      </c>
      <c r="K204" s="6" t="s">
        <v>13</v>
      </c>
      <c r="L204" s="22">
        <v>399</v>
      </c>
      <c r="M204" s="6">
        <v>8</v>
      </c>
      <c r="N204" s="22">
        <f t="shared" si="11"/>
        <v>3192</v>
      </c>
      <c r="O204" s="6" t="str">
        <f>VLOOKUP(H204,Data_Persons!$B$2:$C$9,2,0)</f>
        <v>Jeff</v>
      </c>
    </row>
    <row r="205" spans="1:15" x14ac:dyDescent="0.3">
      <c r="A205" s="8" t="s">
        <v>245</v>
      </c>
      <c r="B205" s="43">
        <v>44527</v>
      </c>
      <c r="C205" s="6">
        <f>DAY(Data_Sales[[#This Row],[Order Date]])</f>
        <v>27</v>
      </c>
      <c r="D205" s="14">
        <f t="shared" si="9"/>
        <v>11</v>
      </c>
      <c r="E205" s="6">
        <f t="shared" si="10"/>
        <v>2021</v>
      </c>
      <c r="F205" s="6">
        <v>4</v>
      </c>
      <c r="G205" s="6" t="s">
        <v>19</v>
      </c>
      <c r="H205" s="6" t="s">
        <v>30</v>
      </c>
      <c r="I205" s="6">
        <f>INDEX(Data_Persons[Tenure (yrs)],MATCH(Data_Sales!H205,Data_Persons[Sales Person],0))</f>
        <v>2</v>
      </c>
      <c r="J205" s="6" t="s">
        <v>21</v>
      </c>
      <c r="K205" s="6" t="s">
        <v>13</v>
      </c>
      <c r="L205" s="22">
        <v>399</v>
      </c>
      <c r="M205" s="6">
        <v>6</v>
      </c>
      <c r="N205" s="22">
        <f t="shared" si="11"/>
        <v>2394</v>
      </c>
      <c r="O205" s="6" t="str">
        <f>VLOOKUP(H205,Data_Persons!$B$2:$C$9,2,0)</f>
        <v>Sara</v>
      </c>
    </row>
    <row r="206" spans="1:15" x14ac:dyDescent="0.3">
      <c r="A206" s="8" t="s">
        <v>246</v>
      </c>
      <c r="B206" s="43">
        <v>44529</v>
      </c>
      <c r="C206" s="6">
        <f>DAY(Data_Sales[[#This Row],[Order Date]])</f>
        <v>29</v>
      </c>
      <c r="D206" s="14">
        <f t="shared" si="9"/>
        <v>11</v>
      </c>
      <c r="E206" s="6">
        <f t="shared" si="10"/>
        <v>2021</v>
      </c>
      <c r="F206" s="6">
        <v>9</v>
      </c>
      <c r="G206" s="6" t="s">
        <v>40</v>
      </c>
      <c r="H206" s="6" t="s">
        <v>16</v>
      </c>
      <c r="I206" s="6">
        <f>INDEX(Data_Persons[Tenure (yrs)],MATCH(Data_Sales!H206,Data_Persons[Sales Person],0))</f>
        <v>4</v>
      </c>
      <c r="J206" s="6" t="s">
        <v>17</v>
      </c>
      <c r="K206" s="6" t="s">
        <v>13</v>
      </c>
      <c r="L206" s="22">
        <v>399</v>
      </c>
      <c r="M206" s="6">
        <v>6</v>
      </c>
      <c r="N206" s="22">
        <f t="shared" si="11"/>
        <v>2394</v>
      </c>
      <c r="O206" s="6" t="str">
        <f>VLOOKUP(H206,Data_Persons!$B$2:$C$9,2,0)</f>
        <v>Steve</v>
      </c>
    </row>
    <row r="207" spans="1:15" x14ac:dyDescent="0.3">
      <c r="A207" s="8" t="s">
        <v>247</v>
      </c>
      <c r="B207" s="43">
        <v>44531</v>
      </c>
      <c r="C207" s="6">
        <f>DAY(Data_Sales[[#This Row],[Order Date]])</f>
        <v>1</v>
      </c>
      <c r="D207" s="14">
        <f t="shared" si="9"/>
        <v>12</v>
      </c>
      <c r="E207" s="6">
        <f t="shared" si="10"/>
        <v>2021</v>
      </c>
      <c r="F207" s="6">
        <v>8</v>
      </c>
      <c r="G207" s="6" t="s">
        <v>76</v>
      </c>
      <c r="H207" s="6" t="s">
        <v>16</v>
      </c>
      <c r="I207" s="6">
        <f>INDEX(Data_Persons[Tenure (yrs)],MATCH(Data_Sales!H207,Data_Persons[Sales Person],0))</f>
        <v>4</v>
      </c>
      <c r="J207" s="6" t="s">
        <v>17</v>
      </c>
      <c r="K207" s="6" t="s">
        <v>13</v>
      </c>
      <c r="L207" s="22">
        <v>399</v>
      </c>
      <c r="M207" s="6">
        <v>5</v>
      </c>
      <c r="N207" s="22">
        <f t="shared" si="11"/>
        <v>1995</v>
      </c>
      <c r="O207" s="6" t="str">
        <f>VLOOKUP(H207,Data_Persons!$B$2:$C$9,2,0)</f>
        <v>Steve</v>
      </c>
    </row>
    <row r="208" spans="1:15" x14ac:dyDescent="0.3">
      <c r="A208" s="8" t="s">
        <v>248</v>
      </c>
      <c r="B208" s="43">
        <v>44532</v>
      </c>
      <c r="C208" s="6">
        <f>DAY(Data_Sales[[#This Row],[Order Date]])</f>
        <v>2</v>
      </c>
      <c r="D208" s="14">
        <f t="shared" si="9"/>
        <v>12</v>
      </c>
      <c r="E208" s="6">
        <f t="shared" si="10"/>
        <v>2021</v>
      </c>
      <c r="F208" s="6">
        <v>7</v>
      </c>
      <c r="G208" s="6" t="s">
        <v>43</v>
      </c>
      <c r="H208" s="6" t="s">
        <v>16</v>
      </c>
      <c r="I208" s="6">
        <f>INDEX(Data_Persons[Tenure (yrs)],MATCH(Data_Sales!H208,Data_Persons[Sales Person],0))</f>
        <v>4</v>
      </c>
      <c r="J208" s="6" t="s">
        <v>17</v>
      </c>
      <c r="K208" s="6" t="s">
        <v>13</v>
      </c>
      <c r="L208" s="22">
        <v>399</v>
      </c>
      <c r="M208" s="6">
        <v>3</v>
      </c>
      <c r="N208" s="22">
        <f t="shared" si="11"/>
        <v>1197</v>
      </c>
      <c r="O208" s="6" t="str">
        <f>VLOOKUP(H208,Data_Persons!$B$2:$C$9,2,0)</f>
        <v>Steve</v>
      </c>
    </row>
    <row r="209" spans="1:15" x14ac:dyDescent="0.3">
      <c r="A209" s="8" t="s">
        <v>249</v>
      </c>
      <c r="B209" s="43">
        <v>44534</v>
      </c>
      <c r="C209" s="6">
        <f>DAY(Data_Sales[[#This Row],[Order Date]])</f>
        <v>4</v>
      </c>
      <c r="D209" s="14">
        <f t="shared" si="9"/>
        <v>12</v>
      </c>
      <c r="E209" s="6">
        <f t="shared" si="10"/>
        <v>2021</v>
      </c>
      <c r="F209" s="6">
        <v>16</v>
      </c>
      <c r="G209" s="6" t="s">
        <v>92</v>
      </c>
      <c r="H209" s="6" t="s">
        <v>11</v>
      </c>
      <c r="I209" s="6">
        <f>INDEX(Data_Persons[Tenure (yrs)],MATCH(Data_Sales!H209,Data_Persons[Sales Person],0))</f>
        <v>3</v>
      </c>
      <c r="J209" s="6" t="s">
        <v>12</v>
      </c>
      <c r="K209" s="6" t="s">
        <v>13</v>
      </c>
      <c r="L209" s="22">
        <v>399</v>
      </c>
      <c r="M209" s="6">
        <v>0</v>
      </c>
      <c r="N209" s="22">
        <f t="shared" si="11"/>
        <v>0</v>
      </c>
      <c r="O209" s="6" t="str">
        <f>VLOOKUP(H209,Data_Persons!$B$2:$C$9,2,0)</f>
        <v>Jeff</v>
      </c>
    </row>
    <row r="210" spans="1:15" x14ac:dyDescent="0.3">
      <c r="A210" s="8" t="s">
        <v>250</v>
      </c>
      <c r="B210" s="43">
        <v>44535</v>
      </c>
      <c r="C210" s="6">
        <f>DAY(Data_Sales[[#This Row],[Order Date]])</f>
        <v>5</v>
      </c>
      <c r="D210" s="14">
        <f t="shared" si="9"/>
        <v>12</v>
      </c>
      <c r="E210" s="6">
        <f t="shared" si="10"/>
        <v>2021</v>
      </c>
      <c r="F210" s="6">
        <v>5</v>
      </c>
      <c r="G210" s="6" t="s">
        <v>23</v>
      </c>
      <c r="H210" s="6" t="s">
        <v>30</v>
      </c>
      <c r="I210" s="6">
        <f>INDEX(Data_Persons[Tenure (yrs)],MATCH(Data_Sales!H210,Data_Persons[Sales Person],0))</f>
        <v>2</v>
      </c>
      <c r="J210" s="6" t="s">
        <v>21</v>
      </c>
      <c r="K210" s="6" t="s">
        <v>13</v>
      </c>
      <c r="L210" s="22">
        <v>399</v>
      </c>
      <c r="M210" s="6">
        <v>4</v>
      </c>
      <c r="N210" s="22">
        <f t="shared" si="11"/>
        <v>1596</v>
      </c>
      <c r="O210" s="6" t="str">
        <f>VLOOKUP(H210,Data_Persons!$B$2:$C$9,2,0)</f>
        <v>Sara</v>
      </c>
    </row>
    <row r="211" spans="1:15" x14ac:dyDescent="0.3">
      <c r="A211" s="8" t="s">
        <v>251</v>
      </c>
      <c r="B211" s="43">
        <v>44543</v>
      </c>
      <c r="C211" s="6">
        <f>DAY(Data_Sales[[#This Row],[Order Date]])</f>
        <v>13</v>
      </c>
      <c r="D211" s="14">
        <f t="shared" si="9"/>
        <v>12</v>
      </c>
      <c r="E211" s="6">
        <f t="shared" si="10"/>
        <v>2021</v>
      </c>
      <c r="F211" s="6">
        <v>1</v>
      </c>
      <c r="G211" s="6" t="s">
        <v>61</v>
      </c>
      <c r="H211" s="6" t="s">
        <v>20</v>
      </c>
      <c r="I211" s="6">
        <f>INDEX(Data_Persons[Tenure (yrs)],MATCH(Data_Sales!H211,Data_Persons[Sales Person],0))</f>
        <v>2</v>
      </c>
      <c r="J211" s="6" t="s">
        <v>21</v>
      </c>
      <c r="K211" s="6" t="s">
        <v>13</v>
      </c>
      <c r="L211" s="22">
        <v>399</v>
      </c>
      <c r="M211" s="6">
        <v>1</v>
      </c>
      <c r="N211" s="22">
        <f t="shared" si="11"/>
        <v>399</v>
      </c>
      <c r="O211" s="6" t="str">
        <f>VLOOKUP(H211,Data_Persons!$B$2:$C$9,2,0)</f>
        <v>Jeff</v>
      </c>
    </row>
    <row r="212" spans="1:15" x14ac:dyDescent="0.3">
      <c r="A212" s="8" t="s">
        <v>252</v>
      </c>
      <c r="B212" s="43">
        <v>44547</v>
      </c>
      <c r="C212" s="6">
        <f>DAY(Data_Sales[[#This Row],[Order Date]])</f>
        <v>17</v>
      </c>
      <c r="D212" s="14">
        <f t="shared" si="9"/>
        <v>12</v>
      </c>
      <c r="E212" s="6">
        <f t="shared" si="10"/>
        <v>2021</v>
      </c>
      <c r="F212" s="6">
        <v>12</v>
      </c>
      <c r="G212" s="6" t="s">
        <v>25</v>
      </c>
      <c r="H212" s="6" t="s">
        <v>26</v>
      </c>
      <c r="I212" s="6">
        <f>INDEX(Data_Persons[Tenure (yrs)],MATCH(Data_Sales!H212,Data_Persons[Sales Person],0))</f>
        <v>5</v>
      </c>
      <c r="J212" s="6" t="s">
        <v>27</v>
      </c>
      <c r="K212" s="6" t="s">
        <v>13</v>
      </c>
      <c r="L212" s="22">
        <v>399</v>
      </c>
      <c r="M212" s="6">
        <v>5</v>
      </c>
      <c r="N212" s="22">
        <f t="shared" si="11"/>
        <v>1995</v>
      </c>
      <c r="O212" s="6" t="str">
        <f>VLOOKUP(H212,Data_Persons!$B$2:$C$9,2,0)</f>
        <v>Sara</v>
      </c>
    </row>
    <row r="213" spans="1:15" x14ac:dyDescent="0.3">
      <c r="A213" s="8" t="s">
        <v>253</v>
      </c>
      <c r="B213" s="43">
        <v>44548</v>
      </c>
      <c r="C213" s="6">
        <f>DAY(Data_Sales[[#This Row],[Order Date]])</f>
        <v>18</v>
      </c>
      <c r="D213" s="14">
        <f t="shared" si="9"/>
        <v>12</v>
      </c>
      <c r="E213" s="6">
        <f t="shared" si="10"/>
        <v>2021</v>
      </c>
      <c r="F213" s="6">
        <v>12</v>
      </c>
      <c r="G213" s="6" t="s">
        <v>25</v>
      </c>
      <c r="H213" s="6" t="s">
        <v>26</v>
      </c>
      <c r="I213" s="6">
        <f>INDEX(Data_Persons[Tenure (yrs)],MATCH(Data_Sales!H213,Data_Persons[Sales Person],0))</f>
        <v>5</v>
      </c>
      <c r="J213" s="6" t="s">
        <v>27</v>
      </c>
      <c r="K213" s="6" t="s">
        <v>13</v>
      </c>
      <c r="L213" s="22">
        <v>399</v>
      </c>
      <c r="M213" s="6">
        <v>3</v>
      </c>
      <c r="N213" s="22">
        <f t="shared" si="11"/>
        <v>1197</v>
      </c>
      <c r="O213" s="6" t="str">
        <f>VLOOKUP(H213,Data_Persons!$B$2:$C$9,2,0)</f>
        <v>Sara</v>
      </c>
    </row>
    <row r="214" spans="1:15" x14ac:dyDescent="0.3">
      <c r="A214" s="8" t="s">
        <v>254</v>
      </c>
      <c r="B214" s="43">
        <v>44548</v>
      </c>
      <c r="C214" s="6">
        <f>DAY(Data_Sales[[#This Row],[Order Date]])</f>
        <v>18</v>
      </c>
      <c r="D214" s="14">
        <f t="shared" si="9"/>
        <v>12</v>
      </c>
      <c r="E214" s="6">
        <f t="shared" si="10"/>
        <v>2021</v>
      </c>
      <c r="F214" s="6">
        <v>5</v>
      </c>
      <c r="G214" s="6" t="s">
        <v>23</v>
      </c>
      <c r="H214" s="6" t="s">
        <v>30</v>
      </c>
      <c r="I214" s="6">
        <f>INDEX(Data_Persons[Tenure (yrs)],MATCH(Data_Sales!H214,Data_Persons[Sales Person],0))</f>
        <v>2</v>
      </c>
      <c r="J214" s="6" t="s">
        <v>21</v>
      </c>
      <c r="K214" s="6" t="s">
        <v>13</v>
      </c>
      <c r="L214" s="22">
        <v>399</v>
      </c>
      <c r="M214" s="6">
        <v>0</v>
      </c>
      <c r="N214" s="22">
        <f t="shared" si="11"/>
        <v>0</v>
      </c>
      <c r="O214" s="6" t="str">
        <f>VLOOKUP(H214,Data_Persons!$B$2:$C$9,2,0)</f>
        <v>Sara</v>
      </c>
    </row>
    <row r="215" spans="1:15" x14ac:dyDescent="0.3">
      <c r="A215" s="8" t="s">
        <v>255</v>
      </c>
      <c r="B215" s="43">
        <v>44548</v>
      </c>
      <c r="C215" s="6">
        <f>DAY(Data_Sales[[#This Row],[Order Date]])</f>
        <v>18</v>
      </c>
      <c r="D215" s="14">
        <f t="shared" si="9"/>
        <v>12</v>
      </c>
      <c r="E215" s="6">
        <f t="shared" si="10"/>
        <v>2021</v>
      </c>
      <c r="F215" s="6">
        <v>14</v>
      </c>
      <c r="G215" s="6" t="s">
        <v>65</v>
      </c>
      <c r="H215" s="6" t="s">
        <v>26</v>
      </c>
      <c r="I215" s="6">
        <f>INDEX(Data_Persons[Tenure (yrs)],MATCH(Data_Sales!H215,Data_Persons[Sales Person],0))</f>
        <v>5</v>
      </c>
      <c r="J215" s="6" t="s">
        <v>27</v>
      </c>
      <c r="K215" s="6" t="s">
        <v>13</v>
      </c>
      <c r="L215" s="22">
        <v>399</v>
      </c>
      <c r="M215" s="6">
        <v>5</v>
      </c>
      <c r="N215" s="22">
        <f t="shared" si="11"/>
        <v>1995</v>
      </c>
      <c r="O215" s="6" t="str">
        <f>VLOOKUP(H215,Data_Persons!$B$2:$C$9,2,0)</f>
        <v>Sara</v>
      </c>
    </row>
    <row r="216" spans="1:15" x14ac:dyDescent="0.3">
      <c r="A216" s="8" t="s">
        <v>256</v>
      </c>
      <c r="B216" s="43">
        <v>44550</v>
      </c>
      <c r="C216" s="6">
        <f>DAY(Data_Sales[[#This Row],[Order Date]])</f>
        <v>20</v>
      </c>
      <c r="D216" s="14">
        <f t="shared" si="9"/>
        <v>12</v>
      </c>
      <c r="E216" s="6">
        <f t="shared" si="10"/>
        <v>2021</v>
      </c>
      <c r="F216" s="6">
        <v>4</v>
      </c>
      <c r="G216" s="6" t="s">
        <v>19</v>
      </c>
      <c r="H216" s="6" t="s">
        <v>20</v>
      </c>
      <c r="I216" s="6">
        <f>INDEX(Data_Persons[Tenure (yrs)],MATCH(Data_Sales!H216,Data_Persons[Sales Person],0))</f>
        <v>2</v>
      </c>
      <c r="J216" s="6" t="s">
        <v>21</v>
      </c>
      <c r="K216" s="6" t="s">
        <v>13</v>
      </c>
      <c r="L216" s="22">
        <v>399</v>
      </c>
      <c r="M216" s="6">
        <v>8</v>
      </c>
      <c r="N216" s="22">
        <f t="shared" si="11"/>
        <v>3192</v>
      </c>
      <c r="O216" s="6" t="str">
        <f>VLOOKUP(H216,Data_Persons!$B$2:$C$9,2,0)</f>
        <v>Jeff</v>
      </c>
    </row>
    <row r="217" spans="1:15" x14ac:dyDescent="0.3">
      <c r="A217" s="8" t="s">
        <v>257</v>
      </c>
      <c r="B217" s="43">
        <v>44550</v>
      </c>
      <c r="C217" s="6">
        <f>DAY(Data_Sales[[#This Row],[Order Date]])</f>
        <v>20</v>
      </c>
      <c r="D217" s="14">
        <f t="shared" si="9"/>
        <v>12</v>
      </c>
      <c r="E217" s="6">
        <f t="shared" si="10"/>
        <v>2021</v>
      </c>
      <c r="F217" s="6">
        <v>18</v>
      </c>
      <c r="G217" s="6" t="s">
        <v>52</v>
      </c>
      <c r="H217" s="6" t="s">
        <v>38</v>
      </c>
      <c r="I217" s="6">
        <f>INDEX(Data_Persons[Tenure (yrs)],MATCH(Data_Sales!H217,Data_Persons[Sales Person],0))</f>
        <v>5</v>
      </c>
      <c r="J217" s="6" t="s">
        <v>12</v>
      </c>
      <c r="K217" s="6" t="s">
        <v>13</v>
      </c>
      <c r="L217" s="22">
        <v>399</v>
      </c>
      <c r="M217" s="6">
        <v>7</v>
      </c>
      <c r="N217" s="22">
        <f t="shared" si="11"/>
        <v>2793</v>
      </c>
      <c r="O217" s="6" t="str">
        <f>VLOOKUP(H217,Data_Persons!$B$2:$C$9,2,0)</f>
        <v>Jeff</v>
      </c>
    </row>
    <row r="218" spans="1:15" x14ac:dyDescent="0.3">
      <c r="A218" s="8" t="s">
        <v>258</v>
      </c>
      <c r="B218" s="43">
        <v>44552</v>
      </c>
      <c r="C218" s="6">
        <f>DAY(Data_Sales[[#This Row],[Order Date]])</f>
        <v>22</v>
      </c>
      <c r="D218" s="14">
        <f t="shared" si="9"/>
        <v>12</v>
      </c>
      <c r="E218" s="6">
        <f t="shared" si="10"/>
        <v>2021</v>
      </c>
      <c r="F218" s="6">
        <v>14</v>
      </c>
      <c r="G218" s="6" t="s">
        <v>65</v>
      </c>
      <c r="H218" s="6" t="s">
        <v>36</v>
      </c>
      <c r="I218" s="6">
        <f>INDEX(Data_Persons[Tenure (yrs)],MATCH(Data_Sales!H218,Data_Persons[Sales Person],0))</f>
        <v>6</v>
      </c>
      <c r="J218" s="6" t="s">
        <v>27</v>
      </c>
      <c r="K218" s="6" t="s">
        <v>13</v>
      </c>
      <c r="L218" s="22">
        <v>399</v>
      </c>
      <c r="M218" s="6">
        <v>7</v>
      </c>
      <c r="N218" s="22">
        <f t="shared" si="11"/>
        <v>2793</v>
      </c>
      <c r="O218" s="6" t="str">
        <f>VLOOKUP(H218,Data_Persons!$B$2:$C$9,2,0)</f>
        <v>Steve</v>
      </c>
    </row>
    <row r="219" spans="1:15" x14ac:dyDescent="0.3">
      <c r="A219" s="8" t="s">
        <v>259</v>
      </c>
      <c r="B219" s="43">
        <v>44554</v>
      </c>
      <c r="C219" s="6">
        <f>DAY(Data_Sales[[#This Row],[Order Date]])</f>
        <v>24</v>
      </c>
      <c r="D219" s="14">
        <f t="shared" si="9"/>
        <v>12</v>
      </c>
      <c r="E219" s="6">
        <f t="shared" si="10"/>
        <v>2021</v>
      </c>
      <c r="F219" s="6">
        <v>9</v>
      </c>
      <c r="G219" s="6" t="s">
        <v>40</v>
      </c>
      <c r="H219" s="6" t="s">
        <v>16</v>
      </c>
      <c r="I219" s="6">
        <f>INDEX(Data_Persons[Tenure (yrs)],MATCH(Data_Sales!H219,Data_Persons[Sales Person],0))</f>
        <v>4</v>
      </c>
      <c r="J219" s="6" t="s">
        <v>17</v>
      </c>
      <c r="K219" s="6" t="s">
        <v>13</v>
      </c>
      <c r="L219" s="22">
        <v>399</v>
      </c>
      <c r="M219" s="6">
        <v>2</v>
      </c>
      <c r="N219" s="22">
        <f t="shared" si="11"/>
        <v>798</v>
      </c>
      <c r="O219" s="6" t="str">
        <f>VLOOKUP(H219,Data_Persons!$B$2:$C$9,2,0)</f>
        <v>Steve</v>
      </c>
    </row>
    <row r="220" spans="1:15" x14ac:dyDescent="0.3">
      <c r="A220" s="8" t="s">
        <v>260</v>
      </c>
      <c r="B220" s="43">
        <v>44557</v>
      </c>
      <c r="C220" s="6">
        <f>DAY(Data_Sales[[#This Row],[Order Date]])</f>
        <v>27</v>
      </c>
      <c r="D220" s="14">
        <f t="shared" si="9"/>
        <v>12</v>
      </c>
      <c r="E220" s="6">
        <f t="shared" si="10"/>
        <v>2021</v>
      </c>
      <c r="F220" s="6">
        <v>16</v>
      </c>
      <c r="G220" s="6" t="s">
        <v>92</v>
      </c>
      <c r="H220" s="6" t="s">
        <v>38</v>
      </c>
      <c r="I220" s="6">
        <f>INDEX(Data_Persons[Tenure (yrs)],MATCH(Data_Sales!H220,Data_Persons[Sales Person],0))</f>
        <v>5</v>
      </c>
      <c r="J220" s="6" t="s">
        <v>12</v>
      </c>
      <c r="K220" s="6" t="s">
        <v>13</v>
      </c>
      <c r="L220" s="22">
        <v>399</v>
      </c>
      <c r="M220" s="6">
        <v>8</v>
      </c>
      <c r="N220" s="22">
        <f t="shared" si="11"/>
        <v>3192</v>
      </c>
      <c r="O220" s="6" t="str">
        <f>VLOOKUP(H220,Data_Persons!$B$2:$C$9,2,0)</f>
        <v>Jeff</v>
      </c>
    </row>
    <row r="221" spans="1:15" x14ac:dyDescent="0.3">
      <c r="A221" s="8" t="s">
        <v>261</v>
      </c>
      <c r="B221" s="43">
        <v>44559</v>
      </c>
      <c r="C221" s="6">
        <f>DAY(Data_Sales[[#This Row],[Order Date]])</f>
        <v>29</v>
      </c>
      <c r="D221" s="14">
        <f t="shared" si="9"/>
        <v>12</v>
      </c>
      <c r="E221" s="6">
        <f t="shared" si="10"/>
        <v>2021</v>
      </c>
      <c r="F221" s="6">
        <v>11</v>
      </c>
      <c r="G221" s="6" t="s">
        <v>115</v>
      </c>
      <c r="H221" s="6" t="s">
        <v>26</v>
      </c>
      <c r="I221" s="6">
        <f>INDEX(Data_Persons[Tenure (yrs)],MATCH(Data_Sales!H221,Data_Persons[Sales Person],0))</f>
        <v>5</v>
      </c>
      <c r="J221" s="6" t="s">
        <v>27</v>
      </c>
      <c r="K221" s="6" t="s">
        <v>13</v>
      </c>
      <c r="L221" s="22">
        <v>399</v>
      </c>
      <c r="M221" s="6">
        <v>2</v>
      </c>
      <c r="N221" s="22">
        <f t="shared" si="11"/>
        <v>798</v>
      </c>
      <c r="O221" s="6" t="str">
        <f>VLOOKUP(H221,Data_Persons!$B$2:$C$9,2,0)</f>
        <v>Sara</v>
      </c>
    </row>
    <row r="222" spans="1:15" x14ac:dyDescent="0.3">
      <c r="A222" s="8" t="s">
        <v>262</v>
      </c>
      <c r="B222" s="43">
        <v>44560</v>
      </c>
      <c r="C222" s="6">
        <f>DAY(Data_Sales[[#This Row],[Order Date]])</f>
        <v>30</v>
      </c>
      <c r="D222" s="14">
        <f t="shared" si="9"/>
        <v>12</v>
      </c>
      <c r="E222" s="6">
        <f t="shared" si="10"/>
        <v>2021</v>
      </c>
      <c r="F222" s="6">
        <v>12</v>
      </c>
      <c r="G222" s="6" t="s">
        <v>25</v>
      </c>
      <c r="H222" s="6" t="s">
        <v>26</v>
      </c>
      <c r="I222" s="6">
        <f>INDEX(Data_Persons[Tenure (yrs)],MATCH(Data_Sales!H222,Data_Persons[Sales Person],0))</f>
        <v>5</v>
      </c>
      <c r="J222" s="6" t="s">
        <v>27</v>
      </c>
      <c r="K222" s="6" t="s">
        <v>13</v>
      </c>
      <c r="L222" s="22">
        <v>399</v>
      </c>
      <c r="M222" s="6">
        <v>8</v>
      </c>
      <c r="N222" s="22">
        <f t="shared" si="11"/>
        <v>3192</v>
      </c>
      <c r="O222" s="6" t="str">
        <f>VLOOKUP(H222,Data_Persons!$B$2:$C$9,2,0)</f>
        <v>Sara</v>
      </c>
    </row>
    <row r="223" spans="1:15" x14ac:dyDescent="0.3">
      <c r="A223" s="8" t="s">
        <v>263</v>
      </c>
      <c r="B223" s="43">
        <v>44562</v>
      </c>
      <c r="C223" s="6">
        <f>DAY(Data_Sales[[#This Row],[Order Date]])</f>
        <v>1</v>
      </c>
      <c r="D223" s="14">
        <f t="shared" si="9"/>
        <v>1</v>
      </c>
      <c r="E223" s="6">
        <f t="shared" si="10"/>
        <v>2022</v>
      </c>
      <c r="F223" s="6">
        <v>20</v>
      </c>
      <c r="G223" s="6" t="s">
        <v>10</v>
      </c>
      <c r="H223" s="6" t="s">
        <v>11</v>
      </c>
      <c r="I223" s="6">
        <f>INDEX(Data_Persons[Tenure (yrs)],MATCH(Data_Sales!H223,Data_Persons[Sales Person],0))</f>
        <v>3</v>
      </c>
      <c r="J223" s="6" t="s">
        <v>12</v>
      </c>
      <c r="K223" s="6" t="s">
        <v>13</v>
      </c>
      <c r="L223" s="22">
        <v>399</v>
      </c>
      <c r="M223" s="6">
        <v>4</v>
      </c>
      <c r="N223" s="22">
        <f t="shared" si="11"/>
        <v>1596</v>
      </c>
      <c r="O223" s="6" t="str">
        <f>VLOOKUP(H223,Data_Persons!$B$2:$C$9,2,0)</f>
        <v>Jeff</v>
      </c>
    </row>
    <row r="224" spans="1:15" x14ac:dyDescent="0.3">
      <c r="A224" s="8" t="s">
        <v>264</v>
      </c>
      <c r="B224" s="43">
        <v>44573</v>
      </c>
      <c r="C224" s="6">
        <f>DAY(Data_Sales[[#This Row],[Order Date]])</f>
        <v>12</v>
      </c>
      <c r="D224" s="14">
        <f t="shared" si="9"/>
        <v>1</v>
      </c>
      <c r="E224" s="6">
        <f t="shared" si="10"/>
        <v>2022</v>
      </c>
      <c r="F224" s="6">
        <v>19</v>
      </c>
      <c r="G224" s="6" t="s">
        <v>32</v>
      </c>
      <c r="H224" s="6" t="s">
        <v>38</v>
      </c>
      <c r="I224" s="6">
        <f>INDEX(Data_Persons[Tenure (yrs)],MATCH(Data_Sales!H224,Data_Persons[Sales Person],0))</f>
        <v>5</v>
      </c>
      <c r="J224" s="6" t="s">
        <v>12</v>
      </c>
      <c r="K224" s="6" t="s">
        <v>13</v>
      </c>
      <c r="L224" s="22">
        <v>399</v>
      </c>
      <c r="M224" s="6">
        <v>5</v>
      </c>
      <c r="N224" s="22">
        <f t="shared" si="11"/>
        <v>1995</v>
      </c>
      <c r="O224" s="6" t="str">
        <f>VLOOKUP(H224,Data_Persons!$B$2:$C$9,2,0)</f>
        <v>Jeff</v>
      </c>
    </row>
    <row r="225" spans="1:15" x14ac:dyDescent="0.3">
      <c r="A225" s="8" t="s">
        <v>265</v>
      </c>
      <c r="B225" s="43">
        <v>44573</v>
      </c>
      <c r="C225" s="6">
        <f>DAY(Data_Sales[[#This Row],[Order Date]])</f>
        <v>12</v>
      </c>
      <c r="D225" s="14">
        <f t="shared" si="9"/>
        <v>1</v>
      </c>
      <c r="E225" s="6">
        <f t="shared" si="10"/>
        <v>2022</v>
      </c>
      <c r="F225" s="6">
        <v>10</v>
      </c>
      <c r="G225" s="6" t="s">
        <v>68</v>
      </c>
      <c r="H225" s="6" t="s">
        <v>16</v>
      </c>
      <c r="I225" s="6">
        <f>INDEX(Data_Persons[Tenure (yrs)],MATCH(Data_Sales!H225,Data_Persons[Sales Person],0))</f>
        <v>4</v>
      </c>
      <c r="J225" s="6" t="s">
        <v>17</v>
      </c>
      <c r="K225" s="6" t="s">
        <v>13</v>
      </c>
      <c r="L225" s="22">
        <v>399</v>
      </c>
      <c r="M225" s="6">
        <v>7</v>
      </c>
      <c r="N225" s="22">
        <f t="shared" si="11"/>
        <v>2793</v>
      </c>
      <c r="O225" s="6" t="str">
        <f>VLOOKUP(H225,Data_Persons!$B$2:$C$9,2,0)</f>
        <v>Steve</v>
      </c>
    </row>
    <row r="226" spans="1:15" x14ac:dyDescent="0.3">
      <c r="A226" s="8" t="s">
        <v>266</v>
      </c>
      <c r="B226" s="43">
        <v>44573</v>
      </c>
      <c r="C226" s="6">
        <f>DAY(Data_Sales[[#This Row],[Order Date]])</f>
        <v>12</v>
      </c>
      <c r="D226" s="14">
        <f t="shared" si="9"/>
        <v>1</v>
      </c>
      <c r="E226" s="6">
        <f t="shared" si="10"/>
        <v>2022</v>
      </c>
      <c r="F226" s="6">
        <v>11</v>
      </c>
      <c r="G226" s="6" t="s">
        <v>115</v>
      </c>
      <c r="H226" s="6" t="s">
        <v>36</v>
      </c>
      <c r="I226" s="6">
        <f>INDEX(Data_Persons[Tenure (yrs)],MATCH(Data_Sales!H226,Data_Persons[Sales Person],0))</f>
        <v>6</v>
      </c>
      <c r="J226" s="6" t="s">
        <v>27</v>
      </c>
      <c r="K226" s="6" t="s">
        <v>13</v>
      </c>
      <c r="L226" s="22">
        <v>399</v>
      </c>
      <c r="M226" s="6">
        <v>4</v>
      </c>
      <c r="N226" s="22">
        <f t="shared" si="11"/>
        <v>1596</v>
      </c>
      <c r="O226" s="6" t="str">
        <f>VLOOKUP(H226,Data_Persons!$B$2:$C$9,2,0)</f>
        <v>Steve</v>
      </c>
    </row>
    <row r="227" spans="1:15" x14ac:dyDescent="0.3">
      <c r="A227" s="8" t="s">
        <v>267</v>
      </c>
      <c r="B227" s="43">
        <v>44574</v>
      </c>
      <c r="C227" s="6">
        <f>DAY(Data_Sales[[#This Row],[Order Date]])</f>
        <v>13</v>
      </c>
      <c r="D227" s="14">
        <f t="shared" si="9"/>
        <v>1</v>
      </c>
      <c r="E227" s="6">
        <f t="shared" si="10"/>
        <v>2022</v>
      </c>
      <c r="F227" s="6">
        <v>3</v>
      </c>
      <c r="G227" s="6" t="s">
        <v>29</v>
      </c>
      <c r="H227" s="6" t="s">
        <v>30</v>
      </c>
      <c r="I227" s="6">
        <f>INDEX(Data_Persons[Tenure (yrs)],MATCH(Data_Sales!H227,Data_Persons[Sales Person],0))</f>
        <v>2</v>
      </c>
      <c r="J227" s="6" t="s">
        <v>21</v>
      </c>
      <c r="K227" s="6" t="s">
        <v>13</v>
      </c>
      <c r="L227" s="22">
        <v>399</v>
      </c>
      <c r="M227" s="6">
        <v>7</v>
      </c>
      <c r="N227" s="22">
        <f t="shared" si="11"/>
        <v>2793</v>
      </c>
      <c r="O227" s="6" t="str">
        <f>VLOOKUP(H227,Data_Persons!$B$2:$C$9,2,0)</f>
        <v>Sara</v>
      </c>
    </row>
    <row r="228" spans="1:15" x14ac:dyDescent="0.3">
      <c r="A228" s="8" t="s">
        <v>268</v>
      </c>
      <c r="B228" s="43">
        <v>44574</v>
      </c>
      <c r="C228" s="6">
        <f>DAY(Data_Sales[[#This Row],[Order Date]])</f>
        <v>13</v>
      </c>
      <c r="D228" s="14">
        <f t="shared" si="9"/>
        <v>1</v>
      </c>
      <c r="E228" s="6">
        <f t="shared" si="10"/>
        <v>2022</v>
      </c>
      <c r="F228" s="6">
        <v>4</v>
      </c>
      <c r="G228" s="6" t="s">
        <v>19</v>
      </c>
      <c r="H228" s="6" t="s">
        <v>30</v>
      </c>
      <c r="I228" s="6">
        <f>INDEX(Data_Persons[Tenure (yrs)],MATCH(Data_Sales!H228,Data_Persons[Sales Person],0))</f>
        <v>2</v>
      </c>
      <c r="J228" s="6" t="s">
        <v>21</v>
      </c>
      <c r="K228" s="6" t="s">
        <v>13</v>
      </c>
      <c r="L228" s="22">
        <v>399</v>
      </c>
      <c r="M228" s="6">
        <v>2</v>
      </c>
      <c r="N228" s="22">
        <f t="shared" si="11"/>
        <v>798</v>
      </c>
      <c r="O228" s="6" t="str">
        <f>VLOOKUP(H228,Data_Persons!$B$2:$C$9,2,0)</f>
        <v>Sara</v>
      </c>
    </row>
    <row r="229" spans="1:15" x14ac:dyDescent="0.3">
      <c r="A229" s="8" t="s">
        <v>269</v>
      </c>
      <c r="B229" s="43">
        <v>44574</v>
      </c>
      <c r="C229" s="6">
        <f>DAY(Data_Sales[[#This Row],[Order Date]])</f>
        <v>13</v>
      </c>
      <c r="D229" s="14">
        <f t="shared" si="9"/>
        <v>1</v>
      </c>
      <c r="E229" s="6">
        <f t="shared" si="10"/>
        <v>2022</v>
      </c>
      <c r="F229" s="6">
        <v>2</v>
      </c>
      <c r="G229" s="6" t="s">
        <v>74</v>
      </c>
      <c r="H229" s="6" t="s">
        <v>20</v>
      </c>
      <c r="I229" s="6">
        <f>INDEX(Data_Persons[Tenure (yrs)],MATCH(Data_Sales!H229,Data_Persons[Sales Person],0))</f>
        <v>2</v>
      </c>
      <c r="J229" s="6" t="s">
        <v>21</v>
      </c>
      <c r="K229" s="6" t="s">
        <v>13</v>
      </c>
      <c r="L229" s="22">
        <v>399</v>
      </c>
      <c r="M229" s="6">
        <v>4</v>
      </c>
      <c r="N229" s="22">
        <f t="shared" si="11"/>
        <v>1596</v>
      </c>
      <c r="O229" s="6" t="str">
        <f>VLOOKUP(H229,Data_Persons!$B$2:$C$9,2,0)</f>
        <v>Jeff</v>
      </c>
    </row>
    <row r="230" spans="1:15" x14ac:dyDescent="0.3">
      <c r="A230" s="8" t="s">
        <v>270</v>
      </c>
      <c r="B230" s="43">
        <v>44574</v>
      </c>
      <c r="C230" s="6">
        <f>DAY(Data_Sales[[#This Row],[Order Date]])</f>
        <v>13</v>
      </c>
      <c r="D230" s="14">
        <f t="shared" si="9"/>
        <v>1</v>
      </c>
      <c r="E230" s="6">
        <f t="shared" si="10"/>
        <v>2022</v>
      </c>
      <c r="F230" s="6">
        <v>18</v>
      </c>
      <c r="G230" s="6" t="s">
        <v>52</v>
      </c>
      <c r="H230" s="6" t="s">
        <v>11</v>
      </c>
      <c r="I230" s="6">
        <f>INDEX(Data_Persons[Tenure (yrs)],MATCH(Data_Sales!H230,Data_Persons[Sales Person],0))</f>
        <v>3</v>
      </c>
      <c r="J230" s="6" t="s">
        <v>12</v>
      </c>
      <c r="K230" s="6" t="s">
        <v>13</v>
      </c>
      <c r="L230" s="22">
        <v>399</v>
      </c>
      <c r="M230" s="6">
        <v>1</v>
      </c>
      <c r="N230" s="22">
        <f t="shared" si="11"/>
        <v>399</v>
      </c>
      <c r="O230" s="6" t="str">
        <f>VLOOKUP(H230,Data_Persons!$B$2:$C$9,2,0)</f>
        <v>Jeff</v>
      </c>
    </row>
    <row r="231" spans="1:15" x14ac:dyDescent="0.3">
      <c r="A231" s="8" t="s">
        <v>271</v>
      </c>
      <c r="B231" s="43">
        <v>44575</v>
      </c>
      <c r="C231" s="6">
        <f>DAY(Data_Sales[[#This Row],[Order Date]])</f>
        <v>14</v>
      </c>
      <c r="D231" s="14">
        <f t="shared" si="9"/>
        <v>1</v>
      </c>
      <c r="E231" s="6">
        <f t="shared" si="10"/>
        <v>2022</v>
      </c>
      <c r="F231" s="6">
        <v>19</v>
      </c>
      <c r="G231" s="6" t="s">
        <v>32</v>
      </c>
      <c r="H231" s="6" t="s">
        <v>38</v>
      </c>
      <c r="I231" s="6">
        <f>INDEX(Data_Persons[Tenure (yrs)],MATCH(Data_Sales!H231,Data_Persons[Sales Person],0))</f>
        <v>5</v>
      </c>
      <c r="J231" s="6" t="s">
        <v>12</v>
      </c>
      <c r="K231" s="6" t="s">
        <v>13</v>
      </c>
      <c r="L231" s="22">
        <v>399</v>
      </c>
      <c r="M231" s="6">
        <v>8</v>
      </c>
      <c r="N231" s="22">
        <f t="shared" si="11"/>
        <v>3192</v>
      </c>
      <c r="O231" s="6" t="str">
        <f>VLOOKUP(H231,Data_Persons!$B$2:$C$9,2,0)</f>
        <v>Jeff</v>
      </c>
    </row>
    <row r="232" spans="1:15" x14ac:dyDescent="0.3">
      <c r="A232" s="8" t="s">
        <v>272</v>
      </c>
      <c r="B232" s="43">
        <v>44578</v>
      </c>
      <c r="C232" s="6">
        <f>DAY(Data_Sales[[#This Row],[Order Date]])</f>
        <v>17</v>
      </c>
      <c r="D232" s="14">
        <f t="shared" si="9"/>
        <v>1</v>
      </c>
      <c r="E232" s="6">
        <f t="shared" si="10"/>
        <v>2022</v>
      </c>
      <c r="F232" s="6">
        <v>14</v>
      </c>
      <c r="G232" s="6" t="s">
        <v>65</v>
      </c>
      <c r="H232" s="6" t="s">
        <v>26</v>
      </c>
      <c r="I232" s="6">
        <f>INDEX(Data_Persons[Tenure (yrs)],MATCH(Data_Sales!H232,Data_Persons[Sales Person],0))</f>
        <v>5</v>
      </c>
      <c r="J232" s="6" t="s">
        <v>27</v>
      </c>
      <c r="K232" s="6" t="s">
        <v>13</v>
      </c>
      <c r="L232" s="22">
        <v>399</v>
      </c>
      <c r="M232" s="6">
        <v>2</v>
      </c>
      <c r="N232" s="22">
        <f t="shared" si="11"/>
        <v>798</v>
      </c>
      <c r="O232" s="6" t="str">
        <f>VLOOKUP(H232,Data_Persons!$B$2:$C$9,2,0)</f>
        <v>Sara</v>
      </c>
    </row>
    <row r="233" spans="1:15" x14ac:dyDescent="0.3">
      <c r="A233" s="8" t="s">
        <v>273</v>
      </c>
      <c r="B233" s="43">
        <v>44579</v>
      </c>
      <c r="C233" s="6">
        <f>DAY(Data_Sales[[#This Row],[Order Date]])</f>
        <v>18</v>
      </c>
      <c r="D233" s="14">
        <f t="shared" si="9"/>
        <v>1</v>
      </c>
      <c r="E233" s="6">
        <f t="shared" si="10"/>
        <v>2022</v>
      </c>
      <c r="F233" s="6">
        <v>7</v>
      </c>
      <c r="G233" s="6" t="s">
        <v>43</v>
      </c>
      <c r="H233" s="6" t="s">
        <v>41</v>
      </c>
      <c r="I233" s="6">
        <f>INDEX(Data_Persons[Tenure (yrs)],MATCH(Data_Sales!H233,Data_Persons[Sales Person],0))</f>
        <v>8</v>
      </c>
      <c r="J233" s="6" t="s">
        <v>17</v>
      </c>
      <c r="K233" s="6" t="s">
        <v>13</v>
      </c>
      <c r="L233" s="22">
        <v>399</v>
      </c>
      <c r="M233" s="6">
        <v>6</v>
      </c>
      <c r="N233" s="22">
        <f t="shared" si="11"/>
        <v>2394</v>
      </c>
      <c r="O233" s="6" t="str">
        <f>VLOOKUP(H233,Data_Persons!$B$2:$C$9,2,0)</f>
        <v>Philip</v>
      </c>
    </row>
    <row r="234" spans="1:15" x14ac:dyDescent="0.3">
      <c r="A234" s="8" t="s">
        <v>274</v>
      </c>
      <c r="B234" s="43">
        <v>44579</v>
      </c>
      <c r="C234" s="6">
        <f>DAY(Data_Sales[[#This Row],[Order Date]])</f>
        <v>18</v>
      </c>
      <c r="D234" s="14">
        <f t="shared" si="9"/>
        <v>1</v>
      </c>
      <c r="E234" s="6">
        <f t="shared" si="10"/>
        <v>2022</v>
      </c>
      <c r="F234" s="6">
        <v>12</v>
      </c>
      <c r="G234" s="6" t="s">
        <v>25</v>
      </c>
      <c r="H234" s="6" t="s">
        <v>36</v>
      </c>
      <c r="I234" s="6">
        <f>INDEX(Data_Persons[Tenure (yrs)],MATCH(Data_Sales!H234,Data_Persons[Sales Person],0))</f>
        <v>6</v>
      </c>
      <c r="J234" s="6" t="s">
        <v>27</v>
      </c>
      <c r="K234" s="6" t="s">
        <v>13</v>
      </c>
      <c r="L234" s="22">
        <v>399</v>
      </c>
      <c r="M234" s="6">
        <v>3</v>
      </c>
      <c r="N234" s="22">
        <f t="shared" si="11"/>
        <v>1197</v>
      </c>
      <c r="O234" s="6" t="str">
        <f>VLOOKUP(H234,Data_Persons!$B$2:$C$9,2,0)</f>
        <v>Steve</v>
      </c>
    </row>
    <row r="235" spans="1:15" x14ac:dyDescent="0.3">
      <c r="A235" s="8" t="s">
        <v>275</v>
      </c>
      <c r="B235" s="43">
        <v>44586</v>
      </c>
      <c r="C235" s="6">
        <f>DAY(Data_Sales[[#This Row],[Order Date]])</f>
        <v>25</v>
      </c>
      <c r="D235" s="14">
        <f t="shared" si="9"/>
        <v>1</v>
      </c>
      <c r="E235" s="6">
        <f t="shared" si="10"/>
        <v>2022</v>
      </c>
      <c r="F235" s="6">
        <v>18</v>
      </c>
      <c r="G235" s="6" t="s">
        <v>52</v>
      </c>
      <c r="H235" s="6" t="s">
        <v>11</v>
      </c>
      <c r="I235" s="6">
        <f>INDEX(Data_Persons[Tenure (yrs)],MATCH(Data_Sales!H235,Data_Persons[Sales Person],0))</f>
        <v>3</v>
      </c>
      <c r="J235" s="6" t="s">
        <v>12</v>
      </c>
      <c r="K235" s="6" t="s">
        <v>13</v>
      </c>
      <c r="L235" s="22">
        <v>399</v>
      </c>
      <c r="M235" s="6">
        <v>9</v>
      </c>
      <c r="N235" s="22">
        <f t="shared" si="11"/>
        <v>3591</v>
      </c>
      <c r="O235" s="6" t="str">
        <f>VLOOKUP(H235,Data_Persons!$B$2:$C$9,2,0)</f>
        <v>Jeff</v>
      </c>
    </row>
    <row r="236" spans="1:15" x14ac:dyDescent="0.3">
      <c r="A236" s="8" t="s">
        <v>276</v>
      </c>
      <c r="B236" s="43">
        <v>44587</v>
      </c>
      <c r="C236" s="6">
        <f>DAY(Data_Sales[[#This Row],[Order Date]])</f>
        <v>26</v>
      </c>
      <c r="D236" s="14">
        <f t="shared" si="9"/>
        <v>1</v>
      </c>
      <c r="E236" s="6">
        <f t="shared" si="10"/>
        <v>2022</v>
      </c>
      <c r="F236" s="6">
        <v>7</v>
      </c>
      <c r="G236" s="6" t="s">
        <v>43</v>
      </c>
      <c r="H236" s="6" t="s">
        <v>16</v>
      </c>
      <c r="I236" s="6">
        <f>INDEX(Data_Persons[Tenure (yrs)],MATCH(Data_Sales!H236,Data_Persons[Sales Person],0))</f>
        <v>4</v>
      </c>
      <c r="J236" s="6" t="s">
        <v>17</v>
      </c>
      <c r="K236" s="6" t="s">
        <v>13</v>
      </c>
      <c r="L236" s="22">
        <v>399</v>
      </c>
      <c r="M236" s="6">
        <v>8</v>
      </c>
      <c r="N236" s="22">
        <f t="shared" si="11"/>
        <v>3192</v>
      </c>
      <c r="O236" s="6" t="str">
        <f>VLOOKUP(H236,Data_Persons!$B$2:$C$9,2,0)</f>
        <v>Steve</v>
      </c>
    </row>
    <row r="237" spans="1:15" x14ac:dyDescent="0.3">
      <c r="A237" s="8" t="s">
        <v>277</v>
      </c>
      <c r="B237" s="43">
        <v>44587</v>
      </c>
      <c r="C237" s="6">
        <f>DAY(Data_Sales[[#This Row],[Order Date]])</f>
        <v>26</v>
      </c>
      <c r="D237" s="14">
        <f t="shared" si="9"/>
        <v>1</v>
      </c>
      <c r="E237" s="6">
        <f t="shared" si="10"/>
        <v>2022</v>
      </c>
      <c r="F237" s="6">
        <v>1</v>
      </c>
      <c r="G237" s="6" t="s">
        <v>61</v>
      </c>
      <c r="H237" s="6" t="s">
        <v>30</v>
      </c>
      <c r="I237" s="6">
        <f>INDEX(Data_Persons[Tenure (yrs)],MATCH(Data_Sales!H237,Data_Persons[Sales Person],0))</f>
        <v>2</v>
      </c>
      <c r="J237" s="6" t="s">
        <v>21</v>
      </c>
      <c r="K237" s="6" t="s">
        <v>13</v>
      </c>
      <c r="L237" s="22">
        <v>399</v>
      </c>
      <c r="M237" s="6">
        <v>4</v>
      </c>
      <c r="N237" s="22">
        <f t="shared" si="11"/>
        <v>1596</v>
      </c>
      <c r="O237" s="6" t="str">
        <f>VLOOKUP(H237,Data_Persons!$B$2:$C$9,2,0)</f>
        <v>Sara</v>
      </c>
    </row>
    <row r="238" spans="1:15" x14ac:dyDescent="0.3">
      <c r="A238" s="8" t="s">
        <v>278</v>
      </c>
      <c r="B238" s="43">
        <v>44587</v>
      </c>
      <c r="C238" s="6">
        <f>DAY(Data_Sales[[#This Row],[Order Date]])</f>
        <v>26</v>
      </c>
      <c r="D238" s="14">
        <f t="shared" si="9"/>
        <v>1</v>
      </c>
      <c r="E238" s="6">
        <f t="shared" si="10"/>
        <v>2022</v>
      </c>
      <c r="F238" s="6">
        <v>10</v>
      </c>
      <c r="G238" s="6" t="s">
        <v>68</v>
      </c>
      <c r="H238" s="6" t="s">
        <v>41</v>
      </c>
      <c r="I238" s="6">
        <f>INDEX(Data_Persons[Tenure (yrs)],MATCH(Data_Sales!H238,Data_Persons[Sales Person],0))</f>
        <v>8</v>
      </c>
      <c r="J238" s="6" t="s">
        <v>17</v>
      </c>
      <c r="K238" s="6" t="s">
        <v>13</v>
      </c>
      <c r="L238" s="22">
        <v>399</v>
      </c>
      <c r="M238" s="6">
        <v>4</v>
      </c>
      <c r="N238" s="22">
        <f t="shared" si="11"/>
        <v>1596</v>
      </c>
      <c r="O238" s="6" t="str">
        <f>VLOOKUP(H238,Data_Persons!$B$2:$C$9,2,0)</f>
        <v>Philip</v>
      </c>
    </row>
    <row r="239" spans="1:15" x14ac:dyDescent="0.3">
      <c r="A239" s="8" t="s">
        <v>279</v>
      </c>
      <c r="B239" s="43">
        <v>44589</v>
      </c>
      <c r="C239" s="6">
        <f>DAY(Data_Sales[[#This Row],[Order Date]])</f>
        <v>28</v>
      </c>
      <c r="D239" s="14">
        <f t="shared" si="9"/>
        <v>1</v>
      </c>
      <c r="E239" s="6">
        <f t="shared" si="10"/>
        <v>2022</v>
      </c>
      <c r="F239" s="6">
        <v>3</v>
      </c>
      <c r="G239" s="6" t="s">
        <v>29</v>
      </c>
      <c r="H239" s="6" t="s">
        <v>20</v>
      </c>
      <c r="I239" s="6">
        <f>INDEX(Data_Persons[Tenure (yrs)],MATCH(Data_Sales!H239,Data_Persons[Sales Person],0))</f>
        <v>2</v>
      </c>
      <c r="J239" s="6" t="s">
        <v>21</v>
      </c>
      <c r="K239" s="6" t="s">
        <v>13</v>
      </c>
      <c r="L239" s="22">
        <v>399</v>
      </c>
      <c r="M239" s="6">
        <v>5</v>
      </c>
      <c r="N239" s="22">
        <f t="shared" si="11"/>
        <v>1995</v>
      </c>
      <c r="O239" s="6" t="str">
        <f>VLOOKUP(H239,Data_Persons!$B$2:$C$9,2,0)</f>
        <v>Jeff</v>
      </c>
    </row>
    <row r="240" spans="1:15" x14ac:dyDescent="0.3">
      <c r="A240" s="8" t="s">
        <v>280</v>
      </c>
      <c r="B240" s="43">
        <v>44592</v>
      </c>
      <c r="C240" s="6">
        <f>DAY(Data_Sales[[#This Row],[Order Date]])</f>
        <v>31</v>
      </c>
      <c r="D240" s="14">
        <f t="shared" si="9"/>
        <v>1</v>
      </c>
      <c r="E240" s="6">
        <f t="shared" si="10"/>
        <v>2022</v>
      </c>
      <c r="F240" s="6">
        <v>2</v>
      </c>
      <c r="G240" s="6" t="s">
        <v>74</v>
      </c>
      <c r="H240" s="6" t="s">
        <v>30</v>
      </c>
      <c r="I240" s="6">
        <f>INDEX(Data_Persons[Tenure (yrs)],MATCH(Data_Sales!H240,Data_Persons[Sales Person],0))</f>
        <v>2</v>
      </c>
      <c r="J240" s="6" t="s">
        <v>21</v>
      </c>
      <c r="K240" s="6" t="s">
        <v>13</v>
      </c>
      <c r="L240" s="22">
        <v>399</v>
      </c>
      <c r="M240" s="6">
        <v>7</v>
      </c>
      <c r="N240" s="22">
        <f t="shared" si="11"/>
        <v>2793</v>
      </c>
      <c r="O240" s="6" t="str">
        <f>VLOOKUP(H240,Data_Persons!$B$2:$C$9,2,0)</f>
        <v>Sara</v>
      </c>
    </row>
    <row r="241" spans="1:15" x14ac:dyDescent="0.3">
      <c r="A241" s="8" t="s">
        <v>281</v>
      </c>
      <c r="B241" s="43">
        <v>44597</v>
      </c>
      <c r="C241" s="6">
        <f>DAY(Data_Sales[[#This Row],[Order Date]])</f>
        <v>5</v>
      </c>
      <c r="D241" s="14">
        <f t="shared" si="9"/>
        <v>2</v>
      </c>
      <c r="E241" s="6">
        <f t="shared" si="10"/>
        <v>2022</v>
      </c>
      <c r="F241" s="6">
        <v>9</v>
      </c>
      <c r="G241" s="6" t="s">
        <v>40</v>
      </c>
      <c r="H241" s="6" t="s">
        <v>16</v>
      </c>
      <c r="I241" s="6">
        <f>INDEX(Data_Persons[Tenure (yrs)],MATCH(Data_Sales!H241,Data_Persons[Sales Person],0))</f>
        <v>4</v>
      </c>
      <c r="J241" s="6" t="s">
        <v>17</v>
      </c>
      <c r="K241" s="6" t="s">
        <v>13</v>
      </c>
      <c r="L241" s="22">
        <v>399</v>
      </c>
      <c r="M241" s="6">
        <v>7</v>
      </c>
      <c r="N241" s="22">
        <f t="shared" si="11"/>
        <v>2793</v>
      </c>
      <c r="O241" s="6" t="str">
        <f>VLOOKUP(H241,Data_Persons!$B$2:$C$9,2,0)</f>
        <v>Steve</v>
      </c>
    </row>
    <row r="242" spans="1:15" x14ac:dyDescent="0.3">
      <c r="A242" s="8" t="s">
        <v>282</v>
      </c>
      <c r="B242" s="43">
        <v>44599</v>
      </c>
      <c r="C242" s="6">
        <f>DAY(Data_Sales[[#This Row],[Order Date]])</f>
        <v>7</v>
      </c>
      <c r="D242" s="14">
        <f t="shared" si="9"/>
        <v>2</v>
      </c>
      <c r="E242" s="6">
        <f t="shared" si="10"/>
        <v>2022</v>
      </c>
      <c r="F242" s="6">
        <v>14</v>
      </c>
      <c r="G242" s="6" t="s">
        <v>65</v>
      </c>
      <c r="H242" s="6" t="s">
        <v>26</v>
      </c>
      <c r="I242" s="6">
        <f>INDEX(Data_Persons[Tenure (yrs)],MATCH(Data_Sales!H242,Data_Persons[Sales Person],0))</f>
        <v>5</v>
      </c>
      <c r="J242" s="6" t="s">
        <v>27</v>
      </c>
      <c r="K242" s="6" t="s">
        <v>13</v>
      </c>
      <c r="L242" s="22">
        <v>399</v>
      </c>
      <c r="M242" s="6">
        <v>4</v>
      </c>
      <c r="N242" s="22">
        <f t="shared" si="11"/>
        <v>1596</v>
      </c>
      <c r="O242" s="6" t="str">
        <f>VLOOKUP(H242,Data_Persons!$B$2:$C$9,2,0)</f>
        <v>Sara</v>
      </c>
    </row>
    <row r="243" spans="1:15" x14ac:dyDescent="0.3">
      <c r="A243" s="8" t="s">
        <v>283</v>
      </c>
      <c r="B243" s="43">
        <v>44599</v>
      </c>
      <c r="C243" s="6">
        <f>DAY(Data_Sales[[#This Row],[Order Date]])</f>
        <v>7</v>
      </c>
      <c r="D243" s="14">
        <f t="shared" si="9"/>
        <v>2</v>
      </c>
      <c r="E243" s="6">
        <f t="shared" si="10"/>
        <v>2022</v>
      </c>
      <c r="F243" s="6">
        <v>8</v>
      </c>
      <c r="G243" s="6" t="s">
        <v>76</v>
      </c>
      <c r="H243" s="6" t="s">
        <v>41</v>
      </c>
      <c r="I243" s="6">
        <f>INDEX(Data_Persons[Tenure (yrs)],MATCH(Data_Sales!H243,Data_Persons[Sales Person],0))</f>
        <v>8</v>
      </c>
      <c r="J243" s="6" t="s">
        <v>17</v>
      </c>
      <c r="K243" s="6" t="s">
        <v>13</v>
      </c>
      <c r="L243" s="22">
        <v>399</v>
      </c>
      <c r="M243" s="6">
        <v>9</v>
      </c>
      <c r="N243" s="22">
        <f t="shared" si="11"/>
        <v>3591</v>
      </c>
      <c r="O243" s="6" t="str">
        <f>VLOOKUP(H243,Data_Persons!$B$2:$C$9,2,0)</f>
        <v>Philip</v>
      </c>
    </row>
    <row r="244" spans="1:15" x14ac:dyDescent="0.3">
      <c r="A244" s="8" t="s">
        <v>284</v>
      </c>
      <c r="B244" s="43">
        <v>44601</v>
      </c>
      <c r="C244" s="6">
        <f>DAY(Data_Sales[[#This Row],[Order Date]])</f>
        <v>9</v>
      </c>
      <c r="D244" s="14">
        <f t="shared" si="9"/>
        <v>2</v>
      </c>
      <c r="E244" s="6">
        <f t="shared" si="10"/>
        <v>2022</v>
      </c>
      <c r="F244" s="6">
        <v>7</v>
      </c>
      <c r="G244" s="6" t="s">
        <v>43</v>
      </c>
      <c r="H244" s="6" t="s">
        <v>41</v>
      </c>
      <c r="I244" s="6">
        <f>INDEX(Data_Persons[Tenure (yrs)],MATCH(Data_Sales!H244,Data_Persons[Sales Person],0))</f>
        <v>8</v>
      </c>
      <c r="J244" s="6" t="s">
        <v>17</v>
      </c>
      <c r="K244" s="6" t="s">
        <v>13</v>
      </c>
      <c r="L244" s="22">
        <v>399</v>
      </c>
      <c r="M244" s="6">
        <v>5</v>
      </c>
      <c r="N244" s="22">
        <f t="shared" si="11"/>
        <v>1995</v>
      </c>
      <c r="O244" s="6" t="str">
        <f>VLOOKUP(H244,Data_Persons!$B$2:$C$9,2,0)</f>
        <v>Philip</v>
      </c>
    </row>
    <row r="245" spans="1:15" x14ac:dyDescent="0.3">
      <c r="A245" s="8" t="s">
        <v>285</v>
      </c>
      <c r="B245" s="43">
        <v>44603</v>
      </c>
      <c r="C245" s="6">
        <f>DAY(Data_Sales[[#This Row],[Order Date]])</f>
        <v>11</v>
      </c>
      <c r="D245" s="14">
        <f t="shared" si="9"/>
        <v>2</v>
      </c>
      <c r="E245" s="6">
        <f t="shared" si="10"/>
        <v>2022</v>
      </c>
      <c r="F245" s="6">
        <v>20</v>
      </c>
      <c r="G245" s="6" t="s">
        <v>10</v>
      </c>
      <c r="H245" s="6" t="s">
        <v>38</v>
      </c>
      <c r="I245" s="6">
        <f>INDEX(Data_Persons[Tenure (yrs)],MATCH(Data_Sales!H245,Data_Persons[Sales Person],0))</f>
        <v>5</v>
      </c>
      <c r="J245" s="6" t="s">
        <v>12</v>
      </c>
      <c r="K245" s="6" t="s">
        <v>13</v>
      </c>
      <c r="L245" s="22">
        <v>399</v>
      </c>
      <c r="M245" s="6">
        <v>2</v>
      </c>
      <c r="N245" s="22">
        <f t="shared" si="11"/>
        <v>798</v>
      </c>
      <c r="O245" s="6" t="str">
        <f>VLOOKUP(H245,Data_Persons!$B$2:$C$9,2,0)</f>
        <v>Jeff</v>
      </c>
    </row>
    <row r="246" spans="1:15" x14ac:dyDescent="0.3">
      <c r="A246" s="8" t="s">
        <v>286</v>
      </c>
      <c r="B246" s="43">
        <v>44604</v>
      </c>
      <c r="C246" s="6">
        <f>DAY(Data_Sales[[#This Row],[Order Date]])</f>
        <v>12</v>
      </c>
      <c r="D246" s="14">
        <f t="shared" si="9"/>
        <v>2</v>
      </c>
      <c r="E246" s="6">
        <f t="shared" si="10"/>
        <v>2022</v>
      </c>
      <c r="F246" s="6">
        <v>10</v>
      </c>
      <c r="G246" s="6" t="s">
        <v>68</v>
      </c>
      <c r="H246" s="6" t="s">
        <v>41</v>
      </c>
      <c r="I246" s="6">
        <f>INDEX(Data_Persons[Tenure (yrs)],MATCH(Data_Sales!H246,Data_Persons[Sales Person],0))</f>
        <v>8</v>
      </c>
      <c r="J246" s="6" t="s">
        <v>17</v>
      </c>
      <c r="K246" s="6" t="s">
        <v>13</v>
      </c>
      <c r="L246" s="22">
        <v>399</v>
      </c>
      <c r="M246" s="6">
        <v>5</v>
      </c>
      <c r="N246" s="22">
        <f t="shared" si="11"/>
        <v>1995</v>
      </c>
      <c r="O246" s="6" t="str">
        <f>VLOOKUP(H246,Data_Persons!$B$2:$C$9,2,0)</f>
        <v>Philip</v>
      </c>
    </row>
    <row r="247" spans="1:15" x14ac:dyDescent="0.3">
      <c r="A247" s="8" t="s">
        <v>287</v>
      </c>
      <c r="B247" s="43">
        <v>44606</v>
      </c>
      <c r="C247" s="6">
        <f>DAY(Data_Sales[[#This Row],[Order Date]])</f>
        <v>14</v>
      </c>
      <c r="D247" s="14">
        <f t="shared" si="9"/>
        <v>2</v>
      </c>
      <c r="E247" s="6">
        <f t="shared" si="10"/>
        <v>2022</v>
      </c>
      <c r="F247" s="6">
        <v>13</v>
      </c>
      <c r="G247" s="6" t="s">
        <v>35</v>
      </c>
      <c r="H247" s="6" t="s">
        <v>26</v>
      </c>
      <c r="I247" s="6">
        <f>INDEX(Data_Persons[Tenure (yrs)],MATCH(Data_Sales!H247,Data_Persons[Sales Person],0))</f>
        <v>5</v>
      </c>
      <c r="J247" s="6" t="s">
        <v>27</v>
      </c>
      <c r="K247" s="6" t="s">
        <v>13</v>
      </c>
      <c r="L247" s="22">
        <v>399</v>
      </c>
      <c r="M247" s="6">
        <v>6</v>
      </c>
      <c r="N247" s="22">
        <f t="shared" si="11"/>
        <v>2394</v>
      </c>
      <c r="O247" s="6" t="str">
        <f>VLOOKUP(H247,Data_Persons!$B$2:$C$9,2,0)</f>
        <v>Sara</v>
      </c>
    </row>
    <row r="248" spans="1:15" x14ac:dyDescent="0.3">
      <c r="A248" s="8" t="s">
        <v>288</v>
      </c>
      <c r="B248" s="43">
        <v>44610</v>
      </c>
      <c r="C248" s="6">
        <f>DAY(Data_Sales[[#This Row],[Order Date]])</f>
        <v>18</v>
      </c>
      <c r="D248" s="14">
        <f t="shared" si="9"/>
        <v>2</v>
      </c>
      <c r="E248" s="6">
        <f t="shared" si="10"/>
        <v>2022</v>
      </c>
      <c r="F248" s="6">
        <v>8</v>
      </c>
      <c r="G248" s="6" t="s">
        <v>76</v>
      </c>
      <c r="H248" s="6" t="s">
        <v>16</v>
      </c>
      <c r="I248" s="6">
        <f>INDEX(Data_Persons[Tenure (yrs)],MATCH(Data_Sales!H248,Data_Persons[Sales Person],0))</f>
        <v>4</v>
      </c>
      <c r="J248" s="6" t="s">
        <v>17</v>
      </c>
      <c r="K248" s="6" t="s">
        <v>13</v>
      </c>
      <c r="L248" s="22">
        <v>399</v>
      </c>
      <c r="M248" s="6">
        <v>7</v>
      </c>
      <c r="N248" s="22">
        <f t="shared" si="11"/>
        <v>2793</v>
      </c>
      <c r="O248" s="6" t="str">
        <f>VLOOKUP(H248,Data_Persons!$B$2:$C$9,2,0)</f>
        <v>Steve</v>
      </c>
    </row>
    <row r="249" spans="1:15" x14ac:dyDescent="0.3">
      <c r="A249" s="8" t="s">
        <v>289</v>
      </c>
      <c r="B249" s="43">
        <v>44610</v>
      </c>
      <c r="C249" s="6">
        <f>DAY(Data_Sales[[#This Row],[Order Date]])</f>
        <v>18</v>
      </c>
      <c r="D249" s="14">
        <f t="shared" si="9"/>
        <v>2</v>
      </c>
      <c r="E249" s="6">
        <f t="shared" si="10"/>
        <v>2022</v>
      </c>
      <c r="F249" s="6">
        <v>14</v>
      </c>
      <c r="G249" s="6" t="s">
        <v>65</v>
      </c>
      <c r="H249" s="6" t="s">
        <v>36</v>
      </c>
      <c r="I249" s="6">
        <f>INDEX(Data_Persons[Tenure (yrs)],MATCH(Data_Sales!H249,Data_Persons[Sales Person],0))</f>
        <v>6</v>
      </c>
      <c r="J249" s="6" t="s">
        <v>27</v>
      </c>
      <c r="K249" s="6" t="s">
        <v>13</v>
      </c>
      <c r="L249" s="22">
        <v>399</v>
      </c>
      <c r="M249" s="6">
        <v>9</v>
      </c>
      <c r="N249" s="22">
        <f t="shared" si="11"/>
        <v>3591</v>
      </c>
      <c r="O249" s="6" t="str">
        <f>VLOOKUP(H249,Data_Persons!$B$2:$C$9,2,0)</f>
        <v>Steve</v>
      </c>
    </row>
    <row r="250" spans="1:15" x14ac:dyDescent="0.3">
      <c r="A250" s="8" t="s">
        <v>290</v>
      </c>
      <c r="B250" s="43">
        <v>44611</v>
      </c>
      <c r="C250" s="6">
        <f>DAY(Data_Sales[[#This Row],[Order Date]])</f>
        <v>19</v>
      </c>
      <c r="D250" s="14">
        <f t="shared" si="9"/>
        <v>2</v>
      </c>
      <c r="E250" s="6">
        <f t="shared" si="10"/>
        <v>2022</v>
      </c>
      <c r="F250" s="6">
        <v>9</v>
      </c>
      <c r="G250" s="6" t="s">
        <v>40</v>
      </c>
      <c r="H250" s="6" t="s">
        <v>41</v>
      </c>
      <c r="I250" s="6">
        <f>INDEX(Data_Persons[Tenure (yrs)],MATCH(Data_Sales!H250,Data_Persons[Sales Person],0))</f>
        <v>8</v>
      </c>
      <c r="J250" s="6" t="s">
        <v>17</v>
      </c>
      <c r="K250" s="6" t="s">
        <v>13</v>
      </c>
      <c r="L250" s="22">
        <v>399</v>
      </c>
      <c r="M250" s="6">
        <v>5</v>
      </c>
      <c r="N250" s="22">
        <f t="shared" si="11"/>
        <v>1995</v>
      </c>
      <c r="O250" s="6" t="str">
        <f>VLOOKUP(H250,Data_Persons!$B$2:$C$9,2,0)</f>
        <v>Philip</v>
      </c>
    </row>
    <row r="251" spans="1:15" x14ac:dyDescent="0.3">
      <c r="A251" s="8" t="s">
        <v>291</v>
      </c>
      <c r="B251" s="43">
        <v>44611</v>
      </c>
      <c r="C251" s="6">
        <f>DAY(Data_Sales[[#This Row],[Order Date]])</f>
        <v>19</v>
      </c>
      <c r="D251" s="14">
        <f t="shared" si="9"/>
        <v>2</v>
      </c>
      <c r="E251" s="6">
        <f t="shared" si="10"/>
        <v>2022</v>
      </c>
      <c r="F251" s="6">
        <v>3</v>
      </c>
      <c r="G251" s="6" t="s">
        <v>29</v>
      </c>
      <c r="H251" s="6" t="s">
        <v>30</v>
      </c>
      <c r="I251" s="6">
        <f>INDEX(Data_Persons[Tenure (yrs)],MATCH(Data_Sales!H251,Data_Persons[Sales Person],0))</f>
        <v>2</v>
      </c>
      <c r="J251" s="6" t="s">
        <v>21</v>
      </c>
      <c r="K251" s="6" t="s">
        <v>13</v>
      </c>
      <c r="L251" s="22">
        <v>399</v>
      </c>
      <c r="M251" s="6">
        <v>7</v>
      </c>
      <c r="N251" s="22">
        <f t="shared" si="11"/>
        <v>2793</v>
      </c>
      <c r="O251" s="6" t="str">
        <f>VLOOKUP(H251,Data_Persons!$B$2:$C$9,2,0)</f>
        <v>Sara</v>
      </c>
    </row>
    <row r="252" spans="1:15" x14ac:dyDescent="0.3">
      <c r="A252" s="8" t="s">
        <v>292</v>
      </c>
      <c r="B252" s="43">
        <v>44611</v>
      </c>
      <c r="C252" s="6">
        <f>DAY(Data_Sales[[#This Row],[Order Date]])</f>
        <v>19</v>
      </c>
      <c r="D252" s="14">
        <f t="shared" si="9"/>
        <v>2</v>
      </c>
      <c r="E252" s="6">
        <f t="shared" si="10"/>
        <v>2022</v>
      </c>
      <c r="F252" s="6">
        <v>7</v>
      </c>
      <c r="G252" s="6" t="s">
        <v>43</v>
      </c>
      <c r="H252" s="6" t="s">
        <v>41</v>
      </c>
      <c r="I252" s="6">
        <f>INDEX(Data_Persons[Tenure (yrs)],MATCH(Data_Sales!H252,Data_Persons[Sales Person],0))</f>
        <v>8</v>
      </c>
      <c r="J252" s="6" t="s">
        <v>17</v>
      </c>
      <c r="K252" s="6" t="s">
        <v>13</v>
      </c>
      <c r="L252" s="22">
        <v>399</v>
      </c>
      <c r="M252" s="6">
        <v>3</v>
      </c>
      <c r="N252" s="22">
        <f t="shared" si="11"/>
        <v>1197</v>
      </c>
      <c r="O252" s="6" t="str">
        <f>VLOOKUP(H252,Data_Persons!$B$2:$C$9,2,0)</f>
        <v>Philip</v>
      </c>
    </row>
    <row r="253" spans="1:15" x14ac:dyDescent="0.3">
      <c r="A253" s="8" t="s">
        <v>293</v>
      </c>
      <c r="B253" s="43">
        <v>44611</v>
      </c>
      <c r="C253" s="6">
        <f>DAY(Data_Sales[[#This Row],[Order Date]])</f>
        <v>19</v>
      </c>
      <c r="D253" s="14">
        <f t="shared" si="9"/>
        <v>2</v>
      </c>
      <c r="E253" s="6">
        <f t="shared" si="10"/>
        <v>2022</v>
      </c>
      <c r="F253" s="6">
        <v>16</v>
      </c>
      <c r="G253" s="6" t="s">
        <v>92</v>
      </c>
      <c r="H253" s="6" t="s">
        <v>38</v>
      </c>
      <c r="I253" s="6">
        <f>INDEX(Data_Persons[Tenure (yrs)],MATCH(Data_Sales!H253,Data_Persons[Sales Person],0))</f>
        <v>5</v>
      </c>
      <c r="J253" s="6" t="s">
        <v>12</v>
      </c>
      <c r="K253" s="6" t="s">
        <v>13</v>
      </c>
      <c r="L253" s="22">
        <v>399</v>
      </c>
      <c r="M253" s="6">
        <v>7</v>
      </c>
      <c r="N253" s="22">
        <f t="shared" si="11"/>
        <v>2793</v>
      </c>
      <c r="O253" s="6" t="str">
        <f>VLOOKUP(H253,Data_Persons!$B$2:$C$9,2,0)</f>
        <v>Jeff</v>
      </c>
    </row>
    <row r="254" spans="1:15" x14ac:dyDescent="0.3">
      <c r="A254" s="8" t="s">
        <v>294</v>
      </c>
      <c r="B254" s="43">
        <v>44613</v>
      </c>
      <c r="C254" s="6">
        <f>DAY(Data_Sales[[#This Row],[Order Date]])</f>
        <v>21</v>
      </c>
      <c r="D254" s="14">
        <f t="shared" si="9"/>
        <v>2</v>
      </c>
      <c r="E254" s="6">
        <f t="shared" si="10"/>
        <v>2022</v>
      </c>
      <c r="F254" s="6">
        <v>18</v>
      </c>
      <c r="G254" s="6" t="s">
        <v>52</v>
      </c>
      <c r="H254" s="6" t="s">
        <v>38</v>
      </c>
      <c r="I254" s="6">
        <f>INDEX(Data_Persons[Tenure (yrs)],MATCH(Data_Sales!H254,Data_Persons[Sales Person],0))</f>
        <v>5</v>
      </c>
      <c r="J254" s="6" t="s">
        <v>12</v>
      </c>
      <c r="K254" s="6" t="s">
        <v>13</v>
      </c>
      <c r="L254" s="22">
        <v>399</v>
      </c>
      <c r="M254" s="6">
        <v>3</v>
      </c>
      <c r="N254" s="22">
        <f t="shared" si="11"/>
        <v>1197</v>
      </c>
      <c r="O254" s="6" t="str">
        <f>VLOOKUP(H254,Data_Persons!$B$2:$C$9,2,0)</f>
        <v>Jeff</v>
      </c>
    </row>
    <row r="255" spans="1:15" x14ac:dyDescent="0.3">
      <c r="A255" s="8" t="s">
        <v>295</v>
      </c>
      <c r="B255" s="43">
        <v>44614</v>
      </c>
      <c r="C255" s="6">
        <f>DAY(Data_Sales[[#This Row],[Order Date]])</f>
        <v>22</v>
      </c>
      <c r="D255" s="14">
        <f t="shared" si="9"/>
        <v>2</v>
      </c>
      <c r="E255" s="6">
        <f t="shared" si="10"/>
        <v>2022</v>
      </c>
      <c r="F255" s="6">
        <v>3</v>
      </c>
      <c r="G255" s="6" t="s">
        <v>29</v>
      </c>
      <c r="H255" s="6" t="s">
        <v>30</v>
      </c>
      <c r="I255" s="6">
        <f>INDEX(Data_Persons[Tenure (yrs)],MATCH(Data_Sales!H255,Data_Persons[Sales Person],0))</f>
        <v>2</v>
      </c>
      <c r="J255" s="6" t="s">
        <v>21</v>
      </c>
      <c r="K255" s="6" t="s">
        <v>13</v>
      </c>
      <c r="L255" s="22">
        <v>399</v>
      </c>
      <c r="M255" s="6">
        <v>3</v>
      </c>
      <c r="N255" s="22">
        <f t="shared" si="11"/>
        <v>1197</v>
      </c>
      <c r="O255" s="6" t="str">
        <f>VLOOKUP(H255,Data_Persons!$B$2:$C$9,2,0)</f>
        <v>Sara</v>
      </c>
    </row>
    <row r="256" spans="1:15" x14ac:dyDescent="0.3">
      <c r="A256" s="8" t="s">
        <v>296</v>
      </c>
      <c r="B256" s="43">
        <v>44615</v>
      </c>
      <c r="C256" s="6">
        <f>DAY(Data_Sales[[#This Row],[Order Date]])</f>
        <v>23</v>
      </c>
      <c r="D256" s="14">
        <f t="shared" si="9"/>
        <v>2</v>
      </c>
      <c r="E256" s="6">
        <f t="shared" si="10"/>
        <v>2022</v>
      </c>
      <c r="F256" s="6">
        <v>8</v>
      </c>
      <c r="G256" s="6" t="s">
        <v>76</v>
      </c>
      <c r="H256" s="6" t="s">
        <v>41</v>
      </c>
      <c r="I256" s="6">
        <f>INDEX(Data_Persons[Tenure (yrs)],MATCH(Data_Sales!H256,Data_Persons[Sales Person],0))</f>
        <v>8</v>
      </c>
      <c r="J256" s="6" t="s">
        <v>17</v>
      </c>
      <c r="K256" s="6" t="s">
        <v>13</v>
      </c>
      <c r="L256" s="22">
        <v>399</v>
      </c>
      <c r="M256" s="6">
        <v>5</v>
      </c>
      <c r="N256" s="22">
        <f t="shared" si="11"/>
        <v>1995</v>
      </c>
      <c r="O256" s="6" t="str">
        <f>VLOOKUP(H256,Data_Persons!$B$2:$C$9,2,0)</f>
        <v>Philip</v>
      </c>
    </row>
    <row r="257" spans="1:15" x14ac:dyDescent="0.3">
      <c r="A257" s="8" t="s">
        <v>297</v>
      </c>
      <c r="B257" s="43">
        <v>44615</v>
      </c>
      <c r="C257" s="6">
        <f>DAY(Data_Sales[[#This Row],[Order Date]])</f>
        <v>23</v>
      </c>
      <c r="D257" s="14">
        <f t="shared" si="9"/>
        <v>2</v>
      </c>
      <c r="E257" s="6">
        <f t="shared" si="10"/>
        <v>2022</v>
      </c>
      <c r="F257" s="6">
        <v>3</v>
      </c>
      <c r="G257" s="6" t="s">
        <v>29</v>
      </c>
      <c r="H257" s="6" t="s">
        <v>30</v>
      </c>
      <c r="I257" s="6">
        <f>INDEX(Data_Persons[Tenure (yrs)],MATCH(Data_Sales!H257,Data_Persons[Sales Person],0))</f>
        <v>2</v>
      </c>
      <c r="J257" s="6" t="s">
        <v>21</v>
      </c>
      <c r="K257" s="6" t="s">
        <v>13</v>
      </c>
      <c r="L257" s="22">
        <v>399</v>
      </c>
      <c r="M257" s="6">
        <v>8</v>
      </c>
      <c r="N257" s="22">
        <f t="shared" si="11"/>
        <v>3192</v>
      </c>
      <c r="O257" s="6" t="str">
        <f>VLOOKUP(H257,Data_Persons!$B$2:$C$9,2,0)</f>
        <v>Sara</v>
      </c>
    </row>
    <row r="258" spans="1:15" x14ac:dyDescent="0.3">
      <c r="A258" s="8" t="s">
        <v>298</v>
      </c>
      <c r="B258" s="43">
        <v>44616</v>
      </c>
      <c r="C258" s="6">
        <f>DAY(Data_Sales[[#This Row],[Order Date]])</f>
        <v>24</v>
      </c>
      <c r="D258" s="14">
        <f t="shared" ref="D258:D321" si="12">MONTH(B258)</f>
        <v>2</v>
      </c>
      <c r="E258" s="6">
        <f t="shared" ref="E258:E321" si="13">YEAR(B258)</f>
        <v>2022</v>
      </c>
      <c r="F258" s="6">
        <v>4</v>
      </c>
      <c r="G258" s="6" t="s">
        <v>19</v>
      </c>
      <c r="H258" s="6" t="s">
        <v>20</v>
      </c>
      <c r="I258" s="6">
        <f>INDEX(Data_Persons[Tenure (yrs)],MATCH(Data_Sales!H258,Data_Persons[Sales Person],0))</f>
        <v>2</v>
      </c>
      <c r="J258" s="6" t="s">
        <v>21</v>
      </c>
      <c r="K258" s="6" t="s">
        <v>13</v>
      </c>
      <c r="L258" s="22">
        <v>399</v>
      </c>
      <c r="M258" s="6">
        <v>2</v>
      </c>
      <c r="N258" s="22">
        <f t="shared" si="11"/>
        <v>798</v>
      </c>
      <c r="O258" s="6" t="str">
        <f>VLOOKUP(H258,Data_Persons!$B$2:$C$9,2,0)</f>
        <v>Jeff</v>
      </c>
    </row>
    <row r="259" spans="1:15" x14ac:dyDescent="0.3">
      <c r="A259" s="8" t="s">
        <v>299</v>
      </c>
      <c r="B259" s="43">
        <v>44616</v>
      </c>
      <c r="C259" s="6">
        <f>DAY(Data_Sales[[#This Row],[Order Date]])</f>
        <v>24</v>
      </c>
      <c r="D259" s="14">
        <f t="shared" si="12"/>
        <v>2</v>
      </c>
      <c r="E259" s="6">
        <f t="shared" si="13"/>
        <v>2022</v>
      </c>
      <c r="F259" s="6">
        <v>2</v>
      </c>
      <c r="G259" s="6" t="s">
        <v>74</v>
      </c>
      <c r="H259" s="6" t="s">
        <v>30</v>
      </c>
      <c r="I259" s="6">
        <f>INDEX(Data_Persons[Tenure (yrs)],MATCH(Data_Sales!H259,Data_Persons[Sales Person],0))</f>
        <v>2</v>
      </c>
      <c r="J259" s="6" t="s">
        <v>21</v>
      </c>
      <c r="K259" s="6" t="s">
        <v>13</v>
      </c>
      <c r="L259" s="22">
        <v>399</v>
      </c>
      <c r="M259" s="6">
        <v>6</v>
      </c>
      <c r="N259" s="22">
        <f t="shared" ref="N259:N322" si="14">L259*M259</f>
        <v>2394</v>
      </c>
      <c r="O259" s="6" t="str">
        <f>VLOOKUP(H259,Data_Persons!$B$2:$C$9,2,0)</f>
        <v>Sara</v>
      </c>
    </row>
    <row r="260" spans="1:15" x14ac:dyDescent="0.3">
      <c r="A260" s="8" t="s">
        <v>300</v>
      </c>
      <c r="B260" s="43">
        <v>44618</v>
      </c>
      <c r="C260" s="6">
        <f>DAY(Data_Sales[[#This Row],[Order Date]])</f>
        <v>26</v>
      </c>
      <c r="D260" s="14">
        <f t="shared" si="12"/>
        <v>2</v>
      </c>
      <c r="E260" s="6">
        <f t="shared" si="13"/>
        <v>2022</v>
      </c>
      <c r="F260" s="6">
        <v>14</v>
      </c>
      <c r="G260" s="6" t="s">
        <v>65</v>
      </c>
      <c r="H260" s="6" t="s">
        <v>26</v>
      </c>
      <c r="I260" s="6">
        <f>INDEX(Data_Persons[Tenure (yrs)],MATCH(Data_Sales!H260,Data_Persons[Sales Person],0))</f>
        <v>5</v>
      </c>
      <c r="J260" s="6" t="s">
        <v>27</v>
      </c>
      <c r="K260" s="6" t="s">
        <v>13</v>
      </c>
      <c r="L260" s="22">
        <v>399</v>
      </c>
      <c r="M260" s="6">
        <v>2</v>
      </c>
      <c r="N260" s="22">
        <f t="shared" si="14"/>
        <v>798</v>
      </c>
      <c r="O260" s="6" t="str">
        <f>VLOOKUP(H260,Data_Persons!$B$2:$C$9,2,0)</f>
        <v>Sara</v>
      </c>
    </row>
    <row r="261" spans="1:15" x14ac:dyDescent="0.3">
      <c r="A261" s="8" t="s">
        <v>301</v>
      </c>
      <c r="B261" s="43">
        <v>44620</v>
      </c>
      <c r="C261" s="6">
        <f>DAY(Data_Sales[[#This Row],[Order Date]])</f>
        <v>28</v>
      </c>
      <c r="D261" s="14">
        <f t="shared" si="12"/>
        <v>2</v>
      </c>
      <c r="E261" s="6">
        <f t="shared" si="13"/>
        <v>2022</v>
      </c>
      <c r="F261" s="6">
        <v>19</v>
      </c>
      <c r="G261" s="6" t="s">
        <v>32</v>
      </c>
      <c r="H261" s="6" t="s">
        <v>38</v>
      </c>
      <c r="I261" s="6">
        <f>INDEX(Data_Persons[Tenure (yrs)],MATCH(Data_Sales!H261,Data_Persons[Sales Person],0))</f>
        <v>5</v>
      </c>
      <c r="J261" s="6" t="s">
        <v>12</v>
      </c>
      <c r="K261" s="6" t="s">
        <v>13</v>
      </c>
      <c r="L261" s="22">
        <v>399</v>
      </c>
      <c r="M261" s="6">
        <v>9</v>
      </c>
      <c r="N261" s="22">
        <f t="shared" si="14"/>
        <v>3591</v>
      </c>
      <c r="O261" s="6" t="str">
        <f>VLOOKUP(H261,Data_Persons!$B$2:$C$9,2,0)</f>
        <v>Jeff</v>
      </c>
    </row>
    <row r="262" spans="1:15" x14ac:dyDescent="0.3">
      <c r="A262" s="8" t="s">
        <v>302</v>
      </c>
      <c r="B262" s="43">
        <v>44621</v>
      </c>
      <c r="C262" s="6">
        <f>DAY(Data_Sales[[#This Row],[Order Date]])</f>
        <v>1</v>
      </c>
      <c r="D262" s="14">
        <f t="shared" si="12"/>
        <v>3</v>
      </c>
      <c r="E262" s="6">
        <f t="shared" si="13"/>
        <v>2022</v>
      </c>
      <c r="F262" s="6">
        <v>8</v>
      </c>
      <c r="G262" s="6" t="s">
        <v>76</v>
      </c>
      <c r="H262" s="6" t="s">
        <v>41</v>
      </c>
      <c r="I262" s="6">
        <f>INDEX(Data_Persons[Tenure (yrs)],MATCH(Data_Sales!H262,Data_Persons[Sales Person],0))</f>
        <v>8</v>
      </c>
      <c r="J262" s="6" t="s">
        <v>17</v>
      </c>
      <c r="K262" s="6" t="s">
        <v>13</v>
      </c>
      <c r="L262" s="22">
        <v>399</v>
      </c>
      <c r="M262" s="6">
        <v>3</v>
      </c>
      <c r="N262" s="22">
        <f t="shared" si="14"/>
        <v>1197</v>
      </c>
      <c r="O262" s="6" t="str">
        <f>VLOOKUP(H262,Data_Persons!$B$2:$C$9,2,0)</f>
        <v>Philip</v>
      </c>
    </row>
    <row r="263" spans="1:15" x14ac:dyDescent="0.3">
      <c r="A263" s="8" t="s">
        <v>303</v>
      </c>
      <c r="B263" s="43">
        <v>44622</v>
      </c>
      <c r="C263" s="6">
        <f>DAY(Data_Sales[[#This Row],[Order Date]])</f>
        <v>2</v>
      </c>
      <c r="D263" s="14">
        <f t="shared" si="12"/>
        <v>3</v>
      </c>
      <c r="E263" s="6">
        <f t="shared" si="13"/>
        <v>2022</v>
      </c>
      <c r="F263" s="6">
        <v>7</v>
      </c>
      <c r="G263" s="6" t="s">
        <v>43</v>
      </c>
      <c r="H263" s="6" t="s">
        <v>41</v>
      </c>
      <c r="I263" s="6">
        <f>INDEX(Data_Persons[Tenure (yrs)],MATCH(Data_Sales!H263,Data_Persons[Sales Person],0))</f>
        <v>8</v>
      </c>
      <c r="J263" s="6" t="s">
        <v>17</v>
      </c>
      <c r="K263" s="6" t="s">
        <v>13</v>
      </c>
      <c r="L263" s="22">
        <v>399</v>
      </c>
      <c r="M263" s="6">
        <v>7</v>
      </c>
      <c r="N263" s="22">
        <f t="shared" si="14"/>
        <v>2793</v>
      </c>
      <c r="O263" s="6" t="str">
        <f>VLOOKUP(H263,Data_Persons!$B$2:$C$9,2,0)</f>
        <v>Philip</v>
      </c>
    </row>
    <row r="264" spans="1:15" x14ac:dyDescent="0.3">
      <c r="A264" s="8" t="s">
        <v>304</v>
      </c>
      <c r="B264" s="43">
        <v>44625</v>
      </c>
      <c r="C264" s="6">
        <f>DAY(Data_Sales[[#This Row],[Order Date]])</f>
        <v>5</v>
      </c>
      <c r="D264" s="14">
        <f t="shared" si="12"/>
        <v>3</v>
      </c>
      <c r="E264" s="6">
        <f t="shared" si="13"/>
        <v>2022</v>
      </c>
      <c r="F264" s="6">
        <v>12</v>
      </c>
      <c r="G264" s="6" t="s">
        <v>25</v>
      </c>
      <c r="H264" s="6" t="s">
        <v>26</v>
      </c>
      <c r="I264" s="6">
        <f>INDEX(Data_Persons[Tenure (yrs)],MATCH(Data_Sales!H264,Data_Persons[Sales Person],0))</f>
        <v>5</v>
      </c>
      <c r="J264" s="6" t="s">
        <v>27</v>
      </c>
      <c r="K264" s="6" t="s">
        <v>13</v>
      </c>
      <c r="L264" s="22">
        <v>399</v>
      </c>
      <c r="M264" s="6">
        <v>1</v>
      </c>
      <c r="N264" s="22">
        <f t="shared" si="14"/>
        <v>399</v>
      </c>
      <c r="O264" s="6" t="str">
        <f>VLOOKUP(H264,Data_Persons!$B$2:$C$9,2,0)</f>
        <v>Sara</v>
      </c>
    </row>
    <row r="265" spans="1:15" x14ac:dyDescent="0.3">
      <c r="A265" s="8" t="s">
        <v>305</v>
      </c>
      <c r="B265" s="43">
        <v>44627</v>
      </c>
      <c r="C265" s="6">
        <f>DAY(Data_Sales[[#This Row],[Order Date]])</f>
        <v>7</v>
      </c>
      <c r="D265" s="14">
        <f t="shared" si="12"/>
        <v>3</v>
      </c>
      <c r="E265" s="6">
        <f t="shared" si="13"/>
        <v>2022</v>
      </c>
      <c r="F265" s="6">
        <v>9</v>
      </c>
      <c r="G265" s="6" t="s">
        <v>40</v>
      </c>
      <c r="H265" s="6" t="s">
        <v>16</v>
      </c>
      <c r="I265" s="6">
        <f>INDEX(Data_Persons[Tenure (yrs)],MATCH(Data_Sales!H265,Data_Persons[Sales Person],0))</f>
        <v>4</v>
      </c>
      <c r="J265" s="6" t="s">
        <v>17</v>
      </c>
      <c r="K265" s="6" t="s">
        <v>13</v>
      </c>
      <c r="L265" s="22">
        <v>399</v>
      </c>
      <c r="M265" s="6">
        <v>0</v>
      </c>
      <c r="N265" s="22">
        <f t="shared" si="14"/>
        <v>0</v>
      </c>
      <c r="O265" s="6" t="str">
        <f>VLOOKUP(H265,Data_Persons!$B$2:$C$9,2,0)</f>
        <v>Steve</v>
      </c>
    </row>
    <row r="266" spans="1:15" x14ac:dyDescent="0.3">
      <c r="A266" s="8" t="s">
        <v>306</v>
      </c>
      <c r="B266" s="43">
        <v>44630</v>
      </c>
      <c r="C266" s="6">
        <f>DAY(Data_Sales[[#This Row],[Order Date]])</f>
        <v>10</v>
      </c>
      <c r="D266" s="14">
        <f t="shared" si="12"/>
        <v>3</v>
      </c>
      <c r="E266" s="6">
        <f t="shared" si="13"/>
        <v>2022</v>
      </c>
      <c r="F266" s="6">
        <v>19</v>
      </c>
      <c r="G266" s="6" t="s">
        <v>32</v>
      </c>
      <c r="H266" s="6" t="s">
        <v>38</v>
      </c>
      <c r="I266" s="6">
        <f>INDEX(Data_Persons[Tenure (yrs)],MATCH(Data_Sales!H266,Data_Persons[Sales Person],0))</f>
        <v>5</v>
      </c>
      <c r="J266" s="6" t="s">
        <v>12</v>
      </c>
      <c r="K266" s="6" t="s">
        <v>13</v>
      </c>
      <c r="L266" s="22">
        <v>399</v>
      </c>
      <c r="M266" s="6">
        <v>3</v>
      </c>
      <c r="N266" s="22">
        <f t="shared" si="14"/>
        <v>1197</v>
      </c>
      <c r="O266" s="6" t="str">
        <f>VLOOKUP(H266,Data_Persons!$B$2:$C$9,2,0)</f>
        <v>Jeff</v>
      </c>
    </row>
    <row r="267" spans="1:15" x14ac:dyDescent="0.3">
      <c r="A267" s="8" t="s">
        <v>307</v>
      </c>
      <c r="B267" s="43">
        <v>44631</v>
      </c>
      <c r="C267" s="6">
        <f>DAY(Data_Sales[[#This Row],[Order Date]])</f>
        <v>11</v>
      </c>
      <c r="D267" s="14">
        <f t="shared" si="12"/>
        <v>3</v>
      </c>
      <c r="E267" s="6">
        <f t="shared" si="13"/>
        <v>2022</v>
      </c>
      <c r="F267" s="6">
        <v>17</v>
      </c>
      <c r="G267" s="6" t="s">
        <v>63</v>
      </c>
      <c r="H267" s="6" t="s">
        <v>38</v>
      </c>
      <c r="I267" s="6">
        <f>INDEX(Data_Persons[Tenure (yrs)],MATCH(Data_Sales!H267,Data_Persons[Sales Person],0))</f>
        <v>5</v>
      </c>
      <c r="J267" s="6" t="s">
        <v>12</v>
      </c>
      <c r="K267" s="6" t="s">
        <v>13</v>
      </c>
      <c r="L267" s="22">
        <v>399</v>
      </c>
      <c r="M267" s="6">
        <v>6</v>
      </c>
      <c r="N267" s="22">
        <f t="shared" si="14"/>
        <v>2394</v>
      </c>
      <c r="O267" s="6" t="str">
        <f>VLOOKUP(H267,Data_Persons!$B$2:$C$9,2,0)</f>
        <v>Jeff</v>
      </c>
    </row>
    <row r="268" spans="1:15" x14ac:dyDescent="0.3">
      <c r="A268" s="8" t="s">
        <v>308</v>
      </c>
      <c r="B268" s="43">
        <v>44631</v>
      </c>
      <c r="C268" s="6">
        <f>DAY(Data_Sales[[#This Row],[Order Date]])</f>
        <v>11</v>
      </c>
      <c r="D268" s="14">
        <f t="shared" si="12"/>
        <v>3</v>
      </c>
      <c r="E268" s="6">
        <f t="shared" si="13"/>
        <v>2022</v>
      </c>
      <c r="F268" s="6">
        <v>9</v>
      </c>
      <c r="G268" s="6" t="s">
        <v>40</v>
      </c>
      <c r="H268" s="6" t="s">
        <v>41</v>
      </c>
      <c r="I268" s="6">
        <f>INDEX(Data_Persons[Tenure (yrs)],MATCH(Data_Sales!H268,Data_Persons[Sales Person],0))</f>
        <v>8</v>
      </c>
      <c r="J268" s="6" t="s">
        <v>17</v>
      </c>
      <c r="K268" s="6" t="s">
        <v>13</v>
      </c>
      <c r="L268" s="22">
        <v>399</v>
      </c>
      <c r="M268" s="6">
        <v>5</v>
      </c>
      <c r="N268" s="22">
        <f t="shared" si="14"/>
        <v>1995</v>
      </c>
      <c r="O268" s="6" t="str">
        <f>VLOOKUP(H268,Data_Persons!$B$2:$C$9,2,0)</f>
        <v>Philip</v>
      </c>
    </row>
    <row r="269" spans="1:15" x14ac:dyDescent="0.3">
      <c r="A269" s="8" t="s">
        <v>309</v>
      </c>
      <c r="B269" s="43">
        <v>44632</v>
      </c>
      <c r="C269" s="6">
        <f>DAY(Data_Sales[[#This Row],[Order Date]])</f>
        <v>12</v>
      </c>
      <c r="D269" s="14">
        <f t="shared" si="12"/>
        <v>3</v>
      </c>
      <c r="E269" s="6">
        <f t="shared" si="13"/>
        <v>2022</v>
      </c>
      <c r="F269" s="6">
        <v>19</v>
      </c>
      <c r="G269" s="6" t="s">
        <v>32</v>
      </c>
      <c r="H269" s="6" t="s">
        <v>11</v>
      </c>
      <c r="I269" s="6">
        <f>INDEX(Data_Persons[Tenure (yrs)],MATCH(Data_Sales!H269,Data_Persons[Sales Person],0))</f>
        <v>3</v>
      </c>
      <c r="J269" s="6" t="s">
        <v>12</v>
      </c>
      <c r="K269" s="6" t="s">
        <v>13</v>
      </c>
      <c r="L269" s="22">
        <v>399</v>
      </c>
      <c r="M269" s="6">
        <v>9</v>
      </c>
      <c r="N269" s="22">
        <f t="shared" si="14"/>
        <v>3591</v>
      </c>
      <c r="O269" s="6" t="str">
        <f>VLOOKUP(H269,Data_Persons!$B$2:$C$9,2,0)</f>
        <v>Jeff</v>
      </c>
    </row>
    <row r="270" spans="1:15" x14ac:dyDescent="0.3">
      <c r="A270" s="8" t="s">
        <v>310</v>
      </c>
      <c r="B270" s="43">
        <v>44633</v>
      </c>
      <c r="C270" s="6">
        <f>DAY(Data_Sales[[#This Row],[Order Date]])</f>
        <v>13</v>
      </c>
      <c r="D270" s="14">
        <f t="shared" si="12"/>
        <v>3</v>
      </c>
      <c r="E270" s="6">
        <f t="shared" si="13"/>
        <v>2022</v>
      </c>
      <c r="F270" s="6">
        <v>19</v>
      </c>
      <c r="G270" s="6" t="s">
        <v>32</v>
      </c>
      <c r="H270" s="6" t="s">
        <v>38</v>
      </c>
      <c r="I270" s="6">
        <f>INDEX(Data_Persons[Tenure (yrs)],MATCH(Data_Sales!H270,Data_Persons[Sales Person],0))</f>
        <v>5</v>
      </c>
      <c r="J270" s="6" t="s">
        <v>12</v>
      </c>
      <c r="K270" s="6" t="s">
        <v>13</v>
      </c>
      <c r="L270" s="22">
        <v>399</v>
      </c>
      <c r="M270" s="6">
        <v>2</v>
      </c>
      <c r="N270" s="22">
        <f t="shared" si="14"/>
        <v>798</v>
      </c>
      <c r="O270" s="6" t="str">
        <f>VLOOKUP(H270,Data_Persons!$B$2:$C$9,2,0)</f>
        <v>Jeff</v>
      </c>
    </row>
    <row r="271" spans="1:15" x14ac:dyDescent="0.3">
      <c r="A271" s="8" t="s">
        <v>311</v>
      </c>
      <c r="B271" s="43">
        <v>44633</v>
      </c>
      <c r="C271" s="6">
        <f>DAY(Data_Sales[[#This Row],[Order Date]])</f>
        <v>13</v>
      </c>
      <c r="D271" s="14">
        <f t="shared" si="12"/>
        <v>3</v>
      </c>
      <c r="E271" s="6">
        <f t="shared" si="13"/>
        <v>2022</v>
      </c>
      <c r="F271" s="6">
        <v>15</v>
      </c>
      <c r="G271" s="6" t="s">
        <v>49</v>
      </c>
      <c r="H271" s="6" t="s">
        <v>26</v>
      </c>
      <c r="I271" s="6">
        <f>INDEX(Data_Persons[Tenure (yrs)],MATCH(Data_Sales!H271,Data_Persons[Sales Person],0))</f>
        <v>5</v>
      </c>
      <c r="J271" s="6" t="s">
        <v>27</v>
      </c>
      <c r="K271" s="6" t="s">
        <v>13</v>
      </c>
      <c r="L271" s="22">
        <v>399</v>
      </c>
      <c r="M271" s="6">
        <v>9</v>
      </c>
      <c r="N271" s="22">
        <f t="shared" si="14"/>
        <v>3591</v>
      </c>
      <c r="O271" s="6" t="str">
        <f>VLOOKUP(H271,Data_Persons!$B$2:$C$9,2,0)</f>
        <v>Sara</v>
      </c>
    </row>
    <row r="272" spans="1:15" x14ac:dyDescent="0.3">
      <c r="A272" s="8" t="s">
        <v>312</v>
      </c>
      <c r="B272" s="43">
        <v>44637</v>
      </c>
      <c r="C272" s="6">
        <f>DAY(Data_Sales[[#This Row],[Order Date]])</f>
        <v>17</v>
      </c>
      <c r="D272" s="14">
        <f t="shared" si="12"/>
        <v>3</v>
      </c>
      <c r="E272" s="6">
        <f t="shared" si="13"/>
        <v>2022</v>
      </c>
      <c r="F272" s="6">
        <v>7</v>
      </c>
      <c r="G272" s="6" t="s">
        <v>43</v>
      </c>
      <c r="H272" s="6" t="s">
        <v>16</v>
      </c>
      <c r="I272" s="6">
        <f>INDEX(Data_Persons[Tenure (yrs)],MATCH(Data_Sales!H272,Data_Persons[Sales Person],0))</f>
        <v>4</v>
      </c>
      <c r="J272" s="6" t="s">
        <v>17</v>
      </c>
      <c r="K272" s="6" t="s">
        <v>13</v>
      </c>
      <c r="L272" s="22">
        <v>399</v>
      </c>
      <c r="M272" s="6">
        <v>6</v>
      </c>
      <c r="N272" s="22">
        <f t="shared" si="14"/>
        <v>2394</v>
      </c>
      <c r="O272" s="6" t="str">
        <f>VLOOKUP(H272,Data_Persons!$B$2:$C$9,2,0)</f>
        <v>Steve</v>
      </c>
    </row>
    <row r="273" spans="1:15" x14ac:dyDescent="0.3">
      <c r="A273" s="8" t="s">
        <v>313</v>
      </c>
      <c r="B273" s="43">
        <v>44637</v>
      </c>
      <c r="C273" s="6">
        <f>DAY(Data_Sales[[#This Row],[Order Date]])</f>
        <v>17</v>
      </c>
      <c r="D273" s="14">
        <f t="shared" si="12"/>
        <v>3</v>
      </c>
      <c r="E273" s="6">
        <f t="shared" si="13"/>
        <v>2022</v>
      </c>
      <c r="F273" s="6">
        <v>14</v>
      </c>
      <c r="G273" s="6" t="s">
        <v>65</v>
      </c>
      <c r="H273" s="6" t="s">
        <v>26</v>
      </c>
      <c r="I273" s="6">
        <f>INDEX(Data_Persons[Tenure (yrs)],MATCH(Data_Sales!H273,Data_Persons[Sales Person],0))</f>
        <v>5</v>
      </c>
      <c r="J273" s="6" t="s">
        <v>27</v>
      </c>
      <c r="K273" s="6" t="s">
        <v>13</v>
      </c>
      <c r="L273" s="22">
        <v>399</v>
      </c>
      <c r="M273" s="6">
        <v>7</v>
      </c>
      <c r="N273" s="22">
        <f t="shared" si="14"/>
        <v>2793</v>
      </c>
      <c r="O273" s="6" t="str">
        <f>VLOOKUP(H273,Data_Persons!$B$2:$C$9,2,0)</f>
        <v>Sara</v>
      </c>
    </row>
    <row r="274" spans="1:15" x14ac:dyDescent="0.3">
      <c r="A274" s="8" t="s">
        <v>314</v>
      </c>
      <c r="B274" s="43">
        <v>44639</v>
      </c>
      <c r="C274" s="6">
        <f>DAY(Data_Sales[[#This Row],[Order Date]])</f>
        <v>19</v>
      </c>
      <c r="D274" s="14">
        <f t="shared" si="12"/>
        <v>3</v>
      </c>
      <c r="E274" s="6">
        <f t="shared" si="13"/>
        <v>2022</v>
      </c>
      <c r="F274" s="6">
        <v>14</v>
      </c>
      <c r="G274" s="6" t="s">
        <v>65</v>
      </c>
      <c r="H274" s="6" t="s">
        <v>36</v>
      </c>
      <c r="I274" s="6">
        <f>INDEX(Data_Persons[Tenure (yrs)],MATCH(Data_Sales!H274,Data_Persons[Sales Person],0))</f>
        <v>6</v>
      </c>
      <c r="J274" s="6" t="s">
        <v>27</v>
      </c>
      <c r="K274" s="6" t="s">
        <v>13</v>
      </c>
      <c r="L274" s="22">
        <v>399</v>
      </c>
      <c r="M274" s="6">
        <v>8</v>
      </c>
      <c r="N274" s="22">
        <f t="shared" si="14"/>
        <v>3192</v>
      </c>
      <c r="O274" s="6" t="str">
        <f>VLOOKUP(H274,Data_Persons!$B$2:$C$9,2,0)</f>
        <v>Steve</v>
      </c>
    </row>
    <row r="275" spans="1:15" x14ac:dyDescent="0.3">
      <c r="A275" s="8" t="s">
        <v>315</v>
      </c>
      <c r="B275" s="43">
        <v>44639</v>
      </c>
      <c r="C275" s="6">
        <f>DAY(Data_Sales[[#This Row],[Order Date]])</f>
        <v>19</v>
      </c>
      <c r="D275" s="14">
        <f t="shared" si="12"/>
        <v>3</v>
      </c>
      <c r="E275" s="6">
        <f t="shared" si="13"/>
        <v>2022</v>
      </c>
      <c r="F275" s="6">
        <v>17</v>
      </c>
      <c r="G275" s="6" t="s">
        <v>63</v>
      </c>
      <c r="H275" s="6" t="s">
        <v>38</v>
      </c>
      <c r="I275" s="6">
        <f>INDEX(Data_Persons[Tenure (yrs)],MATCH(Data_Sales!H275,Data_Persons[Sales Person],0))</f>
        <v>5</v>
      </c>
      <c r="J275" s="6" t="s">
        <v>12</v>
      </c>
      <c r="K275" s="6" t="s">
        <v>13</v>
      </c>
      <c r="L275" s="22">
        <v>399</v>
      </c>
      <c r="M275" s="6">
        <v>5</v>
      </c>
      <c r="N275" s="22">
        <f t="shared" si="14"/>
        <v>1995</v>
      </c>
      <c r="O275" s="6" t="str">
        <f>VLOOKUP(H275,Data_Persons!$B$2:$C$9,2,0)</f>
        <v>Jeff</v>
      </c>
    </row>
    <row r="276" spans="1:15" x14ac:dyDescent="0.3">
      <c r="A276" s="8" t="s">
        <v>316</v>
      </c>
      <c r="B276" s="43">
        <v>44639</v>
      </c>
      <c r="C276" s="6">
        <f>DAY(Data_Sales[[#This Row],[Order Date]])</f>
        <v>19</v>
      </c>
      <c r="D276" s="14">
        <f t="shared" si="12"/>
        <v>3</v>
      </c>
      <c r="E276" s="6">
        <f t="shared" si="13"/>
        <v>2022</v>
      </c>
      <c r="F276" s="6">
        <v>9</v>
      </c>
      <c r="G276" s="6" t="s">
        <v>40</v>
      </c>
      <c r="H276" s="6" t="s">
        <v>16</v>
      </c>
      <c r="I276" s="6">
        <f>INDEX(Data_Persons[Tenure (yrs)],MATCH(Data_Sales!H276,Data_Persons[Sales Person],0))</f>
        <v>4</v>
      </c>
      <c r="J276" s="6" t="s">
        <v>17</v>
      </c>
      <c r="K276" s="6" t="s">
        <v>13</v>
      </c>
      <c r="L276" s="22">
        <v>399</v>
      </c>
      <c r="M276" s="6">
        <v>9</v>
      </c>
      <c r="N276" s="22">
        <f t="shared" si="14"/>
        <v>3591</v>
      </c>
      <c r="O276" s="6" t="str">
        <f>VLOOKUP(H276,Data_Persons!$B$2:$C$9,2,0)</f>
        <v>Steve</v>
      </c>
    </row>
    <row r="277" spans="1:15" x14ac:dyDescent="0.3">
      <c r="A277" s="8" t="s">
        <v>317</v>
      </c>
      <c r="B277" s="43">
        <v>44639</v>
      </c>
      <c r="C277" s="6">
        <f>DAY(Data_Sales[[#This Row],[Order Date]])</f>
        <v>19</v>
      </c>
      <c r="D277" s="14">
        <f t="shared" si="12"/>
        <v>3</v>
      </c>
      <c r="E277" s="6">
        <f t="shared" si="13"/>
        <v>2022</v>
      </c>
      <c r="F277" s="6">
        <v>10</v>
      </c>
      <c r="G277" s="6" t="s">
        <v>68</v>
      </c>
      <c r="H277" s="6" t="s">
        <v>16</v>
      </c>
      <c r="I277" s="6">
        <f>INDEX(Data_Persons[Tenure (yrs)],MATCH(Data_Sales!H277,Data_Persons[Sales Person],0))</f>
        <v>4</v>
      </c>
      <c r="J277" s="6" t="s">
        <v>17</v>
      </c>
      <c r="K277" s="6" t="s">
        <v>13</v>
      </c>
      <c r="L277" s="22">
        <v>399</v>
      </c>
      <c r="M277" s="6">
        <v>0</v>
      </c>
      <c r="N277" s="22">
        <f t="shared" si="14"/>
        <v>0</v>
      </c>
      <c r="O277" s="6" t="str">
        <f>VLOOKUP(H277,Data_Persons!$B$2:$C$9,2,0)</f>
        <v>Steve</v>
      </c>
    </row>
    <row r="278" spans="1:15" x14ac:dyDescent="0.3">
      <c r="A278" s="8" t="s">
        <v>318</v>
      </c>
      <c r="B278" s="43">
        <v>44642</v>
      </c>
      <c r="C278" s="6">
        <f>DAY(Data_Sales[[#This Row],[Order Date]])</f>
        <v>22</v>
      </c>
      <c r="D278" s="14">
        <f t="shared" si="12"/>
        <v>3</v>
      </c>
      <c r="E278" s="6">
        <f t="shared" si="13"/>
        <v>2022</v>
      </c>
      <c r="F278" s="6">
        <v>11</v>
      </c>
      <c r="G278" s="6" t="s">
        <v>115</v>
      </c>
      <c r="H278" s="6" t="s">
        <v>26</v>
      </c>
      <c r="I278" s="6">
        <f>INDEX(Data_Persons[Tenure (yrs)],MATCH(Data_Sales!H278,Data_Persons[Sales Person],0))</f>
        <v>5</v>
      </c>
      <c r="J278" s="6" t="s">
        <v>27</v>
      </c>
      <c r="K278" s="6" t="s">
        <v>13</v>
      </c>
      <c r="L278" s="22">
        <v>399</v>
      </c>
      <c r="M278" s="6">
        <v>9</v>
      </c>
      <c r="N278" s="22">
        <f t="shared" si="14"/>
        <v>3591</v>
      </c>
      <c r="O278" s="6" t="str">
        <f>VLOOKUP(H278,Data_Persons!$B$2:$C$9,2,0)</f>
        <v>Sara</v>
      </c>
    </row>
    <row r="279" spans="1:15" x14ac:dyDescent="0.3">
      <c r="A279" s="8" t="s">
        <v>319</v>
      </c>
      <c r="B279" s="43">
        <v>44643</v>
      </c>
      <c r="C279" s="6">
        <f>DAY(Data_Sales[[#This Row],[Order Date]])</f>
        <v>23</v>
      </c>
      <c r="D279" s="14">
        <f t="shared" si="12"/>
        <v>3</v>
      </c>
      <c r="E279" s="6">
        <f t="shared" si="13"/>
        <v>2022</v>
      </c>
      <c r="F279" s="6">
        <v>5</v>
      </c>
      <c r="G279" s="6" t="s">
        <v>23</v>
      </c>
      <c r="H279" s="6" t="s">
        <v>30</v>
      </c>
      <c r="I279" s="6">
        <f>INDEX(Data_Persons[Tenure (yrs)],MATCH(Data_Sales!H279,Data_Persons[Sales Person],0))</f>
        <v>2</v>
      </c>
      <c r="J279" s="6" t="s">
        <v>21</v>
      </c>
      <c r="K279" s="6" t="s">
        <v>13</v>
      </c>
      <c r="L279" s="22">
        <v>399</v>
      </c>
      <c r="M279" s="6">
        <v>1</v>
      </c>
      <c r="N279" s="22">
        <f t="shared" si="14"/>
        <v>399</v>
      </c>
      <c r="O279" s="6" t="str">
        <f>VLOOKUP(H279,Data_Persons!$B$2:$C$9,2,0)</f>
        <v>Sara</v>
      </c>
    </row>
    <row r="280" spans="1:15" x14ac:dyDescent="0.3">
      <c r="A280" s="8" t="s">
        <v>320</v>
      </c>
      <c r="B280" s="43">
        <v>44643</v>
      </c>
      <c r="C280" s="6">
        <f>DAY(Data_Sales[[#This Row],[Order Date]])</f>
        <v>23</v>
      </c>
      <c r="D280" s="14">
        <f t="shared" si="12"/>
        <v>3</v>
      </c>
      <c r="E280" s="6">
        <f t="shared" si="13"/>
        <v>2022</v>
      </c>
      <c r="F280" s="6">
        <v>9</v>
      </c>
      <c r="G280" s="6" t="s">
        <v>40</v>
      </c>
      <c r="H280" s="6" t="s">
        <v>41</v>
      </c>
      <c r="I280" s="6">
        <f>INDEX(Data_Persons[Tenure (yrs)],MATCH(Data_Sales!H280,Data_Persons[Sales Person],0))</f>
        <v>8</v>
      </c>
      <c r="J280" s="6" t="s">
        <v>17</v>
      </c>
      <c r="K280" s="6" t="s">
        <v>13</v>
      </c>
      <c r="L280" s="22">
        <v>399</v>
      </c>
      <c r="M280" s="6">
        <v>9</v>
      </c>
      <c r="N280" s="22">
        <f t="shared" si="14"/>
        <v>3591</v>
      </c>
      <c r="O280" s="6" t="str">
        <f>VLOOKUP(H280,Data_Persons!$B$2:$C$9,2,0)</f>
        <v>Philip</v>
      </c>
    </row>
    <row r="281" spans="1:15" x14ac:dyDescent="0.3">
      <c r="A281" s="8" t="s">
        <v>321</v>
      </c>
      <c r="B281" s="43">
        <v>44644</v>
      </c>
      <c r="C281" s="6">
        <f>DAY(Data_Sales[[#This Row],[Order Date]])</f>
        <v>24</v>
      </c>
      <c r="D281" s="14">
        <f t="shared" si="12"/>
        <v>3</v>
      </c>
      <c r="E281" s="6">
        <f t="shared" si="13"/>
        <v>2022</v>
      </c>
      <c r="F281" s="6">
        <v>12</v>
      </c>
      <c r="G281" s="6" t="s">
        <v>25</v>
      </c>
      <c r="H281" s="6" t="s">
        <v>36</v>
      </c>
      <c r="I281" s="6">
        <f>INDEX(Data_Persons[Tenure (yrs)],MATCH(Data_Sales!H281,Data_Persons[Sales Person],0))</f>
        <v>6</v>
      </c>
      <c r="J281" s="6" t="s">
        <v>27</v>
      </c>
      <c r="K281" s="6" t="s">
        <v>13</v>
      </c>
      <c r="L281" s="22">
        <v>399</v>
      </c>
      <c r="M281" s="6">
        <v>8</v>
      </c>
      <c r="N281" s="22">
        <f t="shared" si="14"/>
        <v>3192</v>
      </c>
      <c r="O281" s="6" t="str">
        <f>VLOOKUP(H281,Data_Persons!$B$2:$C$9,2,0)</f>
        <v>Steve</v>
      </c>
    </row>
    <row r="282" spans="1:15" x14ac:dyDescent="0.3">
      <c r="A282" s="8" t="s">
        <v>322</v>
      </c>
      <c r="B282" s="43">
        <v>44645</v>
      </c>
      <c r="C282" s="6">
        <f>DAY(Data_Sales[[#This Row],[Order Date]])</f>
        <v>25</v>
      </c>
      <c r="D282" s="14">
        <f t="shared" si="12"/>
        <v>3</v>
      </c>
      <c r="E282" s="6">
        <f t="shared" si="13"/>
        <v>2022</v>
      </c>
      <c r="F282" s="6">
        <v>3</v>
      </c>
      <c r="G282" s="6" t="s">
        <v>29</v>
      </c>
      <c r="H282" s="6" t="s">
        <v>20</v>
      </c>
      <c r="I282" s="6">
        <f>INDEX(Data_Persons[Tenure (yrs)],MATCH(Data_Sales!H282,Data_Persons[Sales Person],0))</f>
        <v>2</v>
      </c>
      <c r="J282" s="6" t="s">
        <v>21</v>
      </c>
      <c r="K282" s="6" t="s">
        <v>13</v>
      </c>
      <c r="L282" s="22">
        <v>399</v>
      </c>
      <c r="M282" s="6">
        <v>9</v>
      </c>
      <c r="N282" s="22">
        <f t="shared" si="14"/>
        <v>3591</v>
      </c>
      <c r="O282" s="6" t="str">
        <f>VLOOKUP(H282,Data_Persons!$B$2:$C$9,2,0)</f>
        <v>Jeff</v>
      </c>
    </row>
    <row r="283" spans="1:15" x14ac:dyDescent="0.3">
      <c r="A283" s="8" t="s">
        <v>323</v>
      </c>
      <c r="B283" s="43">
        <v>44645</v>
      </c>
      <c r="C283" s="6">
        <f>DAY(Data_Sales[[#This Row],[Order Date]])</f>
        <v>25</v>
      </c>
      <c r="D283" s="14">
        <f t="shared" si="12"/>
        <v>3</v>
      </c>
      <c r="E283" s="6">
        <f t="shared" si="13"/>
        <v>2022</v>
      </c>
      <c r="F283" s="6">
        <v>18</v>
      </c>
      <c r="G283" s="6" t="s">
        <v>52</v>
      </c>
      <c r="H283" s="6" t="s">
        <v>11</v>
      </c>
      <c r="I283" s="6">
        <f>INDEX(Data_Persons[Tenure (yrs)],MATCH(Data_Sales!H283,Data_Persons[Sales Person],0))</f>
        <v>3</v>
      </c>
      <c r="J283" s="6" t="s">
        <v>12</v>
      </c>
      <c r="K283" s="6" t="s">
        <v>13</v>
      </c>
      <c r="L283" s="22">
        <v>399</v>
      </c>
      <c r="M283" s="6">
        <v>3</v>
      </c>
      <c r="N283" s="22">
        <f t="shared" si="14"/>
        <v>1197</v>
      </c>
      <c r="O283" s="6" t="str">
        <f>VLOOKUP(H283,Data_Persons!$B$2:$C$9,2,0)</f>
        <v>Jeff</v>
      </c>
    </row>
    <row r="284" spans="1:15" x14ac:dyDescent="0.3">
      <c r="A284" s="8" t="s">
        <v>324</v>
      </c>
      <c r="B284" s="43">
        <v>44647</v>
      </c>
      <c r="C284" s="6">
        <f>DAY(Data_Sales[[#This Row],[Order Date]])</f>
        <v>27</v>
      </c>
      <c r="D284" s="14">
        <f t="shared" si="12"/>
        <v>3</v>
      </c>
      <c r="E284" s="6">
        <f t="shared" si="13"/>
        <v>2022</v>
      </c>
      <c r="F284" s="6">
        <v>4</v>
      </c>
      <c r="G284" s="6" t="s">
        <v>19</v>
      </c>
      <c r="H284" s="6" t="s">
        <v>20</v>
      </c>
      <c r="I284" s="6">
        <f>INDEX(Data_Persons[Tenure (yrs)],MATCH(Data_Sales!H284,Data_Persons[Sales Person],0))</f>
        <v>2</v>
      </c>
      <c r="J284" s="6" t="s">
        <v>21</v>
      </c>
      <c r="K284" s="6" t="s">
        <v>13</v>
      </c>
      <c r="L284" s="22">
        <v>399</v>
      </c>
      <c r="M284" s="6">
        <v>6</v>
      </c>
      <c r="N284" s="22">
        <f t="shared" si="14"/>
        <v>2394</v>
      </c>
      <c r="O284" s="6" t="str">
        <f>VLOOKUP(H284,Data_Persons!$B$2:$C$9,2,0)</f>
        <v>Jeff</v>
      </c>
    </row>
    <row r="285" spans="1:15" x14ac:dyDescent="0.3">
      <c r="A285" s="8" t="s">
        <v>325</v>
      </c>
      <c r="B285" s="43">
        <v>44650</v>
      </c>
      <c r="C285" s="6">
        <f>DAY(Data_Sales[[#This Row],[Order Date]])</f>
        <v>30</v>
      </c>
      <c r="D285" s="14">
        <f t="shared" si="12"/>
        <v>3</v>
      </c>
      <c r="E285" s="6">
        <f t="shared" si="13"/>
        <v>2022</v>
      </c>
      <c r="F285" s="6">
        <v>7</v>
      </c>
      <c r="G285" s="6" t="s">
        <v>43</v>
      </c>
      <c r="H285" s="6" t="s">
        <v>41</v>
      </c>
      <c r="I285" s="6">
        <f>INDEX(Data_Persons[Tenure (yrs)],MATCH(Data_Sales!H285,Data_Persons[Sales Person],0))</f>
        <v>8</v>
      </c>
      <c r="J285" s="6" t="s">
        <v>17</v>
      </c>
      <c r="K285" s="6" t="s">
        <v>13</v>
      </c>
      <c r="L285" s="22">
        <v>399</v>
      </c>
      <c r="M285" s="6">
        <v>2</v>
      </c>
      <c r="N285" s="22">
        <f t="shared" si="14"/>
        <v>798</v>
      </c>
      <c r="O285" s="6" t="str">
        <f>VLOOKUP(H285,Data_Persons!$B$2:$C$9,2,0)</f>
        <v>Philip</v>
      </c>
    </row>
    <row r="286" spans="1:15" x14ac:dyDescent="0.3">
      <c r="A286" s="8" t="s">
        <v>326</v>
      </c>
      <c r="B286" s="43">
        <v>44651</v>
      </c>
      <c r="C286" s="6">
        <f>DAY(Data_Sales[[#This Row],[Order Date]])</f>
        <v>31</v>
      </c>
      <c r="D286" s="14">
        <f t="shared" si="12"/>
        <v>3</v>
      </c>
      <c r="E286" s="6">
        <f t="shared" si="13"/>
        <v>2022</v>
      </c>
      <c r="F286" s="6">
        <v>13</v>
      </c>
      <c r="G286" s="6" t="s">
        <v>35</v>
      </c>
      <c r="H286" s="6" t="s">
        <v>36</v>
      </c>
      <c r="I286" s="6">
        <f>INDEX(Data_Persons[Tenure (yrs)],MATCH(Data_Sales!H286,Data_Persons[Sales Person],0))</f>
        <v>6</v>
      </c>
      <c r="J286" s="6" t="s">
        <v>27</v>
      </c>
      <c r="K286" s="6" t="s">
        <v>13</v>
      </c>
      <c r="L286" s="22">
        <v>399</v>
      </c>
      <c r="M286" s="6">
        <v>0</v>
      </c>
      <c r="N286" s="22">
        <f t="shared" si="14"/>
        <v>0</v>
      </c>
      <c r="O286" s="6" t="str">
        <f>VLOOKUP(H286,Data_Persons!$B$2:$C$9,2,0)</f>
        <v>Steve</v>
      </c>
    </row>
    <row r="287" spans="1:15" x14ac:dyDescent="0.3">
      <c r="A287" s="8" t="s">
        <v>327</v>
      </c>
      <c r="B287" s="43">
        <v>44651</v>
      </c>
      <c r="C287" s="6">
        <f>DAY(Data_Sales[[#This Row],[Order Date]])</f>
        <v>31</v>
      </c>
      <c r="D287" s="14">
        <f t="shared" si="12"/>
        <v>3</v>
      </c>
      <c r="E287" s="6">
        <f t="shared" si="13"/>
        <v>2022</v>
      </c>
      <c r="F287" s="6">
        <v>10</v>
      </c>
      <c r="G287" s="6" t="s">
        <v>68</v>
      </c>
      <c r="H287" s="6" t="s">
        <v>16</v>
      </c>
      <c r="I287" s="6">
        <f>INDEX(Data_Persons[Tenure (yrs)],MATCH(Data_Sales!H287,Data_Persons[Sales Person],0))</f>
        <v>4</v>
      </c>
      <c r="J287" s="6" t="s">
        <v>17</v>
      </c>
      <c r="K287" s="6" t="s">
        <v>13</v>
      </c>
      <c r="L287" s="22">
        <v>399</v>
      </c>
      <c r="M287" s="6">
        <v>8</v>
      </c>
      <c r="N287" s="22">
        <f t="shared" si="14"/>
        <v>3192</v>
      </c>
      <c r="O287" s="6" t="str">
        <f>VLOOKUP(H287,Data_Persons!$B$2:$C$9,2,0)</f>
        <v>Steve</v>
      </c>
    </row>
    <row r="288" spans="1:15" x14ac:dyDescent="0.3">
      <c r="A288" s="8" t="s">
        <v>328</v>
      </c>
      <c r="B288" s="43">
        <v>44652</v>
      </c>
      <c r="C288" s="6">
        <f>DAY(Data_Sales[[#This Row],[Order Date]])</f>
        <v>1</v>
      </c>
      <c r="D288" s="14">
        <f t="shared" si="12"/>
        <v>4</v>
      </c>
      <c r="E288" s="6">
        <f t="shared" si="13"/>
        <v>2022</v>
      </c>
      <c r="F288" s="6">
        <v>1</v>
      </c>
      <c r="G288" s="6" t="s">
        <v>61</v>
      </c>
      <c r="H288" s="6" t="s">
        <v>30</v>
      </c>
      <c r="I288" s="6">
        <f>INDEX(Data_Persons[Tenure (yrs)],MATCH(Data_Sales!H288,Data_Persons[Sales Person],0))</f>
        <v>2</v>
      </c>
      <c r="J288" s="6" t="s">
        <v>21</v>
      </c>
      <c r="K288" s="6" t="s">
        <v>13</v>
      </c>
      <c r="L288" s="22">
        <v>399</v>
      </c>
      <c r="M288" s="6">
        <v>4</v>
      </c>
      <c r="N288" s="22">
        <f t="shared" si="14"/>
        <v>1596</v>
      </c>
      <c r="O288" s="6" t="str">
        <f>VLOOKUP(H288,Data_Persons!$B$2:$C$9,2,0)</f>
        <v>Sara</v>
      </c>
    </row>
    <row r="289" spans="1:15" x14ac:dyDescent="0.3">
      <c r="A289" s="8" t="s">
        <v>329</v>
      </c>
      <c r="B289" s="43">
        <v>44653</v>
      </c>
      <c r="C289" s="6">
        <f>DAY(Data_Sales[[#This Row],[Order Date]])</f>
        <v>2</v>
      </c>
      <c r="D289" s="14">
        <f t="shared" si="12"/>
        <v>4</v>
      </c>
      <c r="E289" s="6">
        <f t="shared" si="13"/>
        <v>2022</v>
      </c>
      <c r="F289" s="6">
        <v>8</v>
      </c>
      <c r="G289" s="6" t="s">
        <v>76</v>
      </c>
      <c r="H289" s="6" t="s">
        <v>41</v>
      </c>
      <c r="I289" s="6">
        <f>INDEX(Data_Persons[Tenure (yrs)],MATCH(Data_Sales!H289,Data_Persons[Sales Person],0))</f>
        <v>8</v>
      </c>
      <c r="J289" s="6" t="s">
        <v>17</v>
      </c>
      <c r="K289" s="6" t="s">
        <v>13</v>
      </c>
      <c r="L289" s="22">
        <v>399</v>
      </c>
      <c r="M289" s="6">
        <v>0</v>
      </c>
      <c r="N289" s="22">
        <f t="shared" si="14"/>
        <v>0</v>
      </c>
      <c r="O289" s="6" t="str">
        <f>VLOOKUP(H289,Data_Persons!$B$2:$C$9,2,0)</f>
        <v>Philip</v>
      </c>
    </row>
    <row r="290" spans="1:15" x14ac:dyDescent="0.3">
      <c r="A290" s="8" t="s">
        <v>330</v>
      </c>
      <c r="B290" s="43">
        <v>44658</v>
      </c>
      <c r="C290" s="6">
        <f>DAY(Data_Sales[[#This Row],[Order Date]])</f>
        <v>7</v>
      </c>
      <c r="D290" s="14">
        <f t="shared" si="12"/>
        <v>4</v>
      </c>
      <c r="E290" s="6">
        <f t="shared" si="13"/>
        <v>2022</v>
      </c>
      <c r="F290" s="6">
        <v>12</v>
      </c>
      <c r="G290" s="6" t="s">
        <v>25</v>
      </c>
      <c r="H290" s="6" t="s">
        <v>36</v>
      </c>
      <c r="I290" s="6">
        <f>INDEX(Data_Persons[Tenure (yrs)],MATCH(Data_Sales!H290,Data_Persons[Sales Person],0))</f>
        <v>6</v>
      </c>
      <c r="J290" s="6" t="s">
        <v>27</v>
      </c>
      <c r="K290" s="6" t="s">
        <v>13</v>
      </c>
      <c r="L290" s="22">
        <v>399</v>
      </c>
      <c r="M290" s="6">
        <v>5</v>
      </c>
      <c r="N290" s="22">
        <f t="shared" si="14"/>
        <v>1995</v>
      </c>
      <c r="O290" s="6" t="str">
        <f>VLOOKUP(H290,Data_Persons!$B$2:$C$9,2,0)</f>
        <v>Steve</v>
      </c>
    </row>
    <row r="291" spans="1:15" x14ac:dyDescent="0.3">
      <c r="A291" s="8" t="s">
        <v>331</v>
      </c>
      <c r="B291" s="43">
        <v>44660</v>
      </c>
      <c r="C291" s="6">
        <f>DAY(Data_Sales[[#This Row],[Order Date]])</f>
        <v>9</v>
      </c>
      <c r="D291" s="14">
        <f t="shared" si="12"/>
        <v>4</v>
      </c>
      <c r="E291" s="6">
        <f t="shared" si="13"/>
        <v>2022</v>
      </c>
      <c r="F291" s="6">
        <v>9</v>
      </c>
      <c r="G291" s="6" t="s">
        <v>40</v>
      </c>
      <c r="H291" s="6" t="s">
        <v>16</v>
      </c>
      <c r="I291" s="6">
        <f>INDEX(Data_Persons[Tenure (yrs)],MATCH(Data_Sales!H291,Data_Persons[Sales Person],0))</f>
        <v>4</v>
      </c>
      <c r="J291" s="6" t="s">
        <v>17</v>
      </c>
      <c r="K291" s="6" t="s">
        <v>13</v>
      </c>
      <c r="L291" s="22">
        <v>399</v>
      </c>
      <c r="M291" s="6">
        <v>5</v>
      </c>
      <c r="N291" s="22">
        <f t="shared" si="14"/>
        <v>1995</v>
      </c>
      <c r="O291" s="6" t="str">
        <f>VLOOKUP(H291,Data_Persons!$B$2:$C$9,2,0)</f>
        <v>Steve</v>
      </c>
    </row>
    <row r="292" spans="1:15" x14ac:dyDescent="0.3">
      <c r="A292" s="8" t="s">
        <v>332</v>
      </c>
      <c r="B292" s="43">
        <v>44664</v>
      </c>
      <c r="C292" s="6">
        <f>DAY(Data_Sales[[#This Row],[Order Date]])</f>
        <v>13</v>
      </c>
      <c r="D292" s="14">
        <f t="shared" si="12"/>
        <v>4</v>
      </c>
      <c r="E292" s="6">
        <f t="shared" si="13"/>
        <v>2022</v>
      </c>
      <c r="F292" s="6">
        <v>13</v>
      </c>
      <c r="G292" s="6" t="s">
        <v>35</v>
      </c>
      <c r="H292" s="6" t="s">
        <v>36</v>
      </c>
      <c r="I292" s="6">
        <f>INDEX(Data_Persons[Tenure (yrs)],MATCH(Data_Sales!H292,Data_Persons[Sales Person],0))</f>
        <v>6</v>
      </c>
      <c r="J292" s="6" t="s">
        <v>27</v>
      </c>
      <c r="K292" s="6" t="s">
        <v>13</v>
      </c>
      <c r="L292" s="22">
        <v>399</v>
      </c>
      <c r="M292" s="6">
        <v>0</v>
      </c>
      <c r="N292" s="22">
        <f t="shared" si="14"/>
        <v>0</v>
      </c>
      <c r="O292" s="6" t="str">
        <f>VLOOKUP(H292,Data_Persons!$B$2:$C$9,2,0)</f>
        <v>Steve</v>
      </c>
    </row>
    <row r="293" spans="1:15" x14ac:dyDescent="0.3">
      <c r="A293" s="8" t="s">
        <v>333</v>
      </c>
      <c r="B293" s="43">
        <v>44665</v>
      </c>
      <c r="C293" s="6">
        <f>DAY(Data_Sales[[#This Row],[Order Date]])</f>
        <v>14</v>
      </c>
      <c r="D293" s="14">
        <f t="shared" si="12"/>
        <v>4</v>
      </c>
      <c r="E293" s="6">
        <f t="shared" si="13"/>
        <v>2022</v>
      </c>
      <c r="F293" s="6">
        <v>9</v>
      </c>
      <c r="G293" s="6" t="s">
        <v>40</v>
      </c>
      <c r="H293" s="6" t="s">
        <v>41</v>
      </c>
      <c r="I293" s="6">
        <f>INDEX(Data_Persons[Tenure (yrs)],MATCH(Data_Sales!H293,Data_Persons[Sales Person],0))</f>
        <v>8</v>
      </c>
      <c r="J293" s="6" t="s">
        <v>17</v>
      </c>
      <c r="K293" s="6" t="s">
        <v>13</v>
      </c>
      <c r="L293" s="22">
        <v>399</v>
      </c>
      <c r="M293" s="6">
        <v>7</v>
      </c>
      <c r="N293" s="22">
        <f t="shared" si="14"/>
        <v>2793</v>
      </c>
      <c r="O293" s="6" t="str">
        <f>VLOOKUP(H293,Data_Persons!$B$2:$C$9,2,0)</f>
        <v>Philip</v>
      </c>
    </row>
    <row r="294" spans="1:15" x14ac:dyDescent="0.3">
      <c r="A294" s="8" t="s">
        <v>334</v>
      </c>
      <c r="B294" s="43">
        <v>44666</v>
      </c>
      <c r="C294" s="6">
        <f>DAY(Data_Sales[[#This Row],[Order Date]])</f>
        <v>15</v>
      </c>
      <c r="D294" s="14">
        <f t="shared" si="12"/>
        <v>4</v>
      </c>
      <c r="E294" s="6">
        <f t="shared" si="13"/>
        <v>2022</v>
      </c>
      <c r="F294" s="6">
        <v>6</v>
      </c>
      <c r="G294" s="6" t="s">
        <v>15</v>
      </c>
      <c r="H294" s="6" t="s">
        <v>41</v>
      </c>
      <c r="I294" s="6">
        <f>INDEX(Data_Persons[Tenure (yrs)],MATCH(Data_Sales!H294,Data_Persons[Sales Person],0))</f>
        <v>8</v>
      </c>
      <c r="J294" s="6" t="s">
        <v>17</v>
      </c>
      <c r="K294" s="6" t="s">
        <v>13</v>
      </c>
      <c r="L294" s="22">
        <v>399</v>
      </c>
      <c r="M294" s="6">
        <v>0</v>
      </c>
      <c r="N294" s="22">
        <f t="shared" si="14"/>
        <v>0</v>
      </c>
      <c r="O294" s="6" t="str">
        <f>VLOOKUP(H294,Data_Persons!$B$2:$C$9,2,0)</f>
        <v>Philip</v>
      </c>
    </row>
    <row r="295" spans="1:15" x14ac:dyDescent="0.3">
      <c r="A295" s="8" t="s">
        <v>335</v>
      </c>
      <c r="B295" s="43">
        <v>44669</v>
      </c>
      <c r="C295" s="6">
        <f>DAY(Data_Sales[[#This Row],[Order Date]])</f>
        <v>18</v>
      </c>
      <c r="D295" s="14">
        <f t="shared" si="12"/>
        <v>4</v>
      </c>
      <c r="E295" s="6">
        <f t="shared" si="13"/>
        <v>2022</v>
      </c>
      <c r="F295" s="6">
        <v>5</v>
      </c>
      <c r="G295" s="6" t="s">
        <v>23</v>
      </c>
      <c r="H295" s="6" t="s">
        <v>30</v>
      </c>
      <c r="I295" s="6">
        <f>INDEX(Data_Persons[Tenure (yrs)],MATCH(Data_Sales!H295,Data_Persons[Sales Person],0))</f>
        <v>2</v>
      </c>
      <c r="J295" s="6" t="s">
        <v>21</v>
      </c>
      <c r="K295" s="6" t="s">
        <v>13</v>
      </c>
      <c r="L295" s="22">
        <v>399</v>
      </c>
      <c r="M295" s="6">
        <v>8</v>
      </c>
      <c r="N295" s="22">
        <f t="shared" si="14"/>
        <v>3192</v>
      </c>
      <c r="O295" s="6" t="str">
        <f>VLOOKUP(H295,Data_Persons!$B$2:$C$9,2,0)</f>
        <v>Sara</v>
      </c>
    </row>
    <row r="296" spans="1:15" x14ac:dyDescent="0.3">
      <c r="A296" s="8" t="s">
        <v>336</v>
      </c>
      <c r="B296" s="43">
        <v>44669</v>
      </c>
      <c r="C296" s="6">
        <f>DAY(Data_Sales[[#This Row],[Order Date]])</f>
        <v>18</v>
      </c>
      <c r="D296" s="14">
        <f t="shared" si="12"/>
        <v>4</v>
      </c>
      <c r="E296" s="6">
        <f t="shared" si="13"/>
        <v>2022</v>
      </c>
      <c r="F296" s="6">
        <v>13</v>
      </c>
      <c r="G296" s="6" t="s">
        <v>35</v>
      </c>
      <c r="H296" s="6" t="s">
        <v>26</v>
      </c>
      <c r="I296" s="6">
        <f>INDEX(Data_Persons[Tenure (yrs)],MATCH(Data_Sales!H296,Data_Persons[Sales Person],0))</f>
        <v>5</v>
      </c>
      <c r="J296" s="6" t="s">
        <v>27</v>
      </c>
      <c r="K296" s="6" t="s">
        <v>13</v>
      </c>
      <c r="L296" s="22">
        <v>399</v>
      </c>
      <c r="M296" s="6">
        <v>5</v>
      </c>
      <c r="N296" s="22">
        <f t="shared" si="14"/>
        <v>1995</v>
      </c>
      <c r="O296" s="6" t="str">
        <f>VLOOKUP(H296,Data_Persons!$B$2:$C$9,2,0)</f>
        <v>Sara</v>
      </c>
    </row>
    <row r="297" spans="1:15" x14ac:dyDescent="0.3">
      <c r="A297" s="8" t="s">
        <v>337</v>
      </c>
      <c r="B297" s="43">
        <v>44670</v>
      </c>
      <c r="C297" s="6">
        <f>DAY(Data_Sales[[#This Row],[Order Date]])</f>
        <v>19</v>
      </c>
      <c r="D297" s="14">
        <f t="shared" si="12"/>
        <v>4</v>
      </c>
      <c r="E297" s="6">
        <f t="shared" si="13"/>
        <v>2022</v>
      </c>
      <c r="F297" s="6">
        <v>4</v>
      </c>
      <c r="G297" s="6" t="s">
        <v>19</v>
      </c>
      <c r="H297" s="6" t="s">
        <v>20</v>
      </c>
      <c r="I297" s="6">
        <f>INDEX(Data_Persons[Tenure (yrs)],MATCH(Data_Sales!H297,Data_Persons[Sales Person],0))</f>
        <v>2</v>
      </c>
      <c r="J297" s="6" t="s">
        <v>21</v>
      </c>
      <c r="K297" s="6" t="s">
        <v>13</v>
      </c>
      <c r="L297" s="22">
        <v>399</v>
      </c>
      <c r="M297" s="6">
        <v>7</v>
      </c>
      <c r="N297" s="22">
        <f t="shared" si="14"/>
        <v>2793</v>
      </c>
      <c r="O297" s="6" t="str">
        <f>VLOOKUP(H297,Data_Persons!$B$2:$C$9,2,0)</f>
        <v>Jeff</v>
      </c>
    </row>
    <row r="298" spans="1:15" x14ac:dyDescent="0.3">
      <c r="A298" s="8" t="s">
        <v>338</v>
      </c>
      <c r="B298" s="43">
        <v>44670</v>
      </c>
      <c r="C298" s="6">
        <f>DAY(Data_Sales[[#This Row],[Order Date]])</f>
        <v>19</v>
      </c>
      <c r="D298" s="14">
        <f t="shared" si="12"/>
        <v>4</v>
      </c>
      <c r="E298" s="6">
        <f t="shared" si="13"/>
        <v>2022</v>
      </c>
      <c r="F298" s="6">
        <v>4</v>
      </c>
      <c r="G298" s="6" t="s">
        <v>19</v>
      </c>
      <c r="H298" s="6" t="s">
        <v>30</v>
      </c>
      <c r="I298" s="6">
        <f>INDEX(Data_Persons[Tenure (yrs)],MATCH(Data_Sales!H298,Data_Persons[Sales Person],0))</f>
        <v>2</v>
      </c>
      <c r="J298" s="6" t="s">
        <v>21</v>
      </c>
      <c r="K298" s="6" t="s">
        <v>13</v>
      </c>
      <c r="L298" s="22">
        <v>399</v>
      </c>
      <c r="M298" s="6">
        <v>9</v>
      </c>
      <c r="N298" s="22">
        <f t="shared" si="14"/>
        <v>3591</v>
      </c>
      <c r="O298" s="6" t="str">
        <f>VLOOKUP(H298,Data_Persons!$B$2:$C$9,2,0)</f>
        <v>Sara</v>
      </c>
    </row>
    <row r="299" spans="1:15" x14ac:dyDescent="0.3">
      <c r="A299" s="8" t="s">
        <v>339</v>
      </c>
      <c r="B299" s="43">
        <v>44670</v>
      </c>
      <c r="C299" s="6">
        <f>DAY(Data_Sales[[#This Row],[Order Date]])</f>
        <v>19</v>
      </c>
      <c r="D299" s="14">
        <f t="shared" si="12"/>
        <v>4</v>
      </c>
      <c r="E299" s="6">
        <f t="shared" si="13"/>
        <v>2022</v>
      </c>
      <c r="F299" s="6">
        <v>10</v>
      </c>
      <c r="G299" s="6" t="s">
        <v>68</v>
      </c>
      <c r="H299" s="6" t="s">
        <v>41</v>
      </c>
      <c r="I299" s="6">
        <f>INDEX(Data_Persons[Tenure (yrs)],MATCH(Data_Sales!H299,Data_Persons[Sales Person],0))</f>
        <v>8</v>
      </c>
      <c r="J299" s="6" t="s">
        <v>17</v>
      </c>
      <c r="K299" s="6" t="s">
        <v>13</v>
      </c>
      <c r="L299" s="22">
        <v>399</v>
      </c>
      <c r="M299" s="6">
        <v>4</v>
      </c>
      <c r="N299" s="22">
        <f t="shared" si="14"/>
        <v>1596</v>
      </c>
      <c r="O299" s="6" t="str">
        <f>VLOOKUP(H299,Data_Persons!$B$2:$C$9,2,0)</f>
        <v>Philip</v>
      </c>
    </row>
    <row r="300" spans="1:15" x14ac:dyDescent="0.3">
      <c r="A300" s="8" t="s">
        <v>340</v>
      </c>
      <c r="B300" s="43">
        <v>44671</v>
      </c>
      <c r="C300" s="6">
        <f>DAY(Data_Sales[[#This Row],[Order Date]])</f>
        <v>20</v>
      </c>
      <c r="D300" s="14">
        <f t="shared" si="12"/>
        <v>4</v>
      </c>
      <c r="E300" s="6">
        <f t="shared" si="13"/>
        <v>2022</v>
      </c>
      <c r="F300" s="6">
        <v>6</v>
      </c>
      <c r="G300" s="6" t="s">
        <v>15</v>
      </c>
      <c r="H300" s="6" t="s">
        <v>41</v>
      </c>
      <c r="I300" s="6">
        <f>INDEX(Data_Persons[Tenure (yrs)],MATCH(Data_Sales!H300,Data_Persons[Sales Person],0))</f>
        <v>8</v>
      </c>
      <c r="J300" s="6" t="s">
        <v>17</v>
      </c>
      <c r="K300" s="6" t="s">
        <v>13</v>
      </c>
      <c r="L300" s="22">
        <v>399</v>
      </c>
      <c r="M300" s="6">
        <v>6</v>
      </c>
      <c r="N300" s="22">
        <f t="shared" si="14"/>
        <v>2394</v>
      </c>
      <c r="O300" s="6" t="str">
        <f>VLOOKUP(H300,Data_Persons!$B$2:$C$9,2,0)</f>
        <v>Philip</v>
      </c>
    </row>
    <row r="301" spans="1:15" x14ac:dyDescent="0.3">
      <c r="A301" s="8" t="s">
        <v>341</v>
      </c>
      <c r="B301" s="43">
        <v>44671</v>
      </c>
      <c r="C301" s="6">
        <f>DAY(Data_Sales[[#This Row],[Order Date]])</f>
        <v>20</v>
      </c>
      <c r="D301" s="14">
        <f t="shared" si="12"/>
        <v>4</v>
      </c>
      <c r="E301" s="6">
        <f t="shared" si="13"/>
        <v>2022</v>
      </c>
      <c r="F301" s="6">
        <v>20</v>
      </c>
      <c r="G301" s="6" t="s">
        <v>10</v>
      </c>
      <c r="H301" s="6" t="s">
        <v>11</v>
      </c>
      <c r="I301" s="6">
        <f>INDEX(Data_Persons[Tenure (yrs)],MATCH(Data_Sales!H301,Data_Persons[Sales Person],0))</f>
        <v>3</v>
      </c>
      <c r="J301" s="6" t="s">
        <v>12</v>
      </c>
      <c r="K301" s="6" t="s">
        <v>13</v>
      </c>
      <c r="L301" s="22">
        <v>399</v>
      </c>
      <c r="M301" s="6">
        <v>9</v>
      </c>
      <c r="N301" s="22">
        <f t="shared" si="14"/>
        <v>3591</v>
      </c>
      <c r="O301" s="6" t="str">
        <f>VLOOKUP(H301,Data_Persons!$B$2:$C$9,2,0)</f>
        <v>Jeff</v>
      </c>
    </row>
    <row r="302" spans="1:15" x14ac:dyDescent="0.3">
      <c r="A302" s="8" t="s">
        <v>342</v>
      </c>
      <c r="B302" s="43">
        <v>44674</v>
      </c>
      <c r="C302" s="6">
        <f>DAY(Data_Sales[[#This Row],[Order Date]])</f>
        <v>23</v>
      </c>
      <c r="D302" s="14">
        <f t="shared" si="12"/>
        <v>4</v>
      </c>
      <c r="E302" s="6">
        <f t="shared" si="13"/>
        <v>2022</v>
      </c>
      <c r="F302" s="6">
        <v>19</v>
      </c>
      <c r="G302" s="6" t="s">
        <v>32</v>
      </c>
      <c r="H302" s="6" t="s">
        <v>38</v>
      </c>
      <c r="I302" s="6">
        <f>INDEX(Data_Persons[Tenure (yrs)],MATCH(Data_Sales!H302,Data_Persons[Sales Person],0))</f>
        <v>5</v>
      </c>
      <c r="J302" s="6" t="s">
        <v>12</v>
      </c>
      <c r="K302" s="6" t="s">
        <v>13</v>
      </c>
      <c r="L302" s="22">
        <v>399</v>
      </c>
      <c r="M302" s="6">
        <v>1</v>
      </c>
      <c r="N302" s="22">
        <f t="shared" si="14"/>
        <v>399</v>
      </c>
      <c r="O302" s="6" t="str">
        <f>VLOOKUP(H302,Data_Persons!$B$2:$C$9,2,0)</f>
        <v>Jeff</v>
      </c>
    </row>
    <row r="303" spans="1:15" x14ac:dyDescent="0.3">
      <c r="A303" s="8" t="s">
        <v>343</v>
      </c>
      <c r="B303" s="43">
        <v>44674</v>
      </c>
      <c r="C303" s="6">
        <f>DAY(Data_Sales[[#This Row],[Order Date]])</f>
        <v>23</v>
      </c>
      <c r="D303" s="14">
        <f t="shared" si="12"/>
        <v>4</v>
      </c>
      <c r="E303" s="6">
        <f t="shared" si="13"/>
        <v>2022</v>
      </c>
      <c r="F303" s="6">
        <v>5</v>
      </c>
      <c r="G303" s="6" t="s">
        <v>23</v>
      </c>
      <c r="H303" s="6" t="s">
        <v>20</v>
      </c>
      <c r="I303" s="6">
        <f>INDEX(Data_Persons[Tenure (yrs)],MATCH(Data_Sales!H303,Data_Persons[Sales Person],0))</f>
        <v>2</v>
      </c>
      <c r="J303" s="6" t="s">
        <v>21</v>
      </c>
      <c r="K303" s="6" t="s">
        <v>13</v>
      </c>
      <c r="L303" s="22">
        <v>399</v>
      </c>
      <c r="M303" s="6">
        <v>8</v>
      </c>
      <c r="N303" s="22">
        <f t="shared" si="14"/>
        <v>3192</v>
      </c>
      <c r="O303" s="6" t="str">
        <f>VLOOKUP(H303,Data_Persons!$B$2:$C$9,2,0)</f>
        <v>Jeff</v>
      </c>
    </row>
    <row r="304" spans="1:15" x14ac:dyDescent="0.3">
      <c r="A304" s="8" t="s">
        <v>344</v>
      </c>
      <c r="B304" s="43">
        <v>44674</v>
      </c>
      <c r="C304" s="6">
        <f>DAY(Data_Sales[[#This Row],[Order Date]])</f>
        <v>23</v>
      </c>
      <c r="D304" s="14">
        <f t="shared" si="12"/>
        <v>4</v>
      </c>
      <c r="E304" s="6">
        <f t="shared" si="13"/>
        <v>2022</v>
      </c>
      <c r="F304" s="6">
        <v>11</v>
      </c>
      <c r="G304" s="6" t="s">
        <v>115</v>
      </c>
      <c r="H304" s="6" t="s">
        <v>36</v>
      </c>
      <c r="I304" s="6">
        <f>INDEX(Data_Persons[Tenure (yrs)],MATCH(Data_Sales!H304,Data_Persons[Sales Person],0))</f>
        <v>6</v>
      </c>
      <c r="J304" s="6" t="s">
        <v>27</v>
      </c>
      <c r="K304" s="6" t="s">
        <v>13</v>
      </c>
      <c r="L304" s="22">
        <v>399</v>
      </c>
      <c r="M304" s="6">
        <v>6</v>
      </c>
      <c r="N304" s="22">
        <f t="shared" si="14"/>
        <v>2394</v>
      </c>
      <c r="O304" s="6" t="str">
        <f>VLOOKUP(H304,Data_Persons!$B$2:$C$9,2,0)</f>
        <v>Steve</v>
      </c>
    </row>
    <row r="305" spans="1:15" x14ac:dyDescent="0.3">
      <c r="A305" s="8" t="s">
        <v>345</v>
      </c>
      <c r="B305" s="43">
        <v>44674</v>
      </c>
      <c r="C305" s="6">
        <f>DAY(Data_Sales[[#This Row],[Order Date]])</f>
        <v>23</v>
      </c>
      <c r="D305" s="14">
        <f t="shared" si="12"/>
        <v>4</v>
      </c>
      <c r="E305" s="6">
        <f t="shared" si="13"/>
        <v>2022</v>
      </c>
      <c r="F305" s="6">
        <v>8</v>
      </c>
      <c r="G305" s="6" t="s">
        <v>76</v>
      </c>
      <c r="H305" s="6" t="s">
        <v>16</v>
      </c>
      <c r="I305" s="6">
        <f>INDEX(Data_Persons[Tenure (yrs)],MATCH(Data_Sales!H305,Data_Persons[Sales Person],0))</f>
        <v>4</v>
      </c>
      <c r="J305" s="6" t="s">
        <v>17</v>
      </c>
      <c r="K305" s="6" t="s">
        <v>13</v>
      </c>
      <c r="L305" s="22">
        <v>399</v>
      </c>
      <c r="M305" s="6">
        <v>2</v>
      </c>
      <c r="N305" s="22">
        <f t="shared" si="14"/>
        <v>798</v>
      </c>
      <c r="O305" s="6" t="str">
        <f>VLOOKUP(H305,Data_Persons!$B$2:$C$9,2,0)</f>
        <v>Steve</v>
      </c>
    </row>
    <row r="306" spans="1:15" x14ac:dyDescent="0.3">
      <c r="A306" s="8" t="s">
        <v>346</v>
      </c>
      <c r="B306" s="43">
        <v>44676</v>
      </c>
      <c r="C306" s="6">
        <f>DAY(Data_Sales[[#This Row],[Order Date]])</f>
        <v>25</v>
      </c>
      <c r="D306" s="14">
        <f t="shared" si="12"/>
        <v>4</v>
      </c>
      <c r="E306" s="6">
        <f t="shared" si="13"/>
        <v>2022</v>
      </c>
      <c r="F306" s="6">
        <v>10</v>
      </c>
      <c r="G306" s="6" t="s">
        <v>68</v>
      </c>
      <c r="H306" s="6" t="s">
        <v>41</v>
      </c>
      <c r="I306" s="6">
        <f>INDEX(Data_Persons[Tenure (yrs)],MATCH(Data_Sales!H306,Data_Persons[Sales Person],0))</f>
        <v>8</v>
      </c>
      <c r="J306" s="6" t="s">
        <v>17</v>
      </c>
      <c r="K306" s="6" t="s">
        <v>13</v>
      </c>
      <c r="L306" s="22">
        <v>399</v>
      </c>
      <c r="M306" s="6">
        <v>5</v>
      </c>
      <c r="N306" s="22">
        <f t="shared" si="14"/>
        <v>1995</v>
      </c>
      <c r="O306" s="6" t="str">
        <f>VLOOKUP(H306,Data_Persons!$B$2:$C$9,2,0)</f>
        <v>Philip</v>
      </c>
    </row>
    <row r="307" spans="1:15" x14ac:dyDescent="0.3">
      <c r="A307" s="8" t="s">
        <v>347</v>
      </c>
      <c r="B307" s="43">
        <v>44681</v>
      </c>
      <c r="C307" s="6">
        <f>DAY(Data_Sales[[#This Row],[Order Date]])</f>
        <v>30</v>
      </c>
      <c r="D307" s="14">
        <f t="shared" si="12"/>
        <v>4</v>
      </c>
      <c r="E307" s="6">
        <f t="shared" si="13"/>
        <v>2022</v>
      </c>
      <c r="F307" s="6">
        <v>11</v>
      </c>
      <c r="G307" s="6" t="s">
        <v>115</v>
      </c>
      <c r="H307" s="6" t="s">
        <v>26</v>
      </c>
      <c r="I307" s="6">
        <f>INDEX(Data_Persons[Tenure (yrs)],MATCH(Data_Sales!H307,Data_Persons[Sales Person],0))</f>
        <v>5</v>
      </c>
      <c r="J307" s="6" t="s">
        <v>27</v>
      </c>
      <c r="K307" s="6" t="s">
        <v>13</v>
      </c>
      <c r="L307" s="22">
        <v>399</v>
      </c>
      <c r="M307" s="6">
        <v>5</v>
      </c>
      <c r="N307" s="22">
        <f t="shared" si="14"/>
        <v>1995</v>
      </c>
      <c r="O307" s="6" t="str">
        <f>VLOOKUP(H307,Data_Persons!$B$2:$C$9,2,0)</f>
        <v>Sara</v>
      </c>
    </row>
    <row r="308" spans="1:15" x14ac:dyDescent="0.3">
      <c r="A308" s="8" t="s">
        <v>348</v>
      </c>
      <c r="B308" s="43">
        <v>44684</v>
      </c>
      <c r="C308" s="6">
        <f>DAY(Data_Sales[[#This Row],[Order Date]])</f>
        <v>3</v>
      </c>
      <c r="D308" s="14">
        <f t="shared" si="12"/>
        <v>5</v>
      </c>
      <c r="E308" s="6">
        <f t="shared" si="13"/>
        <v>2022</v>
      </c>
      <c r="F308" s="6">
        <v>16</v>
      </c>
      <c r="G308" s="6" t="s">
        <v>92</v>
      </c>
      <c r="H308" s="6" t="s">
        <v>11</v>
      </c>
      <c r="I308" s="6">
        <f>INDEX(Data_Persons[Tenure (yrs)],MATCH(Data_Sales!H308,Data_Persons[Sales Person],0))</f>
        <v>3</v>
      </c>
      <c r="J308" s="6" t="s">
        <v>12</v>
      </c>
      <c r="K308" s="6" t="s">
        <v>13</v>
      </c>
      <c r="L308" s="22">
        <v>399</v>
      </c>
      <c r="M308" s="6">
        <v>3</v>
      </c>
      <c r="N308" s="22">
        <f t="shared" si="14"/>
        <v>1197</v>
      </c>
      <c r="O308" s="6" t="str">
        <f>VLOOKUP(H308,Data_Persons!$B$2:$C$9,2,0)</f>
        <v>Jeff</v>
      </c>
    </row>
    <row r="309" spans="1:15" x14ac:dyDescent="0.3">
      <c r="A309" s="8" t="s">
        <v>349</v>
      </c>
      <c r="B309" s="43">
        <v>44684</v>
      </c>
      <c r="C309" s="6">
        <f>DAY(Data_Sales[[#This Row],[Order Date]])</f>
        <v>3</v>
      </c>
      <c r="D309" s="14">
        <f t="shared" si="12"/>
        <v>5</v>
      </c>
      <c r="E309" s="6">
        <f t="shared" si="13"/>
        <v>2022</v>
      </c>
      <c r="F309" s="6">
        <v>18</v>
      </c>
      <c r="G309" s="6" t="s">
        <v>52</v>
      </c>
      <c r="H309" s="6" t="s">
        <v>38</v>
      </c>
      <c r="I309" s="6">
        <f>INDEX(Data_Persons[Tenure (yrs)],MATCH(Data_Sales!H309,Data_Persons[Sales Person],0))</f>
        <v>5</v>
      </c>
      <c r="J309" s="6" t="s">
        <v>12</v>
      </c>
      <c r="K309" s="6" t="s">
        <v>13</v>
      </c>
      <c r="L309" s="22">
        <v>399</v>
      </c>
      <c r="M309" s="6">
        <v>6</v>
      </c>
      <c r="N309" s="22">
        <f t="shared" si="14"/>
        <v>2394</v>
      </c>
      <c r="O309" s="6" t="str">
        <f>VLOOKUP(H309,Data_Persons!$B$2:$C$9,2,0)</f>
        <v>Jeff</v>
      </c>
    </row>
    <row r="310" spans="1:15" x14ac:dyDescent="0.3">
      <c r="A310" s="8" t="s">
        <v>350</v>
      </c>
      <c r="B310" s="43">
        <v>44686</v>
      </c>
      <c r="C310" s="6">
        <f>DAY(Data_Sales[[#This Row],[Order Date]])</f>
        <v>5</v>
      </c>
      <c r="D310" s="14">
        <f t="shared" si="12"/>
        <v>5</v>
      </c>
      <c r="E310" s="6">
        <f t="shared" si="13"/>
        <v>2022</v>
      </c>
      <c r="F310" s="6">
        <v>19</v>
      </c>
      <c r="G310" s="6" t="s">
        <v>32</v>
      </c>
      <c r="H310" s="6" t="s">
        <v>38</v>
      </c>
      <c r="I310" s="6">
        <f>INDEX(Data_Persons[Tenure (yrs)],MATCH(Data_Sales!H310,Data_Persons[Sales Person],0))</f>
        <v>5</v>
      </c>
      <c r="J310" s="6" t="s">
        <v>12</v>
      </c>
      <c r="K310" s="6" t="s">
        <v>13</v>
      </c>
      <c r="L310" s="22">
        <v>399</v>
      </c>
      <c r="M310" s="6">
        <v>5</v>
      </c>
      <c r="N310" s="22">
        <f t="shared" si="14"/>
        <v>1995</v>
      </c>
      <c r="O310" s="6" t="str">
        <f>VLOOKUP(H310,Data_Persons!$B$2:$C$9,2,0)</f>
        <v>Jeff</v>
      </c>
    </row>
    <row r="311" spans="1:15" x14ac:dyDescent="0.3">
      <c r="A311" s="8" t="s">
        <v>351</v>
      </c>
      <c r="B311" s="43">
        <v>44688</v>
      </c>
      <c r="C311" s="6">
        <f>DAY(Data_Sales[[#This Row],[Order Date]])</f>
        <v>7</v>
      </c>
      <c r="D311" s="14">
        <f t="shared" si="12"/>
        <v>5</v>
      </c>
      <c r="E311" s="6">
        <f t="shared" si="13"/>
        <v>2022</v>
      </c>
      <c r="F311" s="6">
        <v>15</v>
      </c>
      <c r="G311" s="6" t="s">
        <v>49</v>
      </c>
      <c r="H311" s="6" t="s">
        <v>26</v>
      </c>
      <c r="I311" s="6">
        <f>INDEX(Data_Persons[Tenure (yrs)],MATCH(Data_Sales!H311,Data_Persons[Sales Person],0))</f>
        <v>5</v>
      </c>
      <c r="J311" s="6" t="s">
        <v>27</v>
      </c>
      <c r="K311" s="6" t="s">
        <v>13</v>
      </c>
      <c r="L311" s="22">
        <v>399</v>
      </c>
      <c r="M311" s="6">
        <v>0</v>
      </c>
      <c r="N311" s="22">
        <f t="shared" si="14"/>
        <v>0</v>
      </c>
      <c r="O311" s="6" t="str">
        <f>VLOOKUP(H311,Data_Persons!$B$2:$C$9,2,0)</f>
        <v>Sara</v>
      </c>
    </row>
    <row r="312" spans="1:15" x14ac:dyDescent="0.3">
      <c r="A312" s="8" t="s">
        <v>352</v>
      </c>
      <c r="B312" s="43">
        <v>44691</v>
      </c>
      <c r="C312" s="6">
        <f>DAY(Data_Sales[[#This Row],[Order Date]])</f>
        <v>10</v>
      </c>
      <c r="D312" s="14">
        <f t="shared" si="12"/>
        <v>5</v>
      </c>
      <c r="E312" s="6">
        <f t="shared" si="13"/>
        <v>2022</v>
      </c>
      <c r="F312" s="6">
        <v>17</v>
      </c>
      <c r="G312" s="6" t="s">
        <v>63</v>
      </c>
      <c r="H312" s="6" t="s">
        <v>38</v>
      </c>
      <c r="I312" s="6">
        <f>INDEX(Data_Persons[Tenure (yrs)],MATCH(Data_Sales!H312,Data_Persons[Sales Person],0))</f>
        <v>5</v>
      </c>
      <c r="J312" s="6" t="s">
        <v>12</v>
      </c>
      <c r="K312" s="6" t="s">
        <v>13</v>
      </c>
      <c r="L312" s="22">
        <v>399</v>
      </c>
      <c r="M312" s="6">
        <v>1</v>
      </c>
      <c r="N312" s="22">
        <f t="shared" si="14"/>
        <v>399</v>
      </c>
      <c r="O312" s="6" t="str">
        <f>VLOOKUP(H312,Data_Persons!$B$2:$C$9,2,0)</f>
        <v>Jeff</v>
      </c>
    </row>
    <row r="313" spans="1:15" x14ac:dyDescent="0.3">
      <c r="A313" s="8" t="s">
        <v>353</v>
      </c>
      <c r="B313" s="43">
        <v>44694</v>
      </c>
      <c r="C313" s="6">
        <f>DAY(Data_Sales[[#This Row],[Order Date]])</f>
        <v>13</v>
      </c>
      <c r="D313" s="14">
        <f t="shared" si="12"/>
        <v>5</v>
      </c>
      <c r="E313" s="6">
        <f t="shared" si="13"/>
        <v>2022</v>
      </c>
      <c r="F313" s="6">
        <v>11</v>
      </c>
      <c r="G313" s="6" t="s">
        <v>115</v>
      </c>
      <c r="H313" s="6" t="s">
        <v>36</v>
      </c>
      <c r="I313" s="6">
        <f>INDEX(Data_Persons[Tenure (yrs)],MATCH(Data_Sales!H313,Data_Persons[Sales Person],0))</f>
        <v>6</v>
      </c>
      <c r="J313" s="6" t="s">
        <v>27</v>
      </c>
      <c r="K313" s="6" t="s">
        <v>13</v>
      </c>
      <c r="L313" s="22">
        <v>399</v>
      </c>
      <c r="M313" s="6">
        <v>2</v>
      </c>
      <c r="N313" s="22">
        <f t="shared" si="14"/>
        <v>798</v>
      </c>
      <c r="O313" s="6" t="str">
        <f>VLOOKUP(H313,Data_Persons!$B$2:$C$9,2,0)</f>
        <v>Steve</v>
      </c>
    </row>
    <row r="314" spans="1:15" x14ac:dyDescent="0.3">
      <c r="A314" s="8" t="s">
        <v>354</v>
      </c>
      <c r="B314" s="43">
        <v>44695</v>
      </c>
      <c r="C314" s="6">
        <f>DAY(Data_Sales[[#This Row],[Order Date]])</f>
        <v>14</v>
      </c>
      <c r="D314" s="14">
        <f t="shared" si="12"/>
        <v>5</v>
      </c>
      <c r="E314" s="6">
        <f t="shared" si="13"/>
        <v>2022</v>
      </c>
      <c r="F314" s="6">
        <v>11</v>
      </c>
      <c r="G314" s="6" t="s">
        <v>115</v>
      </c>
      <c r="H314" s="6" t="s">
        <v>26</v>
      </c>
      <c r="I314" s="6">
        <f>INDEX(Data_Persons[Tenure (yrs)],MATCH(Data_Sales!H314,Data_Persons[Sales Person],0))</f>
        <v>5</v>
      </c>
      <c r="J314" s="6" t="s">
        <v>27</v>
      </c>
      <c r="K314" s="6" t="s">
        <v>13</v>
      </c>
      <c r="L314" s="22">
        <v>399</v>
      </c>
      <c r="M314" s="6">
        <v>6</v>
      </c>
      <c r="N314" s="22">
        <f t="shared" si="14"/>
        <v>2394</v>
      </c>
      <c r="O314" s="6" t="str">
        <f>VLOOKUP(H314,Data_Persons!$B$2:$C$9,2,0)</f>
        <v>Sara</v>
      </c>
    </row>
    <row r="315" spans="1:15" x14ac:dyDescent="0.3">
      <c r="A315" s="8" t="s">
        <v>355</v>
      </c>
      <c r="B315" s="43">
        <v>44698</v>
      </c>
      <c r="C315" s="6">
        <f>DAY(Data_Sales[[#This Row],[Order Date]])</f>
        <v>17</v>
      </c>
      <c r="D315" s="14">
        <f t="shared" si="12"/>
        <v>5</v>
      </c>
      <c r="E315" s="6">
        <f t="shared" si="13"/>
        <v>2022</v>
      </c>
      <c r="F315" s="6">
        <v>1</v>
      </c>
      <c r="G315" s="6" t="s">
        <v>61</v>
      </c>
      <c r="H315" s="6" t="s">
        <v>30</v>
      </c>
      <c r="I315" s="6">
        <f>INDEX(Data_Persons[Tenure (yrs)],MATCH(Data_Sales!H315,Data_Persons[Sales Person],0))</f>
        <v>2</v>
      </c>
      <c r="J315" s="6" t="s">
        <v>21</v>
      </c>
      <c r="K315" s="6" t="s">
        <v>13</v>
      </c>
      <c r="L315" s="22">
        <v>399</v>
      </c>
      <c r="M315" s="6">
        <v>7</v>
      </c>
      <c r="N315" s="22">
        <f t="shared" si="14"/>
        <v>2793</v>
      </c>
      <c r="O315" s="6" t="str">
        <f>VLOOKUP(H315,Data_Persons!$B$2:$C$9,2,0)</f>
        <v>Sara</v>
      </c>
    </row>
    <row r="316" spans="1:15" x14ac:dyDescent="0.3">
      <c r="A316" s="8" t="s">
        <v>356</v>
      </c>
      <c r="B316" s="43">
        <v>44699</v>
      </c>
      <c r="C316" s="6">
        <f>DAY(Data_Sales[[#This Row],[Order Date]])</f>
        <v>18</v>
      </c>
      <c r="D316" s="14">
        <f t="shared" si="12"/>
        <v>5</v>
      </c>
      <c r="E316" s="6">
        <f t="shared" si="13"/>
        <v>2022</v>
      </c>
      <c r="F316" s="6">
        <v>2</v>
      </c>
      <c r="G316" s="6" t="s">
        <v>74</v>
      </c>
      <c r="H316" s="6" t="s">
        <v>30</v>
      </c>
      <c r="I316" s="6">
        <f>INDEX(Data_Persons[Tenure (yrs)],MATCH(Data_Sales!H316,Data_Persons[Sales Person],0))</f>
        <v>2</v>
      </c>
      <c r="J316" s="6" t="s">
        <v>21</v>
      </c>
      <c r="K316" s="6" t="s">
        <v>13</v>
      </c>
      <c r="L316" s="22">
        <v>399</v>
      </c>
      <c r="M316" s="6">
        <v>4</v>
      </c>
      <c r="N316" s="22">
        <f t="shared" si="14"/>
        <v>1596</v>
      </c>
      <c r="O316" s="6" t="str">
        <f>VLOOKUP(H316,Data_Persons!$B$2:$C$9,2,0)</f>
        <v>Sara</v>
      </c>
    </row>
    <row r="317" spans="1:15" x14ac:dyDescent="0.3">
      <c r="A317" s="8" t="s">
        <v>357</v>
      </c>
      <c r="B317" s="43">
        <v>44700</v>
      </c>
      <c r="C317" s="6">
        <f>DAY(Data_Sales[[#This Row],[Order Date]])</f>
        <v>19</v>
      </c>
      <c r="D317" s="14">
        <f t="shared" si="12"/>
        <v>5</v>
      </c>
      <c r="E317" s="6">
        <f t="shared" si="13"/>
        <v>2022</v>
      </c>
      <c r="F317" s="6">
        <v>10</v>
      </c>
      <c r="G317" s="6" t="s">
        <v>68</v>
      </c>
      <c r="H317" s="6" t="s">
        <v>41</v>
      </c>
      <c r="I317" s="6">
        <f>INDEX(Data_Persons[Tenure (yrs)],MATCH(Data_Sales!H317,Data_Persons[Sales Person],0))</f>
        <v>8</v>
      </c>
      <c r="J317" s="6" t="s">
        <v>17</v>
      </c>
      <c r="K317" s="6" t="s">
        <v>13</v>
      </c>
      <c r="L317" s="22">
        <v>399</v>
      </c>
      <c r="M317" s="6">
        <v>1</v>
      </c>
      <c r="N317" s="22">
        <f t="shared" si="14"/>
        <v>399</v>
      </c>
      <c r="O317" s="6" t="str">
        <f>VLOOKUP(H317,Data_Persons!$B$2:$C$9,2,0)</f>
        <v>Philip</v>
      </c>
    </row>
    <row r="318" spans="1:15" x14ac:dyDescent="0.3">
      <c r="A318" s="8" t="s">
        <v>358</v>
      </c>
      <c r="B318" s="43">
        <v>44701</v>
      </c>
      <c r="C318" s="6">
        <f>DAY(Data_Sales[[#This Row],[Order Date]])</f>
        <v>20</v>
      </c>
      <c r="D318" s="14">
        <f t="shared" si="12"/>
        <v>5</v>
      </c>
      <c r="E318" s="6">
        <f t="shared" si="13"/>
        <v>2022</v>
      </c>
      <c r="F318" s="6">
        <v>19</v>
      </c>
      <c r="G318" s="6" t="s">
        <v>32</v>
      </c>
      <c r="H318" s="6" t="s">
        <v>11</v>
      </c>
      <c r="I318" s="6">
        <f>INDEX(Data_Persons[Tenure (yrs)],MATCH(Data_Sales!H318,Data_Persons[Sales Person],0))</f>
        <v>3</v>
      </c>
      <c r="J318" s="6" t="s">
        <v>12</v>
      </c>
      <c r="K318" s="6" t="s">
        <v>13</v>
      </c>
      <c r="L318" s="22">
        <v>399</v>
      </c>
      <c r="M318" s="6">
        <v>8</v>
      </c>
      <c r="N318" s="22">
        <f t="shared" si="14"/>
        <v>3192</v>
      </c>
      <c r="O318" s="6" t="str">
        <f>VLOOKUP(H318,Data_Persons!$B$2:$C$9,2,0)</f>
        <v>Jeff</v>
      </c>
    </row>
    <row r="319" spans="1:15" x14ac:dyDescent="0.3">
      <c r="A319" s="8" t="s">
        <v>359</v>
      </c>
      <c r="B319" s="43">
        <v>44705</v>
      </c>
      <c r="C319" s="6">
        <f>DAY(Data_Sales[[#This Row],[Order Date]])</f>
        <v>24</v>
      </c>
      <c r="D319" s="14">
        <f t="shared" si="12"/>
        <v>5</v>
      </c>
      <c r="E319" s="6">
        <f t="shared" si="13"/>
        <v>2022</v>
      </c>
      <c r="F319" s="6">
        <v>14</v>
      </c>
      <c r="G319" s="6" t="s">
        <v>65</v>
      </c>
      <c r="H319" s="6" t="s">
        <v>36</v>
      </c>
      <c r="I319" s="6">
        <f>INDEX(Data_Persons[Tenure (yrs)],MATCH(Data_Sales!H319,Data_Persons[Sales Person],0))</f>
        <v>6</v>
      </c>
      <c r="J319" s="6" t="s">
        <v>27</v>
      </c>
      <c r="K319" s="6" t="s">
        <v>13</v>
      </c>
      <c r="L319" s="22">
        <v>399</v>
      </c>
      <c r="M319" s="6">
        <v>4</v>
      </c>
      <c r="N319" s="22">
        <f t="shared" si="14"/>
        <v>1596</v>
      </c>
      <c r="O319" s="6" t="str">
        <f>VLOOKUP(H319,Data_Persons!$B$2:$C$9,2,0)</f>
        <v>Steve</v>
      </c>
    </row>
    <row r="320" spans="1:15" x14ac:dyDescent="0.3">
      <c r="A320" s="8" t="s">
        <v>360</v>
      </c>
      <c r="B320" s="43">
        <v>44706</v>
      </c>
      <c r="C320" s="6">
        <f>DAY(Data_Sales[[#This Row],[Order Date]])</f>
        <v>25</v>
      </c>
      <c r="D320" s="14">
        <f t="shared" si="12"/>
        <v>5</v>
      </c>
      <c r="E320" s="6">
        <f t="shared" si="13"/>
        <v>2022</v>
      </c>
      <c r="F320" s="6">
        <v>12</v>
      </c>
      <c r="G320" s="6" t="s">
        <v>25</v>
      </c>
      <c r="H320" s="6" t="s">
        <v>36</v>
      </c>
      <c r="I320" s="6">
        <f>INDEX(Data_Persons[Tenure (yrs)],MATCH(Data_Sales!H320,Data_Persons[Sales Person],0))</f>
        <v>6</v>
      </c>
      <c r="J320" s="6" t="s">
        <v>27</v>
      </c>
      <c r="K320" s="6" t="s">
        <v>13</v>
      </c>
      <c r="L320" s="22">
        <v>399</v>
      </c>
      <c r="M320" s="6">
        <v>2</v>
      </c>
      <c r="N320" s="22">
        <f t="shared" si="14"/>
        <v>798</v>
      </c>
      <c r="O320" s="6" t="str">
        <f>VLOOKUP(H320,Data_Persons!$B$2:$C$9,2,0)</f>
        <v>Steve</v>
      </c>
    </row>
    <row r="321" spans="1:15" x14ac:dyDescent="0.3">
      <c r="A321" s="8" t="s">
        <v>361</v>
      </c>
      <c r="B321" s="43">
        <v>44708</v>
      </c>
      <c r="C321" s="6">
        <f>DAY(Data_Sales[[#This Row],[Order Date]])</f>
        <v>27</v>
      </c>
      <c r="D321" s="14">
        <f t="shared" si="12"/>
        <v>5</v>
      </c>
      <c r="E321" s="6">
        <f t="shared" si="13"/>
        <v>2022</v>
      </c>
      <c r="F321" s="6">
        <v>11</v>
      </c>
      <c r="G321" s="6" t="s">
        <v>115</v>
      </c>
      <c r="H321" s="6" t="s">
        <v>36</v>
      </c>
      <c r="I321" s="6">
        <f>INDEX(Data_Persons[Tenure (yrs)],MATCH(Data_Sales!H321,Data_Persons[Sales Person],0))</f>
        <v>6</v>
      </c>
      <c r="J321" s="6" t="s">
        <v>27</v>
      </c>
      <c r="K321" s="6" t="s">
        <v>13</v>
      </c>
      <c r="L321" s="22">
        <v>399</v>
      </c>
      <c r="M321" s="6">
        <v>0</v>
      </c>
      <c r="N321" s="22">
        <f t="shared" si="14"/>
        <v>0</v>
      </c>
      <c r="O321" s="6" t="str">
        <f>VLOOKUP(H321,Data_Persons!$B$2:$C$9,2,0)</f>
        <v>Steve</v>
      </c>
    </row>
    <row r="322" spans="1:15" x14ac:dyDescent="0.3">
      <c r="A322" s="8" t="s">
        <v>362</v>
      </c>
      <c r="B322" s="43">
        <v>44710</v>
      </c>
      <c r="C322" s="6">
        <f>DAY(Data_Sales[[#This Row],[Order Date]])</f>
        <v>29</v>
      </c>
      <c r="D322" s="14">
        <f t="shared" ref="D322:D385" si="15">MONTH(B322)</f>
        <v>5</v>
      </c>
      <c r="E322" s="6">
        <f t="shared" ref="E322:E385" si="16">YEAR(B322)</f>
        <v>2022</v>
      </c>
      <c r="F322" s="6">
        <v>17</v>
      </c>
      <c r="G322" s="6" t="s">
        <v>63</v>
      </c>
      <c r="H322" s="6" t="s">
        <v>38</v>
      </c>
      <c r="I322" s="6">
        <f>INDEX(Data_Persons[Tenure (yrs)],MATCH(Data_Sales!H322,Data_Persons[Sales Person],0))</f>
        <v>5</v>
      </c>
      <c r="J322" s="6" t="s">
        <v>12</v>
      </c>
      <c r="K322" s="6" t="s">
        <v>13</v>
      </c>
      <c r="L322" s="22">
        <v>399</v>
      </c>
      <c r="M322" s="6">
        <v>2</v>
      </c>
      <c r="N322" s="22">
        <f t="shared" si="14"/>
        <v>798</v>
      </c>
      <c r="O322" s="6" t="str">
        <f>VLOOKUP(H322,Data_Persons!$B$2:$C$9,2,0)</f>
        <v>Jeff</v>
      </c>
    </row>
    <row r="323" spans="1:15" x14ac:dyDescent="0.3">
      <c r="A323" s="8" t="s">
        <v>363</v>
      </c>
      <c r="B323" s="43">
        <v>44717</v>
      </c>
      <c r="C323" s="6">
        <f>DAY(Data_Sales[[#This Row],[Order Date]])</f>
        <v>5</v>
      </c>
      <c r="D323" s="14">
        <f t="shared" si="15"/>
        <v>6</v>
      </c>
      <c r="E323" s="6">
        <f t="shared" si="16"/>
        <v>2022</v>
      </c>
      <c r="F323" s="6">
        <v>9</v>
      </c>
      <c r="G323" s="6" t="s">
        <v>40</v>
      </c>
      <c r="H323" s="6" t="s">
        <v>16</v>
      </c>
      <c r="I323" s="6">
        <f>INDEX(Data_Persons[Tenure (yrs)],MATCH(Data_Sales!H323,Data_Persons[Sales Person],0))</f>
        <v>4</v>
      </c>
      <c r="J323" s="6" t="s">
        <v>17</v>
      </c>
      <c r="K323" s="6" t="s">
        <v>13</v>
      </c>
      <c r="L323" s="22">
        <v>399</v>
      </c>
      <c r="M323" s="6">
        <v>0</v>
      </c>
      <c r="N323" s="22">
        <f t="shared" ref="N323:N386" si="17">L323*M323</f>
        <v>0</v>
      </c>
      <c r="O323" s="6" t="str">
        <f>VLOOKUP(H323,Data_Persons!$B$2:$C$9,2,0)</f>
        <v>Steve</v>
      </c>
    </row>
    <row r="324" spans="1:15" x14ac:dyDescent="0.3">
      <c r="A324" s="8" t="s">
        <v>364</v>
      </c>
      <c r="B324" s="43">
        <v>44718</v>
      </c>
      <c r="C324" s="6">
        <f>DAY(Data_Sales[[#This Row],[Order Date]])</f>
        <v>6</v>
      </c>
      <c r="D324" s="14">
        <f t="shared" si="15"/>
        <v>6</v>
      </c>
      <c r="E324" s="6">
        <f t="shared" si="16"/>
        <v>2022</v>
      </c>
      <c r="F324" s="6">
        <v>5</v>
      </c>
      <c r="G324" s="6" t="s">
        <v>23</v>
      </c>
      <c r="H324" s="6" t="s">
        <v>30</v>
      </c>
      <c r="I324" s="6">
        <f>INDEX(Data_Persons[Tenure (yrs)],MATCH(Data_Sales!H324,Data_Persons[Sales Person],0))</f>
        <v>2</v>
      </c>
      <c r="J324" s="6" t="s">
        <v>21</v>
      </c>
      <c r="K324" s="6" t="s">
        <v>13</v>
      </c>
      <c r="L324" s="22">
        <v>399</v>
      </c>
      <c r="M324" s="6">
        <v>6</v>
      </c>
      <c r="N324" s="22">
        <f t="shared" si="17"/>
        <v>2394</v>
      </c>
      <c r="O324" s="6" t="str">
        <f>VLOOKUP(H324,Data_Persons!$B$2:$C$9,2,0)</f>
        <v>Sara</v>
      </c>
    </row>
    <row r="325" spans="1:15" x14ac:dyDescent="0.3">
      <c r="A325" s="8" t="s">
        <v>365</v>
      </c>
      <c r="B325" s="43">
        <v>44718</v>
      </c>
      <c r="C325" s="6">
        <f>DAY(Data_Sales[[#This Row],[Order Date]])</f>
        <v>6</v>
      </c>
      <c r="D325" s="14">
        <f t="shared" si="15"/>
        <v>6</v>
      </c>
      <c r="E325" s="6">
        <f t="shared" si="16"/>
        <v>2022</v>
      </c>
      <c r="F325" s="6">
        <v>9</v>
      </c>
      <c r="G325" s="6" t="s">
        <v>40</v>
      </c>
      <c r="H325" s="6" t="s">
        <v>16</v>
      </c>
      <c r="I325" s="6">
        <f>INDEX(Data_Persons[Tenure (yrs)],MATCH(Data_Sales!H325,Data_Persons[Sales Person],0))</f>
        <v>4</v>
      </c>
      <c r="J325" s="6" t="s">
        <v>17</v>
      </c>
      <c r="K325" s="6" t="s">
        <v>13</v>
      </c>
      <c r="L325" s="22">
        <v>399</v>
      </c>
      <c r="M325" s="6">
        <v>0</v>
      </c>
      <c r="N325" s="22">
        <f t="shared" si="17"/>
        <v>0</v>
      </c>
      <c r="O325" s="6" t="str">
        <f>VLOOKUP(H325,Data_Persons!$B$2:$C$9,2,0)</f>
        <v>Steve</v>
      </c>
    </row>
    <row r="326" spans="1:15" x14ac:dyDescent="0.3">
      <c r="A326" s="8" t="s">
        <v>366</v>
      </c>
      <c r="B326" s="43">
        <v>44718</v>
      </c>
      <c r="C326" s="6">
        <f>DAY(Data_Sales[[#This Row],[Order Date]])</f>
        <v>6</v>
      </c>
      <c r="D326" s="14">
        <f t="shared" si="15"/>
        <v>6</v>
      </c>
      <c r="E326" s="6">
        <f t="shared" si="16"/>
        <v>2022</v>
      </c>
      <c r="F326" s="6">
        <v>1</v>
      </c>
      <c r="G326" s="6" t="s">
        <v>61</v>
      </c>
      <c r="H326" s="6" t="s">
        <v>30</v>
      </c>
      <c r="I326" s="6">
        <f>INDEX(Data_Persons[Tenure (yrs)],MATCH(Data_Sales!H326,Data_Persons[Sales Person],0))</f>
        <v>2</v>
      </c>
      <c r="J326" s="6" t="s">
        <v>21</v>
      </c>
      <c r="K326" s="6" t="s">
        <v>13</v>
      </c>
      <c r="L326" s="22">
        <v>399</v>
      </c>
      <c r="M326" s="6">
        <v>0</v>
      </c>
      <c r="N326" s="22">
        <f t="shared" si="17"/>
        <v>0</v>
      </c>
      <c r="O326" s="6" t="str">
        <f>VLOOKUP(H326,Data_Persons!$B$2:$C$9,2,0)</f>
        <v>Sara</v>
      </c>
    </row>
    <row r="327" spans="1:15" x14ac:dyDescent="0.3">
      <c r="A327" s="8" t="s">
        <v>367</v>
      </c>
      <c r="B327" s="43">
        <v>44720</v>
      </c>
      <c r="C327" s="6">
        <f>DAY(Data_Sales[[#This Row],[Order Date]])</f>
        <v>8</v>
      </c>
      <c r="D327" s="14">
        <f t="shared" si="15"/>
        <v>6</v>
      </c>
      <c r="E327" s="6">
        <f t="shared" si="16"/>
        <v>2022</v>
      </c>
      <c r="F327" s="6">
        <v>10</v>
      </c>
      <c r="G327" s="6" t="s">
        <v>68</v>
      </c>
      <c r="H327" s="6" t="s">
        <v>16</v>
      </c>
      <c r="I327" s="6">
        <f>INDEX(Data_Persons[Tenure (yrs)],MATCH(Data_Sales!H327,Data_Persons[Sales Person],0))</f>
        <v>4</v>
      </c>
      <c r="J327" s="6" t="s">
        <v>17</v>
      </c>
      <c r="K327" s="6" t="s">
        <v>13</v>
      </c>
      <c r="L327" s="22">
        <v>399</v>
      </c>
      <c r="M327" s="6">
        <v>5</v>
      </c>
      <c r="N327" s="22">
        <f t="shared" si="17"/>
        <v>1995</v>
      </c>
      <c r="O327" s="6" t="str">
        <f>VLOOKUP(H327,Data_Persons!$B$2:$C$9,2,0)</f>
        <v>Steve</v>
      </c>
    </row>
    <row r="328" spans="1:15" x14ac:dyDescent="0.3">
      <c r="A328" s="8" t="s">
        <v>368</v>
      </c>
      <c r="B328" s="43">
        <v>44720</v>
      </c>
      <c r="C328" s="6">
        <f>DAY(Data_Sales[[#This Row],[Order Date]])</f>
        <v>8</v>
      </c>
      <c r="D328" s="14">
        <f t="shared" si="15"/>
        <v>6</v>
      </c>
      <c r="E328" s="6">
        <f t="shared" si="16"/>
        <v>2022</v>
      </c>
      <c r="F328" s="6">
        <v>20</v>
      </c>
      <c r="G328" s="6" t="s">
        <v>10</v>
      </c>
      <c r="H328" s="6" t="s">
        <v>38</v>
      </c>
      <c r="I328" s="6">
        <f>INDEX(Data_Persons[Tenure (yrs)],MATCH(Data_Sales!H328,Data_Persons[Sales Person],0))</f>
        <v>5</v>
      </c>
      <c r="J328" s="6" t="s">
        <v>12</v>
      </c>
      <c r="K328" s="6" t="s">
        <v>13</v>
      </c>
      <c r="L328" s="22">
        <v>399</v>
      </c>
      <c r="M328" s="6">
        <v>6</v>
      </c>
      <c r="N328" s="22">
        <f t="shared" si="17"/>
        <v>2394</v>
      </c>
      <c r="O328" s="6" t="str">
        <f>VLOOKUP(H328,Data_Persons!$B$2:$C$9,2,0)</f>
        <v>Jeff</v>
      </c>
    </row>
    <row r="329" spans="1:15" x14ac:dyDescent="0.3">
      <c r="A329" s="8" t="s">
        <v>369</v>
      </c>
      <c r="B329" s="43">
        <v>44720</v>
      </c>
      <c r="C329" s="6">
        <f>DAY(Data_Sales[[#This Row],[Order Date]])</f>
        <v>8</v>
      </c>
      <c r="D329" s="14">
        <f t="shared" si="15"/>
        <v>6</v>
      </c>
      <c r="E329" s="6">
        <f t="shared" si="16"/>
        <v>2022</v>
      </c>
      <c r="F329" s="6">
        <v>17</v>
      </c>
      <c r="G329" s="6" t="s">
        <v>63</v>
      </c>
      <c r="H329" s="6" t="s">
        <v>38</v>
      </c>
      <c r="I329" s="6">
        <f>INDEX(Data_Persons[Tenure (yrs)],MATCH(Data_Sales!H329,Data_Persons[Sales Person],0))</f>
        <v>5</v>
      </c>
      <c r="J329" s="6" t="s">
        <v>12</v>
      </c>
      <c r="K329" s="6" t="s">
        <v>13</v>
      </c>
      <c r="L329" s="22">
        <v>399</v>
      </c>
      <c r="M329" s="6">
        <v>9</v>
      </c>
      <c r="N329" s="22">
        <f t="shared" si="17"/>
        <v>3591</v>
      </c>
      <c r="O329" s="6" t="str">
        <f>VLOOKUP(H329,Data_Persons!$B$2:$C$9,2,0)</f>
        <v>Jeff</v>
      </c>
    </row>
    <row r="330" spans="1:15" x14ac:dyDescent="0.3">
      <c r="A330" s="8" t="s">
        <v>370</v>
      </c>
      <c r="B330" s="43">
        <v>44721</v>
      </c>
      <c r="C330" s="6">
        <f>DAY(Data_Sales[[#This Row],[Order Date]])</f>
        <v>9</v>
      </c>
      <c r="D330" s="14">
        <f t="shared" si="15"/>
        <v>6</v>
      </c>
      <c r="E330" s="6">
        <f t="shared" si="16"/>
        <v>2022</v>
      </c>
      <c r="F330" s="6">
        <v>4</v>
      </c>
      <c r="G330" s="6" t="s">
        <v>19</v>
      </c>
      <c r="H330" s="6" t="s">
        <v>20</v>
      </c>
      <c r="I330" s="6">
        <f>INDEX(Data_Persons[Tenure (yrs)],MATCH(Data_Sales!H330,Data_Persons[Sales Person],0))</f>
        <v>2</v>
      </c>
      <c r="J330" s="6" t="s">
        <v>21</v>
      </c>
      <c r="K330" s="6" t="s">
        <v>13</v>
      </c>
      <c r="L330" s="22">
        <v>399</v>
      </c>
      <c r="M330" s="6">
        <v>6</v>
      </c>
      <c r="N330" s="22">
        <f t="shared" si="17"/>
        <v>2394</v>
      </c>
      <c r="O330" s="6" t="str">
        <f>VLOOKUP(H330,Data_Persons!$B$2:$C$9,2,0)</f>
        <v>Jeff</v>
      </c>
    </row>
    <row r="331" spans="1:15" x14ac:dyDescent="0.3">
      <c r="A331" s="8" t="s">
        <v>371</v>
      </c>
      <c r="B331" s="43">
        <v>44721</v>
      </c>
      <c r="C331" s="6">
        <f>DAY(Data_Sales[[#This Row],[Order Date]])</f>
        <v>9</v>
      </c>
      <c r="D331" s="14">
        <f t="shared" si="15"/>
        <v>6</v>
      </c>
      <c r="E331" s="6">
        <f t="shared" si="16"/>
        <v>2022</v>
      </c>
      <c r="F331" s="6">
        <v>11</v>
      </c>
      <c r="G331" s="6" t="s">
        <v>115</v>
      </c>
      <c r="H331" s="6" t="s">
        <v>26</v>
      </c>
      <c r="I331" s="6">
        <f>INDEX(Data_Persons[Tenure (yrs)],MATCH(Data_Sales!H331,Data_Persons[Sales Person],0))</f>
        <v>5</v>
      </c>
      <c r="J331" s="6" t="s">
        <v>27</v>
      </c>
      <c r="K331" s="6" t="s">
        <v>13</v>
      </c>
      <c r="L331" s="22">
        <v>399</v>
      </c>
      <c r="M331" s="6">
        <v>3</v>
      </c>
      <c r="N331" s="22">
        <f t="shared" si="17"/>
        <v>1197</v>
      </c>
      <c r="O331" s="6" t="str">
        <f>VLOOKUP(H331,Data_Persons!$B$2:$C$9,2,0)</f>
        <v>Sara</v>
      </c>
    </row>
    <row r="332" spans="1:15" x14ac:dyDescent="0.3">
      <c r="A332" s="8" t="s">
        <v>372</v>
      </c>
      <c r="B332" s="43">
        <v>44722</v>
      </c>
      <c r="C332" s="6">
        <f>DAY(Data_Sales[[#This Row],[Order Date]])</f>
        <v>10</v>
      </c>
      <c r="D332" s="14">
        <f t="shared" si="15"/>
        <v>6</v>
      </c>
      <c r="E332" s="6">
        <f t="shared" si="16"/>
        <v>2022</v>
      </c>
      <c r="F332" s="6">
        <v>1</v>
      </c>
      <c r="G332" s="6" t="s">
        <v>61</v>
      </c>
      <c r="H332" s="6" t="s">
        <v>30</v>
      </c>
      <c r="I332" s="6">
        <f>INDEX(Data_Persons[Tenure (yrs)],MATCH(Data_Sales!H332,Data_Persons[Sales Person],0))</f>
        <v>2</v>
      </c>
      <c r="J332" s="6" t="s">
        <v>21</v>
      </c>
      <c r="K332" s="6" t="s">
        <v>13</v>
      </c>
      <c r="L332" s="22">
        <v>399</v>
      </c>
      <c r="M332" s="6">
        <v>2</v>
      </c>
      <c r="N332" s="22">
        <f t="shared" si="17"/>
        <v>798</v>
      </c>
      <c r="O332" s="6" t="str">
        <f>VLOOKUP(H332,Data_Persons!$B$2:$C$9,2,0)</f>
        <v>Sara</v>
      </c>
    </row>
    <row r="333" spans="1:15" x14ac:dyDescent="0.3">
      <c r="A333" s="8" t="s">
        <v>373</v>
      </c>
      <c r="B333" s="43">
        <v>44723</v>
      </c>
      <c r="C333" s="6">
        <f>DAY(Data_Sales[[#This Row],[Order Date]])</f>
        <v>11</v>
      </c>
      <c r="D333" s="14">
        <f t="shared" si="15"/>
        <v>6</v>
      </c>
      <c r="E333" s="6">
        <f t="shared" si="16"/>
        <v>2022</v>
      </c>
      <c r="F333" s="6">
        <v>9</v>
      </c>
      <c r="G333" s="6" t="s">
        <v>40</v>
      </c>
      <c r="H333" s="6" t="s">
        <v>41</v>
      </c>
      <c r="I333" s="6">
        <f>INDEX(Data_Persons[Tenure (yrs)],MATCH(Data_Sales!H333,Data_Persons[Sales Person],0))</f>
        <v>8</v>
      </c>
      <c r="J333" s="6" t="s">
        <v>17</v>
      </c>
      <c r="K333" s="6" t="s">
        <v>13</v>
      </c>
      <c r="L333" s="22">
        <v>399</v>
      </c>
      <c r="M333" s="6">
        <v>3</v>
      </c>
      <c r="N333" s="22">
        <f t="shared" si="17"/>
        <v>1197</v>
      </c>
      <c r="O333" s="6" t="str">
        <f>VLOOKUP(H333,Data_Persons!$B$2:$C$9,2,0)</f>
        <v>Philip</v>
      </c>
    </row>
    <row r="334" spans="1:15" x14ac:dyDescent="0.3">
      <c r="A334" s="8" t="s">
        <v>374</v>
      </c>
      <c r="B334" s="43">
        <v>44725</v>
      </c>
      <c r="C334" s="6">
        <f>DAY(Data_Sales[[#This Row],[Order Date]])</f>
        <v>13</v>
      </c>
      <c r="D334" s="14">
        <f t="shared" si="15"/>
        <v>6</v>
      </c>
      <c r="E334" s="6">
        <f t="shared" si="16"/>
        <v>2022</v>
      </c>
      <c r="F334" s="6">
        <v>3</v>
      </c>
      <c r="G334" s="6" t="s">
        <v>29</v>
      </c>
      <c r="H334" s="6" t="s">
        <v>20</v>
      </c>
      <c r="I334" s="6">
        <f>INDEX(Data_Persons[Tenure (yrs)],MATCH(Data_Sales!H334,Data_Persons[Sales Person],0))</f>
        <v>2</v>
      </c>
      <c r="J334" s="6" t="s">
        <v>21</v>
      </c>
      <c r="K334" s="6" t="s">
        <v>13</v>
      </c>
      <c r="L334" s="22">
        <v>399</v>
      </c>
      <c r="M334" s="6">
        <v>5</v>
      </c>
      <c r="N334" s="22">
        <f t="shared" si="17"/>
        <v>1995</v>
      </c>
      <c r="O334" s="6" t="str">
        <f>VLOOKUP(H334,Data_Persons!$B$2:$C$9,2,0)</f>
        <v>Jeff</v>
      </c>
    </row>
    <row r="335" spans="1:15" x14ac:dyDescent="0.3">
      <c r="A335" s="8" t="s">
        <v>375</v>
      </c>
      <c r="B335" s="43">
        <v>44726</v>
      </c>
      <c r="C335" s="6">
        <f>DAY(Data_Sales[[#This Row],[Order Date]])</f>
        <v>14</v>
      </c>
      <c r="D335" s="14">
        <f t="shared" si="15"/>
        <v>6</v>
      </c>
      <c r="E335" s="6">
        <f t="shared" si="16"/>
        <v>2022</v>
      </c>
      <c r="F335" s="6">
        <v>10</v>
      </c>
      <c r="G335" s="6" t="s">
        <v>68</v>
      </c>
      <c r="H335" s="6" t="s">
        <v>16</v>
      </c>
      <c r="I335" s="6">
        <f>INDEX(Data_Persons[Tenure (yrs)],MATCH(Data_Sales!H335,Data_Persons[Sales Person],0))</f>
        <v>4</v>
      </c>
      <c r="J335" s="6" t="s">
        <v>17</v>
      </c>
      <c r="K335" s="6" t="s">
        <v>13</v>
      </c>
      <c r="L335" s="22">
        <v>399</v>
      </c>
      <c r="M335" s="6">
        <v>8</v>
      </c>
      <c r="N335" s="22">
        <f t="shared" si="17"/>
        <v>3192</v>
      </c>
      <c r="O335" s="6" t="str">
        <f>VLOOKUP(H335,Data_Persons!$B$2:$C$9,2,0)</f>
        <v>Steve</v>
      </c>
    </row>
    <row r="336" spans="1:15" x14ac:dyDescent="0.3">
      <c r="A336" s="8" t="s">
        <v>376</v>
      </c>
      <c r="B336" s="43">
        <v>44726</v>
      </c>
      <c r="C336" s="6">
        <f>DAY(Data_Sales[[#This Row],[Order Date]])</f>
        <v>14</v>
      </c>
      <c r="D336" s="14">
        <f t="shared" si="15"/>
        <v>6</v>
      </c>
      <c r="E336" s="6">
        <f t="shared" si="16"/>
        <v>2022</v>
      </c>
      <c r="F336" s="6">
        <v>3</v>
      </c>
      <c r="G336" s="6" t="s">
        <v>29</v>
      </c>
      <c r="H336" s="6" t="s">
        <v>20</v>
      </c>
      <c r="I336" s="6">
        <f>INDEX(Data_Persons[Tenure (yrs)],MATCH(Data_Sales!H336,Data_Persons[Sales Person],0))</f>
        <v>2</v>
      </c>
      <c r="J336" s="6" t="s">
        <v>21</v>
      </c>
      <c r="K336" s="6" t="s">
        <v>13</v>
      </c>
      <c r="L336" s="22">
        <v>399</v>
      </c>
      <c r="M336" s="6">
        <v>8</v>
      </c>
      <c r="N336" s="22">
        <f t="shared" si="17"/>
        <v>3192</v>
      </c>
      <c r="O336" s="6" t="str">
        <f>VLOOKUP(H336,Data_Persons!$B$2:$C$9,2,0)</f>
        <v>Jeff</v>
      </c>
    </row>
    <row r="337" spans="1:15" x14ac:dyDescent="0.3">
      <c r="A337" s="8" t="s">
        <v>377</v>
      </c>
      <c r="B337" s="43">
        <v>44727</v>
      </c>
      <c r="C337" s="6">
        <f>DAY(Data_Sales[[#This Row],[Order Date]])</f>
        <v>15</v>
      </c>
      <c r="D337" s="14">
        <f t="shared" si="15"/>
        <v>6</v>
      </c>
      <c r="E337" s="6">
        <f t="shared" si="16"/>
        <v>2022</v>
      </c>
      <c r="F337" s="6">
        <v>13</v>
      </c>
      <c r="G337" s="6" t="s">
        <v>35</v>
      </c>
      <c r="H337" s="6" t="s">
        <v>36</v>
      </c>
      <c r="I337" s="6">
        <f>INDEX(Data_Persons[Tenure (yrs)],MATCH(Data_Sales!H337,Data_Persons[Sales Person],0))</f>
        <v>6</v>
      </c>
      <c r="J337" s="6" t="s">
        <v>27</v>
      </c>
      <c r="K337" s="6" t="s">
        <v>13</v>
      </c>
      <c r="L337" s="22">
        <v>399</v>
      </c>
      <c r="M337" s="6">
        <v>7</v>
      </c>
      <c r="N337" s="22">
        <f t="shared" si="17"/>
        <v>2793</v>
      </c>
      <c r="O337" s="6" t="str">
        <f>VLOOKUP(H337,Data_Persons!$B$2:$C$9,2,0)</f>
        <v>Steve</v>
      </c>
    </row>
    <row r="338" spans="1:15" x14ac:dyDescent="0.3">
      <c r="A338" s="8" t="s">
        <v>378</v>
      </c>
      <c r="B338" s="43">
        <v>44728</v>
      </c>
      <c r="C338" s="6">
        <f>DAY(Data_Sales[[#This Row],[Order Date]])</f>
        <v>16</v>
      </c>
      <c r="D338" s="14">
        <f t="shared" si="15"/>
        <v>6</v>
      </c>
      <c r="E338" s="6">
        <f t="shared" si="16"/>
        <v>2022</v>
      </c>
      <c r="F338" s="6">
        <v>8</v>
      </c>
      <c r="G338" s="6" t="s">
        <v>76</v>
      </c>
      <c r="H338" s="6" t="s">
        <v>16</v>
      </c>
      <c r="I338" s="6">
        <f>INDEX(Data_Persons[Tenure (yrs)],MATCH(Data_Sales!H338,Data_Persons[Sales Person],0))</f>
        <v>4</v>
      </c>
      <c r="J338" s="6" t="s">
        <v>17</v>
      </c>
      <c r="K338" s="6" t="s">
        <v>13</v>
      </c>
      <c r="L338" s="22">
        <v>399</v>
      </c>
      <c r="M338" s="6">
        <v>2</v>
      </c>
      <c r="N338" s="22">
        <f t="shared" si="17"/>
        <v>798</v>
      </c>
      <c r="O338" s="6" t="str">
        <f>VLOOKUP(H338,Data_Persons!$B$2:$C$9,2,0)</f>
        <v>Steve</v>
      </c>
    </row>
    <row r="339" spans="1:15" x14ac:dyDescent="0.3">
      <c r="A339" s="8" t="s">
        <v>379</v>
      </c>
      <c r="B339" s="43">
        <v>44730</v>
      </c>
      <c r="C339" s="6">
        <f>DAY(Data_Sales[[#This Row],[Order Date]])</f>
        <v>18</v>
      </c>
      <c r="D339" s="14">
        <f t="shared" si="15"/>
        <v>6</v>
      </c>
      <c r="E339" s="6">
        <f t="shared" si="16"/>
        <v>2022</v>
      </c>
      <c r="F339" s="6">
        <v>17</v>
      </c>
      <c r="G339" s="6" t="s">
        <v>63</v>
      </c>
      <c r="H339" s="6" t="s">
        <v>11</v>
      </c>
      <c r="I339" s="6">
        <f>INDEX(Data_Persons[Tenure (yrs)],MATCH(Data_Sales!H339,Data_Persons[Sales Person],0))</f>
        <v>3</v>
      </c>
      <c r="J339" s="6" t="s">
        <v>12</v>
      </c>
      <c r="K339" s="6" t="s">
        <v>13</v>
      </c>
      <c r="L339" s="22">
        <v>399</v>
      </c>
      <c r="M339" s="6">
        <v>3</v>
      </c>
      <c r="N339" s="22">
        <f t="shared" si="17"/>
        <v>1197</v>
      </c>
      <c r="O339" s="6" t="str">
        <f>VLOOKUP(H339,Data_Persons!$B$2:$C$9,2,0)</f>
        <v>Jeff</v>
      </c>
    </row>
    <row r="340" spans="1:15" x14ac:dyDescent="0.3">
      <c r="A340" s="8" t="s">
        <v>380</v>
      </c>
      <c r="B340" s="43">
        <v>44736</v>
      </c>
      <c r="C340" s="6">
        <f>DAY(Data_Sales[[#This Row],[Order Date]])</f>
        <v>24</v>
      </c>
      <c r="D340" s="14">
        <f t="shared" si="15"/>
        <v>6</v>
      </c>
      <c r="E340" s="6">
        <f t="shared" si="16"/>
        <v>2022</v>
      </c>
      <c r="F340" s="6">
        <v>13</v>
      </c>
      <c r="G340" s="6" t="s">
        <v>35</v>
      </c>
      <c r="H340" s="6" t="s">
        <v>26</v>
      </c>
      <c r="I340" s="6">
        <f>INDEX(Data_Persons[Tenure (yrs)],MATCH(Data_Sales!H340,Data_Persons[Sales Person],0))</f>
        <v>5</v>
      </c>
      <c r="J340" s="6" t="s">
        <v>27</v>
      </c>
      <c r="K340" s="6" t="s">
        <v>13</v>
      </c>
      <c r="L340" s="22">
        <v>399</v>
      </c>
      <c r="M340" s="6">
        <v>5</v>
      </c>
      <c r="N340" s="22">
        <f t="shared" si="17"/>
        <v>1995</v>
      </c>
      <c r="O340" s="6" t="str">
        <f>VLOOKUP(H340,Data_Persons!$B$2:$C$9,2,0)</f>
        <v>Sara</v>
      </c>
    </row>
    <row r="341" spans="1:15" x14ac:dyDescent="0.3">
      <c r="A341" s="8" t="s">
        <v>381</v>
      </c>
      <c r="B341" s="43">
        <v>44737</v>
      </c>
      <c r="C341" s="6">
        <f>DAY(Data_Sales[[#This Row],[Order Date]])</f>
        <v>25</v>
      </c>
      <c r="D341" s="14">
        <f t="shared" si="15"/>
        <v>6</v>
      </c>
      <c r="E341" s="6">
        <f t="shared" si="16"/>
        <v>2022</v>
      </c>
      <c r="F341" s="6">
        <v>16</v>
      </c>
      <c r="G341" s="6" t="s">
        <v>92</v>
      </c>
      <c r="H341" s="6" t="s">
        <v>11</v>
      </c>
      <c r="I341" s="6">
        <f>INDEX(Data_Persons[Tenure (yrs)],MATCH(Data_Sales!H341,Data_Persons[Sales Person],0))</f>
        <v>3</v>
      </c>
      <c r="J341" s="6" t="s">
        <v>12</v>
      </c>
      <c r="K341" s="6" t="s">
        <v>13</v>
      </c>
      <c r="L341" s="22">
        <v>399</v>
      </c>
      <c r="M341" s="6">
        <v>6</v>
      </c>
      <c r="N341" s="22">
        <f t="shared" si="17"/>
        <v>2394</v>
      </c>
      <c r="O341" s="6" t="str">
        <f>VLOOKUP(H341,Data_Persons!$B$2:$C$9,2,0)</f>
        <v>Jeff</v>
      </c>
    </row>
    <row r="342" spans="1:15" x14ac:dyDescent="0.3">
      <c r="A342" s="8" t="s">
        <v>382</v>
      </c>
      <c r="B342" s="43">
        <v>44738</v>
      </c>
      <c r="C342" s="6">
        <f>DAY(Data_Sales[[#This Row],[Order Date]])</f>
        <v>26</v>
      </c>
      <c r="D342" s="14">
        <f t="shared" si="15"/>
        <v>6</v>
      </c>
      <c r="E342" s="6">
        <f t="shared" si="16"/>
        <v>2022</v>
      </c>
      <c r="F342" s="6">
        <v>7</v>
      </c>
      <c r="G342" s="6" t="s">
        <v>43</v>
      </c>
      <c r="H342" s="6" t="s">
        <v>16</v>
      </c>
      <c r="I342" s="6">
        <f>INDEX(Data_Persons[Tenure (yrs)],MATCH(Data_Sales!H342,Data_Persons[Sales Person],0))</f>
        <v>4</v>
      </c>
      <c r="J342" s="6" t="s">
        <v>17</v>
      </c>
      <c r="K342" s="6" t="s">
        <v>13</v>
      </c>
      <c r="L342" s="22">
        <v>399</v>
      </c>
      <c r="M342" s="6">
        <v>4</v>
      </c>
      <c r="N342" s="22">
        <f t="shared" si="17"/>
        <v>1596</v>
      </c>
      <c r="O342" s="6" t="str">
        <f>VLOOKUP(H342,Data_Persons!$B$2:$C$9,2,0)</f>
        <v>Steve</v>
      </c>
    </row>
    <row r="343" spans="1:15" x14ac:dyDescent="0.3">
      <c r="A343" s="8" t="s">
        <v>383</v>
      </c>
      <c r="B343" s="43">
        <v>44741</v>
      </c>
      <c r="C343" s="6">
        <f>DAY(Data_Sales[[#This Row],[Order Date]])</f>
        <v>29</v>
      </c>
      <c r="D343" s="14">
        <f t="shared" si="15"/>
        <v>6</v>
      </c>
      <c r="E343" s="6">
        <f t="shared" si="16"/>
        <v>2022</v>
      </c>
      <c r="F343" s="6">
        <v>9</v>
      </c>
      <c r="G343" s="6" t="s">
        <v>40</v>
      </c>
      <c r="H343" s="6" t="s">
        <v>41</v>
      </c>
      <c r="I343" s="6">
        <f>INDEX(Data_Persons[Tenure (yrs)],MATCH(Data_Sales!H343,Data_Persons[Sales Person],0))</f>
        <v>8</v>
      </c>
      <c r="J343" s="6" t="s">
        <v>17</v>
      </c>
      <c r="K343" s="6" t="s">
        <v>13</v>
      </c>
      <c r="L343" s="22">
        <v>399</v>
      </c>
      <c r="M343" s="6">
        <v>5</v>
      </c>
      <c r="N343" s="22">
        <f t="shared" si="17"/>
        <v>1995</v>
      </c>
      <c r="O343" s="6" t="str">
        <f>VLOOKUP(H343,Data_Persons!$B$2:$C$9,2,0)</f>
        <v>Philip</v>
      </c>
    </row>
    <row r="344" spans="1:15" x14ac:dyDescent="0.3">
      <c r="A344" s="8" t="s">
        <v>384</v>
      </c>
      <c r="B344" s="43">
        <v>44746</v>
      </c>
      <c r="C344" s="6">
        <f>DAY(Data_Sales[[#This Row],[Order Date]])</f>
        <v>4</v>
      </c>
      <c r="D344" s="14">
        <f t="shared" si="15"/>
        <v>7</v>
      </c>
      <c r="E344" s="6">
        <f t="shared" si="16"/>
        <v>2022</v>
      </c>
      <c r="F344" s="6">
        <v>16</v>
      </c>
      <c r="G344" s="6" t="s">
        <v>92</v>
      </c>
      <c r="H344" s="6" t="s">
        <v>11</v>
      </c>
      <c r="I344" s="6">
        <f>INDEX(Data_Persons[Tenure (yrs)],MATCH(Data_Sales!H344,Data_Persons[Sales Person],0))</f>
        <v>3</v>
      </c>
      <c r="J344" s="6" t="s">
        <v>12</v>
      </c>
      <c r="K344" s="6" t="s">
        <v>13</v>
      </c>
      <c r="L344" s="22">
        <v>399</v>
      </c>
      <c r="M344" s="6">
        <v>4</v>
      </c>
      <c r="N344" s="22">
        <f t="shared" si="17"/>
        <v>1596</v>
      </c>
      <c r="O344" s="6" t="str">
        <f>VLOOKUP(H344,Data_Persons!$B$2:$C$9,2,0)</f>
        <v>Jeff</v>
      </c>
    </row>
    <row r="345" spans="1:15" x14ac:dyDescent="0.3">
      <c r="A345" s="8" t="s">
        <v>385</v>
      </c>
      <c r="B345" s="43">
        <v>44747</v>
      </c>
      <c r="C345" s="6">
        <f>DAY(Data_Sales[[#This Row],[Order Date]])</f>
        <v>5</v>
      </c>
      <c r="D345" s="14">
        <f t="shared" si="15"/>
        <v>7</v>
      </c>
      <c r="E345" s="6">
        <f t="shared" si="16"/>
        <v>2022</v>
      </c>
      <c r="F345" s="6">
        <v>5</v>
      </c>
      <c r="G345" s="6" t="s">
        <v>23</v>
      </c>
      <c r="H345" s="6" t="s">
        <v>20</v>
      </c>
      <c r="I345" s="6">
        <f>INDEX(Data_Persons[Tenure (yrs)],MATCH(Data_Sales!H345,Data_Persons[Sales Person],0))</f>
        <v>2</v>
      </c>
      <c r="J345" s="6" t="s">
        <v>21</v>
      </c>
      <c r="K345" s="6" t="s">
        <v>13</v>
      </c>
      <c r="L345" s="22">
        <v>399</v>
      </c>
      <c r="M345" s="6">
        <v>7</v>
      </c>
      <c r="N345" s="22">
        <f t="shared" si="17"/>
        <v>2793</v>
      </c>
      <c r="O345" s="6" t="str">
        <f>VLOOKUP(H345,Data_Persons!$B$2:$C$9,2,0)</f>
        <v>Jeff</v>
      </c>
    </row>
    <row r="346" spans="1:15" x14ac:dyDescent="0.3">
      <c r="A346" s="8" t="s">
        <v>386</v>
      </c>
      <c r="B346" s="43">
        <v>44752</v>
      </c>
      <c r="C346" s="6">
        <f>DAY(Data_Sales[[#This Row],[Order Date]])</f>
        <v>10</v>
      </c>
      <c r="D346" s="14">
        <f t="shared" si="15"/>
        <v>7</v>
      </c>
      <c r="E346" s="6">
        <f t="shared" si="16"/>
        <v>2022</v>
      </c>
      <c r="F346" s="6">
        <v>14</v>
      </c>
      <c r="G346" s="6" t="s">
        <v>65</v>
      </c>
      <c r="H346" s="6" t="s">
        <v>26</v>
      </c>
      <c r="I346" s="6">
        <f>INDEX(Data_Persons[Tenure (yrs)],MATCH(Data_Sales!H346,Data_Persons[Sales Person],0))</f>
        <v>5</v>
      </c>
      <c r="J346" s="6" t="s">
        <v>27</v>
      </c>
      <c r="K346" s="6" t="s">
        <v>13</v>
      </c>
      <c r="L346" s="22">
        <v>399</v>
      </c>
      <c r="M346" s="6">
        <v>0</v>
      </c>
      <c r="N346" s="22">
        <f t="shared" si="17"/>
        <v>0</v>
      </c>
      <c r="O346" s="6" t="str">
        <f>VLOOKUP(H346,Data_Persons!$B$2:$C$9,2,0)</f>
        <v>Sara</v>
      </c>
    </row>
    <row r="347" spans="1:15" x14ac:dyDescent="0.3">
      <c r="A347" s="8" t="s">
        <v>387</v>
      </c>
      <c r="B347" s="43">
        <v>44753</v>
      </c>
      <c r="C347" s="6">
        <f>DAY(Data_Sales[[#This Row],[Order Date]])</f>
        <v>11</v>
      </c>
      <c r="D347" s="14">
        <f t="shared" si="15"/>
        <v>7</v>
      </c>
      <c r="E347" s="6">
        <f t="shared" si="16"/>
        <v>2022</v>
      </c>
      <c r="F347" s="6">
        <v>19</v>
      </c>
      <c r="G347" s="6" t="s">
        <v>32</v>
      </c>
      <c r="H347" s="6" t="s">
        <v>38</v>
      </c>
      <c r="I347" s="6">
        <f>INDEX(Data_Persons[Tenure (yrs)],MATCH(Data_Sales!H347,Data_Persons[Sales Person],0))</f>
        <v>5</v>
      </c>
      <c r="J347" s="6" t="s">
        <v>12</v>
      </c>
      <c r="K347" s="6" t="s">
        <v>13</v>
      </c>
      <c r="L347" s="22">
        <v>399</v>
      </c>
      <c r="M347" s="6">
        <v>9</v>
      </c>
      <c r="N347" s="22">
        <f t="shared" si="17"/>
        <v>3591</v>
      </c>
      <c r="O347" s="6" t="str">
        <f>VLOOKUP(H347,Data_Persons!$B$2:$C$9,2,0)</f>
        <v>Jeff</v>
      </c>
    </row>
    <row r="348" spans="1:15" x14ac:dyDescent="0.3">
      <c r="A348" s="8" t="s">
        <v>388</v>
      </c>
      <c r="B348" s="43">
        <v>44754</v>
      </c>
      <c r="C348" s="6">
        <f>DAY(Data_Sales[[#This Row],[Order Date]])</f>
        <v>12</v>
      </c>
      <c r="D348" s="14">
        <f t="shared" si="15"/>
        <v>7</v>
      </c>
      <c r="E348" s="6">
        <f t="shared" si="16"/>
        <v>2022</v>
      </c>
      <c r="F348" s="6">
        <v>14</v>
      </c>
      <c r="G348" s="6" t="s">
        <v>65</v>
      </c>
      <c r="H348" s="6" t="s">
        <v>26</v>
      </c>
      <c r="I348" s="6">
        <f>INDEX(Data_Persons[Tenure (yrs)],MATCH(Data_Sales!H348,Data_Persons[Sales Person],0))</f>
        <v>5</v>
      </c>
      <c r="J348" s="6" t="s">
        <v>27</v>
      </c>
      <c r="K348" s="6" t="s">
        <v>13</v>
      </c>
      <c r="L348" s="22">
        <v>399</v>
      </c>
      <c r="M348" s="6">
        <v>1</v>
      </c>
      <c r="N348" s="22">
        <f t="shared" si="17"/>
        <v>399</v>
      </c>
      <c r="O348" s="6" t="str">
        <f>VLOOKUP(H348,Data_Persons!$B$2:$C$9,2,0)</f>
        <v>Sara</v>
      </c>
    </row>
    <row r="349" spans="1:15" x14ac:dyDescent="0.3">
      <c r="A349" s="8" t="s">
        <v>389</v>
      </c>
      <c r="B349" s="43">
        <v>44756</v>
      </c>
      <c r="C349" s="6">
        <f>DAY(Data_Sales[[#This Row],[Order Date]])</f>
        <v>14</v>
      </c>
      <c r="D349" s="14">
        <f t="shared" si="15"/>
        <v>7</v>
      </c>
      <c r="E349" s="6">
        <f t="shared" si="16"/>
        <v>2022</v>
      </c>
      <c r="F349" s="6">
        <v>10</v>
      </c>
      <c r="G349" s="6" t="s">
        <v>68</v>
      </c>
      <c r="H349" s="6" t="s">
        <v>16</v>
      </c>
      <c r="I349" s="6">
        <f>INDEX(Data_Persons[Tenure (yrs)],MATCH(Data_Sales!H349,Data_Persons[Sales Person],0))</f>
        <v>4</v>
      </c>
      <c r="J349" s="6" t="s">
        <v>17</v>
      </c>
      <c r="K349" s="6" t="s">
        <v>13</v>
      </c>
      <c r="L349" s="22">
        <v>399</v>
      </c>
      <c r="M349" s="6">
        <v>9</v>
      </c>
      <c r="N349" s="22">
        <f t="shared" si="17"/>
        <v>3591</v>
      </c>
      <c r="O349" s="6" t="str">
        <f>VLOOKUP(H349,Data_Persons!$B$2:$C$9,2,0)</f>
        <v>Steve</v>
      </c>
    </row>
    <row r="350" spans="1:15" x14ac:dyDescent="0.3">
      <c r="A350" s="8" t="s">
        <v>390</v>
      </c>
      <c r="B350" s="43">
        <v>44757</v>
      </c>
      <c r="C350" s="6">
        <f>DAY(Data_Sales[[#This Row],[Order Date]])</f>
        <v>15</v>
      </c>
      <c r="D350" s="14">
        <f t="shared" si="15"/>
        <v>7</v>
      </c>
      <c r="E350" s="6">
        <f t="shared" si="16"/>
        <v>2022</v>
      </c>
      <c r="F350" s="6">
        <v>18</v>
      </c>
      <c r="G350" s="6" t="s">
        <v>52</v>
      </c>
      <c r="H350" s="6" t="s">
        <v>11</v>
      </c>
      <c r="I350" s="6">
        <f>INDEX(Data_Persons[Tenure (yrs)],MATCH(Data_Sales!H350,Data_Persons[Sales Person],0))</f>
        <v>3</v>
      </c>
      <c r="J350" s="6" t="s">
        <v>12</v>
      </c>
      <c r="K350" s="6" t="s">
        <v>13</v>
      </c>
      <c r="L350" s="22">
        <v>399</v>
      </c>
      <c r="M350" s="6">
        <v>5</v>
      </c>
      <c r="N350" s="22">
        <f t="shared" si="17"/>
        <v>1995</v>
      </c>
      <c r="O350" s="6" t="str">
        <f>VLOOKUP(H350,Data_Persons!$B$2:$C$9,2,0)</f>
        <v>Jeff</v>
      </c>
    </row>
    <row r="351" spans="1:15" x14ac:dyDescent="0.3">
      <c r="A351" s="8" t="s">
        <v>391</v>
      </c>
      <c r="B351" s="43">
        <v>44758</v>
      </c>
      <c r="C351" s="6">
        <f>DAY(Data_Sales[[#This Row],[Order Date]])</f>
        <v>16</v>
      </c>
      <c r="D351" s="14">
        <f t="shared" si="15"/>
        <v>7</v>
      </c>
      <c r="E351" s="6">
        <f t="shared" si="16"/>
        <v>2022</v>
      </c>
      <c r="F351" s="6">
        <v>9</v>
      </c>
      <c r="G351" s="6" t="s">
        <v>40</v>
      </c>
      <c r="H351" s="6" t="s">
        <v>16</v>
      </c>
      <c r="I351" s="6">
        <f>INDEX(Data_Persons[Tenure (yrs)],MATCH(Data_Sales!H351,Data_Persons[Sales Person],0))</f>
        <v>4</v>
      </c>
      <c r="J351" s="6" t="s">
        <v>17</v>
      </c>
      <c r="K351" s="6" t="s">
        <v>13</v>
      </c>
      <c r="L351" s="22">
        <v>399</v>
      </c>
      <c r="M351" s="6">
        <v>0</v>
      </c>
      <c r="N351" s="22">
        <f t="shared" si="17"/>
        <v>0</v>
      </c>
      <c r="O351" s="6" t="str">
        <f>VLOOKUP(H351,Data_Persons!$B$2:$C$9,2,0)</f>
        <v>Steve</v>
      </c>
    </row>
    <row r="352" spans="1:15" x14ac:dyDescent="0.3">
      <c r="A352" s="8" t="s">
        <v>392</v>
      </c>
      <c r="B352" s="43">
        <v>44759</v>
      </c>
      <c r="C352" s="6">
        <f>DAY(Data_Sales[[#This Row],[Order Date]])</f>
        <v>17</v>
      </c>
      <c r="D352" s="14">
        <f t="shared" si="15"/>
        <v>7</v>
      </c>
      <c r="E352" s="6">
        <f t="shared" si="16"/>
        <v>2022</v>
      </c>
      <c r="F352" s="6">
        <v>4</v>
      </c>
      <c r="G352" s="6" t="s">
        <v>19</v>
      </c>
      <c r="H352" s="6" t="s">
        <v>20</v>
      </c>
      <c r="I352" s="6">
        <f>INDEX(Data_Persons[Tenure (yrs)],MATCH(Data_Sales!H352,Data_Persons[Sales Person],0))</f>
        <v>2</v>
      </c>
      <c r="J352" s="6" t="s">
        <v>21</v>
      </c>
      <c r="K352" s="6" t="s">
        <v>13</v>
      </c>
      <c r="L352" s="22">
        <v>399</v>
      </c>
      <c r="M352" s="6">
        <v>8</v>
      </c>
      <c r="N352" s="22">
        <f t="shared" si="17"/>
        <v>3192</v>
      </c>
      <c r="O352" s="6" t="str">
        <f>VLOOKUP(H352,Data_Persons!$B$2:$C$9,2,0)</f>
        <v>Jeff</v>
      </c>
    </row>
    <row r="353" spans="1:15" x14ac:dyDescent="0.3">
      <c r="A353" s="8" t="s">
        <v>393</v>
      </c>
      <c r="B353" s="43">
        <v>44760</v>
      </c>
      <c r="C353" s="6">
        <f>DAY(Data_Sales[[#This Row],[Order Date]])</f>
        <v>18</v>
      </c>
      <c r="D353" s="14">
        <f t="shared" si="15"/>
        <v>7</v>
      </c>
      <c r="E353" s="6">
        <f t="shared" si="16"/>
        <v>2022</v>
      </c>
      <c r="F353" s="6">
        <v>5</v>
      </c>
      <c r="G353" s="6" t="s">
        <v>23</v>
      </c>
      <c r="H353" s="6" t="s">
        <v>20</v>
      </c>
      <c r="I353" s="6">
        <f>INDEX(Data_Persons[Tenure (yrs)],MATCH(Data_Sales!H353,Data_Persons[Sales Person],0))</f>
        <v>2</v>
      </c>
      <c r="J353" s="6" t="s">
        <v>21</v>
      </c>
      <c r="K353" s="6" t="s">
        <v>13</v>
      </c>
      <c r="L353" s="22">
        <v>399</v>
      </c>
      <c r="M353" s="6">
        <v>2</v>
      </c>
      <c r="N353" s="22">
        <f t="shared" si="17"/>
        <v>798</v>
      </c>
      <c r="O353" s="6" t="str">
        <f>VLOOKUP(H353,Data_Persons!$B$2:$C$9,2,0)</f>
        <v>Jeff</v>
      </c>
    </row>
    <row r="354" spans="1:15" x14ac:dyDescent="0.3">
      <c r="A354" s="8" t="s">
        <v>394</v>
      </c>
      <c r="B354" s="43">
        <v>44760</v>
      </c>
      <c r="C354" s="6">
        <f>DAY(Data_Sales[[#This Row],[Order Date]])</f>
        <v>18</v>
      </c>
      <c r="D354" s="14">
        <f t="shared" si="15"/>
        <v>7</v>
      </c>
      <c r="E354" s="6">
        <f t="shared" si="16"/>
        <v>2022</v>
      </c>
      <c r="F354" s="6">
        <v>12</v>
      </c>
      <c r="G354" s="6" t="s">
        <v>25</v>
      </c>
      <c r="H354" s="6" t="s">
        <v>36</v>
      </c>
      <c r="I354" s="6">
        <f>INDEX(Data_Persons[Tenure (yrs)],MATCH(Data_Sales!H354,Data_Persons[Sales Person],0))</f>
        <v>6</v>
      </c>
      <c r="J354" s="6" t="s">
        <v>27</v>
      </c>
      <c r="K354" s="6" t="s">
        <v>13</v>
      </c>
      <c r="L354" s="22">
        <v>399</v>
      </c>
      <c r="M354" s="6">
        <v>7</v>
      </c>
      <c r="N354" s="22">
        <f t="shared" si="17"/>
        <v>2793</v>
      </c>
      <c r="O354" s="6" t="str">
        <f>VLOOKUP(H354,Data_Persons!$B$2:$C$9,2,0)</f>
        <v>Steve</v>
      </c>
    </row>
    <row r="355" spans="1:15" x14ac:dyDescent="0.3">
      <c r="A355" s="8" t="s">
        <v>395</v>
      </c>
      <c r="B355" s="43">
        <v>44765</v>
      </c>
      <c r="C355" s="6">
        <f>DAY(Data_Sales[[#This Row],[Order Date]])</f>
        <v>23</v>
      </c>
      <c r="D355" s="14">
        <f t="shared" si="15"/>
        <v>7</v>
      </c>
      <c r="E355" s="6">
        <f t="shared" si="16"/>
        <v>2022</v>
      </c>
      <c r="F355" s="6">
        <v>2</v>
      </c>
      <c r="G355" s="6" t="s">
        <v>74</v>
      </c>
      <c r="H355" s="6" t="s">
        <v>30</v>
      </c>
      <c r="I355" s="6">
        <f>INDEX(Data_Persons[Tenure (yrs)],MATCH(Data_Sales!H355,Data_Persons[Sales Person],0))</f>
        <v>2</v>
      </c>
      <c r="J355" s="6" t="s">
        <v>21</v>
      </c>
      <c r="K355" s="6" t="s">
        <v>13</v>
      </c>
      <c r="L355" s="22">
        <v>399</v>
      </c>
      <c r="M355" s="6">
        <v>9</v>
      </c>
      <c r="N355" s="22">
        <f t="shared" si="17"/>
        <v>3591</v>
      </c>
      <c r="O355" s="6" t="str">
        <f>VLOOKUP(H355,Data_Persons!$B$2:$C$9,2,0)</f>
        <v>Sara</v>
      </c>
    </row>
    <row r="356" spans="1:15" x14ac:dyDescent="0.3">
      <c r="A356" s="8" t="s">
        <v>396</v>
      </c>
      <c r="B356" s="43">
        <v>44767</v>
      </c>
      <c r="C356" s="6">
        <f>DAY(Data_Sales[[#This Row],[Order Date]])</f>
        <v>25</v>
      </c>
      <c r="D356" s="14">
        <f t="shared" si="15"/>
        <v>7</v>
      </c>
      <c r="E356" s="6">
        <f t="shared" si="16"/>
        <v>2022</v>
      </c>
      <c r="F356" s="6">
        <v>2</v>
      </c>
      <c r="G356" s="6" t="s">
        <v>74</v>
      </c>
      <c r="H356" s="6" t="s">
        <v>20</v>
      </c>
      <c r="I356" s="6">
        <f>INDEX(Data_Persons[Tenure (yrs)],MATCH(Data_Sales!H356,Data_Persons[Sales Person],0))</f>
        <v>2</v>
      </c>
      <c r="J356" s="6" t="s">
        <v>21</v>
      </c>
      <c r="K356" s="6" t="s">
        <v>13</v>
      </c>
      <c r="L356" s="22">
        <v>399</v>
      </c>
      <c r="M356" s="6">
        <v>9</v>
      </c>
      <c r="N356" s="22">
        <f t="shared" si="17"/>
        <v>3591</v>
      </c>
      <c r="O356" s="6" t="str">
        <f>VLOOKUP(H356,Data_Persons!$B$2:$C$9,2,0)</f>
        <v>Jeff</v>
      </c>
    </row>
    <row r="357" spans="1:15" x14ac:dyDescent="0.3">
      <c r="A357" s="8" t="s">
        <v>397</v>
      </c>
      <c r="B357" s="43">
        <v>44773</v>
      </c>
      <c r="C357" s="6">
        <f>DAY(Data_Sales[[#This Row],[Order Date]])</f>
        <v>31</v>
      </c>
      <c r="D357" s="14">
        <f t="shared" si="15"/>
        <v>7</v>
      </c>
      <c r="E357" s="6">
        <f t="shared" si="16"/>
        <v>2022</v>
      </c>
      <c r="F357" s="6">
        <v>13</v>
      </c>
      <c r="G357" s="6" t="s">
        <v>35</v>
      </c>
      <c r="H357" s="6" t="s">
        <v>26</v>
      </c>
      <c r="I357" s="6">
        <f>INDEX(Data_Persons[Tenure (yrs)],MATCH(Data_Sales!H357,Data_Persons[Sales Person],0))</f>
        <v>5</v>
      </c>
      <c r="J357" s="6" t="s">
        <v>27</v>
      </c>
      <c r="K357" s="6" t="s">
        <v>13</v>
      </c>
      <c r="L357" s="22">
        <v>399</v>
      </c>
      <c r="M357" s="6">
        <v>8</v>
      </c>
      <c r="N357" s="22">
        <f t="shared" si="17"/>
        <v>3192</v>
      </c>
      <c r="O357" s="6" t="str">
        <f>VLOOKUP(H357,Data_Persons!$B$2:$C$9,2,0)</f>
        <v>Sara</v>
      </c>
    </row>
    <row r="358" spans="1:15" x14ac:dyDescent="0.3">
      <c r="A358" s="8" t="s">
        <v>398</v>
      </c>
      <c r="B358" s="43">
        <v>44773</v>
      </c>
      <c r="C358" s="6">
        <f>DAY(Data_Sales[[#This Row],[Order Date]])</f>
        <v>31</v>
      </c>
      <c r="D358" s="14">
        <f t="shared" si="15"/>
        <v>7</v>
      </c>
      <c r="E358" s="6">
        <f t="shared" si="16"/>
        <v>2022</v>
      </c>
      <c r="F358" s="6">
        <v>6</v>
      </c>
      <c r="G358" s="6" t="s">
        <v>15</v>
      </c>
      <c r="H358" s="6" t="s">
        <v>41</v>
      </c>
      <c r="I358" s="6">
        <f>INDEX(Data_Persons[Tenure (yrs)],MATCH(Data_Sales!H358,Data_Persons[Sales Person],0))</f>
        <v>8</v>
      </c>
      <c r="J358" s="6" t="s">
        <v>17</v>
      </c>
      <c r="K358" s="6" t="s">
        <v>13</v>
      </c>
      <c r="L358" s="22">
        <v>399</v>
      </c>
      <c r="M358" s="6">
        <v>9</v>
      </c>
      <c r="N358" s="22">
        <f t="shared" si="17"/>
        <v>3591</v>
      </c>
      <c r="O358" s="6" t="str">
        <f>VLOOKUP(H358,Data_Persons!$B$2:$C$9,2,0)</f>
        <v>Philip</v>
      </c>
    </row>
    <row r="359" spans="1:15" x14ac:dyDescent="0.3">
      <c r="A359" s="8" t="s">
        <v>399</v>
      </c>
      <c r="B359" s="43">
        <v>44775</v>
      </c>
      <c r="C359" s="6">
        <f>DAY(Data_Sales[[#This Row],[Order Date]])</f>
        <v>2</v>
      </c>
      <c r="D359" s="14">
        <f t="shared" si="15"/>
        <v>8</v>
      </c>
      <c r="E359" s="6">
        <f t="shared" si="16"/>
        <v>2022</v>
      </c>
      <c r="F359" s="6">
        <v>6</v>
      </c>
      <c r="G359" s="6" t="s">
        <v>15</v>
      </c>
      <c r="H359" s="6" t="s">
        <v>16</v>
      </c>
      <c r="I359" s="6">
        <f>INDEX(Data_Persons[Tenure (yrs)],MATCH(Data_Sales!H359,Data_Persons[Sales Person],0))</f>
        <v>4</v>
      </c>
      <c r="J359" s="6" t="s">
        <v>17</v>
      </c>
      <c r="K359" s="6" t="s">
        <v>13</v>
      </c>
      <c r="L359" s="22">
        <v>399</v>
      </c>
      <c r="M359" s="6">
        <v>2</v>
      </c>
      <c r="N359" s="22">
        <f t="shared" si="17"/>
        <v>798</v>
      </c>
      <c r="O359" s="6" t="str">
        <f>VLOOKUP(H359,Data_Persons!$B$2:$C$9,2,0)</f>
        <v>Steve</v>
      </c>
    </row>
    <row r="360" spans="1:15" x14ac:dyDescent="0.3">
      <c r="A360" s="8" t="s">
        <v>400</v>
      </c>
      <c r="B360" s="43">
        <v>44779</v>
      </c>
      <c r="C360" s="6">
        <f>DAY(Data_Sales[[#This Row],[Order Date]])</f>
        <v>6</v>
      </c>
      <c r="D360" s="14">
        <f t="shared" si="15"/>
        <v>8</v>
      </c>
      <c r="E360" s="6">
        <f t="shared" si="16"/>
        <v>2022</v>
      </c>
      <c r="F360" s="6">
        <v>7</v>
      </c>
      <c r="G360" s="6" t="s">
        <v>43</v>
      </c>
      <c r="H360" s="6" t="s">
        <v>41</v>
      </c>
      <c r="I360" s="6">
        <f>INDEX(Data_Persons[Tenure (yrs)],MATCH(Data_Sales!H360,Data_Persons[Sales Person],0))</f>
        <v>8</v>
      </c>
      <c r="J360" s="6" t="s">
        <v>17</v>
      </c>
      <c r="K360" s="6" t="s">
        <v>13</v>
      </c>
      <c r="L360" s="22">
        <v>399</v>
      </c>
      <c r="M360" s="6">
        <v>6</v>
      </c>
      <c r="N360" s="22">
        <f t="shared" si="17"/>
        <v>2394</v>
      </c>
      <c r="O360" s="6" t="str">
        <f>VLOOKUP(H360,Data_Persons!$B$2:$C$9,2,0)</f>
        <v>Philip</v>
      </c>
    </row>
    <row r="361" spans="1:15" x14ac:dyDescent="0.3">
      <c r="A361" s="8" t="s">
        <v>401</v>
      </c>
      <c r="B361" s="43">
        <v>44781</v>
      </c>
      <c r="C361" s="6">
        <f>DAY(Data_Sales[[#This Row],[Order Date]])</f>
        <v>8</v>
      </c>
      <c r="D361" s="14">
        <f t="shared" si="15"/>
        <v>8</v>
      </c>
      <c r="E361" s="6">
        <f t="shared" si="16"/>
        <v>2022</v>
      </c>
      <c r="F361" s="6">
        <v>5</v>
      </c>
      <c r="G361" s="6" t="s">
        <v>23</v>
      </c>
      <c r="H361" s="6" t="s">
        <v>20</v>
      </c>
      <c r="I361" s="6">
        <f>INDEX(Data_Persons[Tenure (yrs)],MATCH(Data_Sales!H361,Data_Persons[Sales Person],0))</f>
        <v>2</v>
      </c>
      <c r="J361" s="6" t="s">
        <v>21</v>
      </c>
      <c r="K361" s="6" t="s">
        <v>13</v>
      </c>
      <c r="L361" s="22">
        <v>399</v>
      </c>
      <c r="M361" s="6">
        <v>1</v>
      </c>
      <c r="N361" s="22">
        <f t="shared" si="17"/>
        <v>399</v>
      </c>
      <c r="O361" s="6" t="str">
        <f>VLOOKUP(H361,Data_Persons!$B$2:$C$9,2,0)</f>
        <v>Jeff</v>
      </c>
    </row>
    <row r="362" spans="1:15" x14ac:dyDescent="0.3">
      <c r="A362" s="8" t="s">
        <v>402</v>
      </c>
      <c r="B362" s="43">
        <v>44781</v>
      </c>
      <c r="C362" s="6">
        <f>DAY(Data_Sales[[#This Row],[Order Date]])</f>
        <v>8</v>
      </c>
      <c r="D362" s="14">
        <f t="shared" si="15"/>
        <v>8</v>
      </c>
      <c r="E362" s="6">
        <f t="shared" si="16"/>
        <v>2022</v>
      </c>
      <c r="F362" s="6">
        <v>15</v>
      </c>
      <c r="G362" s="6" t="s">
        <v>49</v>
      </c>
      <c r="H362" s="6" t="s">
        <v>26</v>
      </c>
      <c r="I362" s="6">
        <f>INDEX(Data_Persons[Tenure (yrs)],MATCH(Data_Sales!H362,Data_Persons[Sales Person],0))</f>
        <v>5</v>
      </c>
      <c r="J362" s="6" t="s">
        <v>27</v>
      </c>
      <c r="K362" s="6" t="s">
        <v>13</v>
      </c>
      <c r="L362" s="22">
        <v>399</v>
      </c>
      <c r="M362" s="6">
        <v>2</v>
      </c>
      <c r="N362" s="22">
        <f t="shared" si="17"/>
        <v>798</v>
      </c>
      <c r="O362" s="6" t="str">
        <f>VLOOKUP(H362,Data_Persons!$B$2:$C$9,2,0)</f>
        <v>Sara</v>
      </c>
    </row>
    <row r="363" spans="1:15" x14ac:dyDescent="0.3">
      <c r="A363" s="8" t="s">
        <v>403</v>
      </c>
      <c r="B363" s="43">
        <v>44782</v>
      </c>
      <c r="C363" s="6">
        <f>DAY(Data_Sales[[#This Row],[Order Date]])</f>
        <v>9</v>
      </c>
      <c r="D363" s="14">
        <f t="shared" si="15"/>
        <v>8</v>
      </c>
      <c r="E363" s="6">
        <f t="shared" si="16"/>
        <v>2022</v>
      </c>
      <c r="F363" s="6">
        <v>11</v>
      </c>
      <c r="G363" s="6" t="s">
        <v>115</v>
      </c>
      <c r="H363" s="6" t="s">
        <v>36</v>
      </c>
      <c r="I363" s="6">
        <f>INDEX(Data_Persons[Tenure (yrs)],MATCH(Data_Sales!H363,Data_Persons[Sales Person],0))</f>
        <v>6</v>
      </c>
      <c r="J363" s="6" t="s">
        <v>27</v>
      </c>
      <c r="K363" s="6" t="s">
        <v>13</v>
      </c>
      <c r="L363" s="22">
        <v>399</v>
      </c>
      <c r="M363" s="6">
        <v>5</v>
      </c>
      <c r="N363" s="22">
        <f t="shared" si="17"/>
        <v>1995</v>
      </c>
      <c r="O363" s="6" t="str">
        <f>VLOOKUP(H363,Data_Persons!$B$2:$C$9,2,0)</f>
        <v>Steve</v>
      </c>
    </row>
    <row r="364" spans="1:15" x14ac:dyDescent="0.3">
      <c r="A364" s="8" t="s">
        <v>404</v>
      </c>
      <c r="B364" s="43">
        <v>44784</v>
      </c>
      <c r="C364" s="6">
        <f>DAY(Data_Sales[[#This Row],[Order Date]])</f>
        <v>11</v>
      </c>
      <c r="D364" s="14">
        <f t="shared" si="15"/>
        <v>8</v>
      </c>
      <c r="E364" s="6">
        <f t="shared" si="16"/>
        <v>2022</v>
      </c>
      <c r="F364" s="6">
        <v>17</v>
      </c>
      <c r="G364" s="6" t="s">
        <v>63</v>
      </c>
      <c r="H364" s="6" t="s">
        <v>38</v>
      </c>
      <c r="I364" s="6">
        <f>INDEX(Data_Persons[Tenure (yrs)],MATCH(Data_Sales!H364,Data_Persons[Sales Person],0))</f>
        <v>5</v>
      </c>
      <c r="J364" s="6" t="s">
        <v>12</v>
      </c>
      <c r="K364" s="6" t="s">
        <v>13</v>
      </c>
      <c r="L364" s="22">
        <v>399</v>
      </c>
      <c r="M364" s="6">
        <v>8</v>
      </c>
      <c r="N364" s="22">
        <f t="shared" si="17"/>
        <v>3192</v>
      </c>
      <c r="O364" s="6" t="str">
        <f>VLOOKUP(H364,Data_Persons!$B$2:$C$9,2,0)</f>
        <v>Jeff</v>
      </c>
    </row>
    <row r="365" spans="1:15" x14ac:dyDescent="0.3">
      <c r="A365" s="8" t="s">
        <v>405</v>
      </c>
      <c r="B365" s="43">
        <v>44784</v>
      </c>
      <c r="C365" s="6">
        <f>DAY(Data_Sales[[#This Row],[Order Date]])</f>
        <v>11</v>
      </c>
      <c r="D365" s="14">
        <f t="shared" si="15"/>
        <v>8</v>
      </c>
      <c r="E365" s="6">
        <f t="shared" si="16"/>
        <v>2022</v>
      </c>
      <c r="F365" s="6">
        <v>3</v>
      </c>
      <c r="G365" s="6" t="s">
        <v>29</v>
      </c>
      <c r="H365" s="6" t="s">
        <v>20</v>
      </c>
      <c r="I365" s="6">
        <f>INDEX(Data_Persons[Tenure (yrs)],MATCH(Data_Sales!H365,Data_Persons[Sales Person],0))</f>
        <v>2</v>
      </c>
      <c r="J365" s="6" t="s">
        <v>21</v>
      </c>
      <c r="K365" s="6" t="s">
        <v>13</v>
      </c>
      <c r="L365" s="22">
        <v>399</v>
      </c>
      <c r="M365" s="6">
        <v>2</v>
      </c>
      <c r="N365" s="22">
        <f t="shared" si="17"/>
        <v>798</v>
      </c>
      <c r="O365" s="6" t="str">
        <f>VLOOKUP(H365,Data_Persons!$B$2:$C$9,2,0)</f>
        <v>Jeff</v>
      </c>
    </row>
    <row r="366" spans="1:15" x14ac:dyDescent="0.3">
      <c r="A366" s="8" t="s">
        <v>406</v>
      </c>
      <c r="B366" s="43">
        <v>44785</v>
      </c>
      <c r="C366" s="6">
        <f>DAY(Data_Sales[[#This Row],[Order Date]])</f>
        <v>12</v>
      </c>
      <c r="D366" s="14">
        <f t="shared" si="15"/>
        <v>8</v>
      </c>
      <c r="E366" s="6">
        <f t="shared" si="16"/>
        <v>2022</v>
      </c>
      <c r="F366" s="6">
        <v>15</v>
      </c>
      <c r="G366" s="6" t="s">
        <v>49</v>
      </c>
      <c r="H366" s="6" t="s">
        <v>26</v>
      </c>
      <c r="I366" s="6">
        <f>INDEX(Data_Persons[Tenure (yrs)],MATCH(Data_Sales!H366,Data_Persons[Sales Person],0))</f>
        <v>5</v>
      </c>
      <c r="J366" s="6" t="s">
        <v>27</v>
      </c>
      <c r="K366" s="6" t="s">
        <v>13</v>
      </c>
      <c r="L366" s="22">
        <v>399</v>
      </c>
      <c r="M366" s="6">
        <v>4</v>
      </c>
      <c r="N366" s="22">
        <f t="shared" si="17"/>
        <v>1596</v>
      </c>
      <c r="O366" s="6" t="str">
        <f>VLOOKUP(H366,Data_Persons!$B$2:$C$9,2,0)</f>
        <v>Sara</v>
      </c>
    </row>
    <row r="367" spans="1:15" x14ac:dyDescent="0.3">
      <c r="A367" s="8" t="s">
        <v>407</v>
      </c>
      <c r="B367" s="43">
        <v>44785</v>
      </c>
      <c r="C367" s="6">
        <f>DAY(Data_Sales[[#This Row],[Order Date]])</f>
        <v>12</v>
      </c>
      <c r="D367" s="14">
        <f t="shared" si="15"/>
        <v>8</v>
      </c>
      <c r="E367" s="6">
        <f t="shared" si="16"/>
        <v>2022</v>
      </c>
      <c r="F367" s="6">
        <v>17</v>
      </c>
      <c r="G367" s="6" t="s">
        <v>63</v>
      </c>
      <c r="H367" s="6" t="s">
        <v>11</v>
      </c>
      <c r="I367" s="6">
        <f>INDEX(Data_Persons[Tenure (yrs)],MATCH(Data_Sales!H367,Data_Persons[Sales Person],0))</f>
        <v>3</v>
      </c>
      <c r="J367" s="6" t="s">
        <v>12</v>
      </c>
      <c r="K367" s="6" t="s">
        <v>13</v>
      </c>
      <c r="L367" s="22">
        <v>399</v>
      </c>
      <c r="M367" s="6">
        <v>1</v>
      </c>
      <c r="N367" s="22">
        <f t="shared" si="17"/>
        <v>399</v>
      </c>
      <c r="O367" s="6" t="str">
        <f>VLOOKUP(H367,Data_Persons!$B$2:$C$9,2,0)</f>
        <v>Jeff</v>
      </c>
    </row>
    <row r="368" spans="1:15" x14ac:dyDescent="0.3">
      <c r="A368" s="8" t="s">
        <v>408</v>
      </c>
      <c r="B368" s="43">
        <v>44785</v>
      </c>
      <c r="C368" s="6">
        <f>DAY(Data_Sales[[#This Row],[Order Date]])</f>
        <v>12</v>
      </c>
      <c r="D368" s="14">
        <f t="shared" si="15"/>
        <v>8</v>
      </c>
      <c r="E368" s="6">
        <f t="shared" si="16"/>
        <v>2022</v>
      </c>
      <c r="F368" s="6">
        <v>18</v>
      </c>
      <c r="G368" s="6" t="s">
        <v>52</v>
      </c>
      <c r="H368" s="6" t="s">
        <v>38</v>
      </c>
      <c r="I368" s="6">
        <f>INDEX(Data_Persons[Tenure (yrs)],MATCH(Data_Sales!H368,Data_Persons[Sales Person],0))</f>
        <v>5</v>
      </c>
      <c r="J368" s="6" t="s">
        <v>12</v>
      </c>
      <c r="K368" s="6" t="s">
        <v>13</v>
      </c>
      <c r="L368" s="22">
        <v>399</v>
      </c>
      <c r="M368" s="6">
        <v>5</v>
      </c>
      <c r="N368" s="22">
        <f t="shared" si="17"/>
        <v>1995</v>
      </c>
      <c r="O368" s="6" t="str">
        <f>VLOOKUP(H368,Data_Persons!$B$2:$C$9,2,0)</f>
        <v>Jeff</v>
      </c>
    </row>
    <row r="369" spans="1:15" x14ac:dyDescent="0.3">
      <c r="A369" s="8" t="s">
        <v>409</v>
      </c>
      <c r="B369" s="43">
        <v>44795</v>
      </c>
      <c r="C369" s="6">
        <f>DAY(Data_Sales[[#This Row],[Order Date]])</f>
        <v>22</v>
      </c>
      <c r="D369" s="14">
        <f t="shared" si="15"/>
        <v>8</v>
      </c>
      <c r="E369" s="6">
        <f t="shared" si="16"/>
        <v>2022</v>
      </c>
      <c r="F369" s="6">
        <v>20</v>
      </c>
      <c r="G369" s="6" t="s">
        <v>10</v>
      </c>
      <c r="H369" s="6" t="s">
        <v>11</v>
      </c>
      <c r="I369" s="6">
        <f>INDEX(Data_Persons[Tenure (yrs)],MATCH(Data_Sales!H369,Data_Persons[Sales Person],0))</f>
        <v>3</v>
      </c>
      <c r="J369" s="6" t="s">
        <v>12</v>
      </c>
      <c r="K369" s="6" t="s">
        <v>13</v>
      </c>
      <c r="L369" s="22">
        <v>399</v>
      </c>
      <c r="M369" s="6">
        <v>9</v>
      </c>
      <c r="N369" s="22">
        <f t="shared" si="17"/>
        <v>3591</v>
      </c>
      <c r="O369" s="6" t="str">
        <f>VLOOKUP(H369,Data_Persons!$B$2:$C$9,2,0)</f>
        <v>Jeff</v>
      </c>
    </row>
    <row r="370" spans="1:15" x14ac:dyDescent="0.3">
      <c r="A370" s="8" t="s">
        <v>410</v>
      </c>
      <c r="B370" s="43">
        <v>44797</v>
      </c>
      <c r="C370" s="6">
        <f>DAY(Data_Sales[[#This Row],[Order Date]])</f>
        <v>24</v>
      </c>
      <c r="D370" s="14">
        <f t="shared" si="15"/>
        <v>8</v>
      </c>
      <c r="E370" s="6">
        <f t="shared" si="16"/>
        <v>2022</v>
      </c>
      <c r="F370" s="6">
        <v>4</v>
      </c>
      <c r="G370" s="6" t="s">
        <v>19</v>
      </c>
      <c r="H370" s="6" t="s">
        <v>20</v>
      </c>
      <c r="I370" s="6">
        <f>INDEX(Data_Persons[Tenure (yrs)],MATCH(Data_Sales!H370,Data_Persons[Sales Person],0))</f>
        <v>2</v>
      </c>
      <c r="J370" s="6" t="s">
        <v>21</v>
      </c>
      <c r="K370" s="6" t="s">
        <v>13</v>
      </c>
      <c r="L370" s="22">
        <v>399</v>
      </c>
      <c r="M370" s="6">
        <v>7</v>
      </c>
      <c r="N370" s="22">
        <f t="shared" si="17"/>
        <v>2793</v>
      </c>
      <c r="O370" s="6" t="str">
        <f>VLOOKUP(H370,Data_Persons!$B$2:$C$9,2,0)</f>
        <v>Jeff</v>
      </c>
    </row>
    <row r="371" spans="1:15" x14ac:dyDescent="0.3">
      <c r="A371" s="8" t="s">
        <v>411</v>
      </c>
      <c r="B371" s="43">
        <v>44803</v>
      </c>
      <c r="C371" s="6">
        <f>DAY(Data_Sales[[#This Row],[Order Date]])</f>
        <v>30</v>
      </c>
      <c r="D371" s="14">
        <f t="shared" si="15"/>
        <v>8</v>
      </c>
      <c r="E371" s="6">
        <f t="shared" si="16"/>
        <v>2022</v>
      </c>
      <c r="F371" s="6">
        <v>17</v>
      </c>
      <c r="G371" s="6" t="s">
        <v>63</v>
      </c>
      <c r="H371" s="6" t="s">
        <v>11</v>
      </c>
      <c r="I371" s="6">
        <f>INDEX(Data_Persons[Tenure (yrs)],MATCH(Data_Sales!H371,Data_Persons[Sales Person],0))</f>
        <v>3</v>
      </c>
      <c r="J371" s="6" t="s">
        <v>12</v>
      </c>
      <c r="K371" s="6" t="s">
        <v>13</v>
      </c>
      <c r="L371" s="22">
        <v>399</v>
      </c>
      <c r="M371" s="6">
        <v>1</v>
      </c>
      <c r="N371" s="22">
        <f t="shared" si="17"/>
        <v>399</v>
      </c>
      <c r="O371" s="6" t="str">
        <f>VLOOKUP(H371,Data_Persons!$B$2:$C$9,2,0)</f>
        <v>Jeff</v>
      </c>
    </row>
    <row r="372" spans="1:15" x14ac:dyDescent="0.3">
      <c r="A372" s="8" t="s">
        <v>412</v>
      </c>
      <c r="B372" s="43">
        <v>44803</v>
      </c>
      <c r="C372" s="6">
        <f>DAY(Data_Sales[[#This Row],[Order Date]])</f>
        <v>30</v>
      </c>
      <c r="D372" s="14">
        <f t="shared" si="15"/>
        <v>8</v>
      </c>
      <c r="E372" s="6">
        <f t="shared" si="16"/>
        <v>2022</v>
      </c>
      <c r="F372" s="6">
        <v>14</v>
      </c>
      <c r="G372" s="6" t="s">
        <v>65</v>
      </c>
      <c r="H372" s="6" t="s">
        <v>36</v>
      </c>
      <c r="I372" s="6">
        <f>INDEX(Data_Persons[Tenure (yrs)],MATCH(Data_Sales!H372,Data_Persons[Sales Person],0))</f>
        <v>6</v>
      </c>
      <c r="J372" s="6" t="s">
        <v>27</v>
      </c>
      <c r="K372" s="6" t="s">
        <v>13</v>
      </c>
      <c r="L372" s="22">
        <v>399</v>
      </c>
      <c r="M372" s="6">
        <v>4</v>
      </c>
      <c r="N372" s="22">
        <f t="shared" si="17"/>
        <v>1596</v>
      </c>
      <c r="O372" s="6" t="str">
        <f>VLOOKUP(H372,Data_Persons!$B$2:$C$9,2,0)</f>
        <v>Steve</v>
      </c>
    </row>
    <row r="373" spans="1:15" x14ac:dyDescent="0.3">
      <c r="A373" s="8" t="s">
        <v>413</v>
      </c>
      <c r="B373" s="43">
        <v>44803</v>
      </c>
      <c r="C373" s="6">
        <f>DAY(Data_Sales[[#This Row],[Order Date]])</f>
        <v>30</v>
      </c>
      <c r="D373" s="14">
        <f t="shared" si="15"/>
        <v>8</v>
      </c>
      <c r="E373" s="6">
        <f t="shared" si="16"/>
        <v>2022</v>
      </c>
      <c r="F373" s="6">
        <v>20</v>
      </c>
      <c r="G373" s="6" t="s">
        <v>10</v>
      </c>
      <c r="H373" s="6" t="s">
        <v>38</v>
      </c>
      <c r="I373" s="6">
        <f>INDEX(Data_Persons[Tenure (yrs)],MATCH(Data_Sales!H373,Data_Persons[Sales Person],0))</f>
        <v>5</v>
      </c>
      <c r="J373" s="6" t="s">
        <v>12</v>
      </c>
      <c r="K373" s="6" t="s">
        <v>13</v>
      </c>
      <c r="L373" s="22">
        <v>399</v>
      </c>
      <c r="M373" s="6">
        <v>8</v>
      </c>
      <c r="N373" s="22">
        <f t="shared" si="17"/>
        <v>3192</v>
      </c>
      <c r="O373" s="6" t="str">
        <f>VLOOKUP(H373,Data_Persons!$B$2:$C$9,2,0)</f>
        <v>Jeff</v>
      </c>
    </row>
    <row r="374" spans="1:15" x14ac:dyDescent="0.3">
      <c r="A374" s="8" t="s">
        <v>414</v>
      </c>
      <c r="B374" s="43">
        <v>44804</v>
      </c>
      <c r="C374" s="6">
        <f>DAY(Data_Sales[[#This Row],[Order Date]])</f>
        <v>31</v>
      </c>
      <c r="D374" s="14">
        <f t="shared" si="15"/>
        <v>8</v>
      </c>
      <c r="E374" s="6">
        <f t="shared" si="16"/>
        <v>2022</v>
      </c>
      <c r="F374" s="6">
        <v>11</v>
      </c>
      <c r="G374" s="6" t="s">
        <v>115</v>
      </c>
      <c r="H374" s="6" t="s">
        <v>26</v>
      </c>
      <c r="I374" s="6">
        <f>INDEX(Data_Persons[Tenure (yrs)],MATCH(Data_Sales!H374,Data_Persons[Sales Person],0))</f>
        <v>5</v>
      </c>
      <c r="J374" s="6" t="s">
        <v>27</v>
      </c>
      <c r="K374" s="6" t="s">
        <v>13</v>
      </c>
      <c r="L374" s="22">
        <v>399</v>
      </c>
      <c r="M374" s="6">
        <v>5</v>
      </c>
      <c r="N374" s="22">
        <f t="shared" si="17"/>
        <v>1995</v>
      </c>
      <c r="O374" s="6" t="str">
        <f>VLOOKUP(H374,Data_Persons!$B$2:$C$9,2,0)</f>
        <v>Sara</v>
      </c>
    </row>
    <row r="375" spans="1:15" x14ac:dyDescent="0.3">
      <c r="A375" s="8" t="s">
        <v>415</v>
      </c>
      <c r="B375" s="43">
        <v>44805</v>
      </c>
      <c r="C375" s="6">
        <f>DAY(Data_Sales[[#This Row],[Order Date]])</f>
        <v>1</v>
      </c>
      <c r="D375" s="14">
        <f t="shared" si="15"/>
        <v>9</v>
      </c>
      <c r="E375" s="6">
        <f t="shared" si="16"/>
        <v>2022</v>
      </c>
      <c r="F375" s="6">
        <v>11</v>
      </c>
      <c r="G375" s="6" t="s">
        <v>115</v>
      </c>
      <c r="H375" s="6" t="s">
        <v>36</v>
      </c>
      <c r="I375" s="6">
        <f>INDEX(Data_Persons[Tenure (yrs)],MATCH(Data_Sales!H375,Data_Persons[Sales Person],0))</f>
        <v>6</v>
      </c>
      <c r="J375" s="6" t="s">
        <v>27</v>
      </c>
      <c r="K375" s="6" t="s">
        <v>13</v>
      </c>
      <c r="L375" s="22">
        <v>399</v>
      </c>
      <c r="M375" s="6">
        <v>4</v>
      </c>
      <c r="N375" s="22">
        <f t="shared" si="17"/>
        <v>1596</v>
      </c>
      <c r="O375" s="6" t="str">
        <f>VLOOKUP(H375,Data_Persons!$B$2:$C$9,2,0)</f>
        <v>Steve</v>
      </c>
    </row>
    <row r="376" spans="1:15" x14ac:dyDescent="0.3">
      <c r="A376" s="8" t="s">
        <v>416</v>
      </c>
      <c r="B376" s="43">
        <v>44807</v>
      </c>
      <c r="C376" s="6">
        <f>DAY(Data_Sales[[#This Row],[Order Date]])</f>
        <v>3</v>
      </c>
      <c r="D376" s="14">
        <f t="shared" si="15"/>
        <v>9</v>
      </c>
      <c r="E376" s="6">
        <f t="shared" si="16"/>
        <v>2022</v>
      </c>
      <c r="F376" s="6">
        <v>7</v>
      </c>
      <c r="G376" s="6" t="s">
        <v>43</v>
      </c>
      <c r="H376" s="6" t="s">
        <v>41</v>
      </c>
      <c r="I376" s="6">
        <f>INDEX(Data_Persons[Tenure (yrs)],MATCH(Data_Sales!H376,Data_Persons[Sales Person],0))</f>
        <v>8</v>
      </c>
      <c r="J376" s="6" t="s">
        <v>17</v>
      </c>
      <c r="K376" s="6" t="s">
        <v>13</v>
      </c>
      <c r="L376" s="22">
        <v>399</v>
      </c>
      <c r="M376" s="6">
        <v>1</v>
      </c>
      <c r="N376" s="22">
        <f t="shared" si="17"/>
        <v>399</v>
      </c>
      <c r="O376" s="6" t="str">
        <f>VLOOKUP(H376,Data_Persons!$B$2:$C$9,2,0)</f>
        <v>Philip</v>
      </c>
    </row>
    <row r="377" spans="1:15" x14ac:dyDescent="0.3">
      <c r="A377" s="8" t="s">
        <v>417</v>
      </c>
      <c r="B377" s="43">
        <v>44808</v>
      </c>
      <c r="C377" s="6">
        <f>DAY(Data_Sales[[#This Row],[Order Date]])</f>
        <v>4</v>
      </c>
      <c r="D377" s="14">
        <f t="shared" si="15"/>
        <v>9</v>
      </c>
      <c r="E377" s="6">
        <f t="shared" si="16"/>
        <v>2022</v>
      </c>
      <c r="F377" s="6">
        <v>19</v>
      </c>
      <c r="G377" s="6" t="s">
        <v>32</v>
      </c>
      <c r="H377" s="6" t="s">
        <v>11</v>
      </c>
      <c r="I377" s="6">
        <f>INDEX(Data_Persons[Tenure (yrs)],MATCH(Data_Sales!H377,Data_Persons[Sales Person],0))</f>
        <v>3</v>
      </c>
      <c r="J377" s="6" t="s">
        <v>12</v>
      </c>
      <c r="K377" s="6" t="s">
        <v>13</v>
      </c>
      <c r="L377" s="22">
        <v>399</v>
      </c>
      <c r="M377" s="6">
        <v>9</v>
      </c>
      <c r="N377" s="22">
        <f t="shared" si="17"/>
        <v>3591</v>
      </c>
      <c r="O377" s="6" t="str">
        <f>VLOOKUP(H377,Data_Persons!$B$2:$C$9,2,0)</f>
        <v>Jeff</v>
      </c>
    </row>
    <row r="378" spans="1:15" x14ac:dyDescent="0.3">
      <c r="A378" s="8" t="s">
        <v>418</v>
      </c>
      <c r="B378" s="43">
        <v>44810</v>
      </c>
      <c r="C378" s="6">
        <f>DAY(Data_Sales[[#This Row],[Order Date]])</f>
        <v>6</v>
      </c>
      <c r="D378" s="14">
        <f t="shared" si="15"/>
        <v>9</v>
      </c>
      <c r="E378" s="6">
        <f t="shared" si="16"/>
        <v>2022</v>
      </c>
      <c r="F378" s="6">
        <v>1</v>
      </c>
      <c r="G378" s="6" t="s">
        <v>61</v>
      </c>
      <c r="H378" s="6" t="s">
        <v>20</v>
      </c>
      <c r="I378" s="6">
        <f>INDEX(Data_Persons[Tenure (yrs)],MATCH(Data_Sales!H378,Data_Persons[Sales Person],0))</f>
        <v>2</v>
      </c>
      <c r="J378" s="6" t="s">
        <v>21</v>
      </c>
      <c r="K378" s="6" t="s">
        <v>13</v>
      </c>
      <c r="L378" s="22">
        <v>399</v>
      </c>
      <c r="M378" s="6">
        <v>3</v>
      </c>
      <c r="N378" s="22">
        <f t="shared" si="17"/>
        <v>1197</v>
      </c>
      <c r="O378" s="6" t="str">
        <f>VLOOKUP(H378,Data_Persons!$B$2:$C$9,2,0)</f>
        <v>Jeff</v>
      </c>
    </row>
    <row r="379" spans="1:15" x14ac:dyDescent="0.3">
      <c r="A379" s="8" t="s">
        <v>419</v>
      </c>
      <c r="B379" s="43">
        <v>44810</v>
      </c>
      <c r="C379" s="6">
        <f>DAY(Data_Sales[[#This Row],[Order Date]])</f>
        <v>6</v>
      </c>
      <c r="D379" s="14">
        <f t="shared" si="15"/>
        <v>9</v>
      </c>
      <c r="E379" s="6">
        <f t="shared" si="16"/>
        <v>2022</v>
      </c>
      <c r="F379" s="6">
        <v>4</v>
      </c>
      <c r="G379" s="6" t="s">
        <v>19</v>
      </c>
      <c r="H379" s="6" t="s">
        <v>30</v>
      </c>
      <c r="I379" s="6">
        <f>INDEX(Data_Persons[Tenure (yrs)],MATCH(Data_Sales!H379,Data_Persons[Sales Person],0))</f>
        <v>2</v>
      </c>
      <c r="J379" s="6" t="s">
        <v>21</v>
      </c>
      <c r="K379" s="6" t="s">
        <v>13</v>
      </c>
      <c r="L379" s="22">
        <v>399</v>
      </c>
      <c r="M379" s="6">
        <v>4</v>
      </c>
      <c r="N379" s="22">
        <f t="shared" si="17"/>
        <v>1596</v>
      </c>
      <c r="O379" s="6" t="str">
        <f>VLOOKUP(H379,Data_Persons!$B$2:$C$9,2,0)</f>
        <v>Sara</v>
      </c>
    </row>
    <row r="380" spans="1:15" x14ac:dyDescent="0.3">
      <c r="A380" s="8" t="s">
        <v>420</v>
      </c>
      <c r="B380" s="43">
        <v>44812</v>
      </c>
      <c r="C380" s="6">
        <f>DAY(Data_Sales[[#This Row],[Order Date]])</f>
        <v>8</v>
      </c>
      <c r="D380" s="14">
        <f t="shared" si="15"/>
        <v>9</v>
      </c>
      <c r="E380" s="6">
        <f t="shared" si="16"/>
        <v>2022</v>
      </c>
      <c r="F380" s="6">
        <v>13</v>
      </c>
      <c r="G380" s="6" t="s">
        <v>35</v>
      </c>
      <c r="H380" s="6" t="s">
        <v>26</v>
      </c>
      <c r="I380" s="6">
        <f>INDEX(Data_Persons[Tenure (yrs)],MATCH(Data_Sales!H380,Data_Persons[Sales Person],0))</f>
        <v>5</v>
      </c>
      <c r="J380" s="6" t="s">
        <v>27</v>
      </c>
      <c r="K380" s="6" t="s">
        <v>13</v>
      </c>
      <c r="L380" s="22">
        <v>399</v>
      </c>
      <c r="M380" s="6">
        <v>4</v>
      </c>
      <c r="N380" s="22">
        <f t="shared" si="17"/>
        <v>1596</v>
      </c>
      <c r="O380" s="6" t="str">
        <f>VLOOKUP(H380,Data_Persons!$B$2:$C$9,2,0)</f>
        <v>Sara</v>
      </c>
    </row>
    <row r="381" spans="1:15" x14ac:dyDescent="0.3">
      <c r="A381" s="8" t="s">
        <v>421</v>
      </c>
      <c r="B381" s="43">
        <v>44812</v>
      </c>
      <c r="C381" s="6">
        <f>DAY(Data_Sales[[#This Row],[Order Date]])</f>
        <v>8</v>
      </c>
      <c r="D381" s="14">
        <f t="shared" si="15"/>
        <v>9</v>
      </c>
      <c r="E381" s="6">
        <f t="shared" si="16"/>
        <v>2022</v>
      </c>
      <c r="F381" s="6">
        <v>8</v>
      </c>
      <c r="G381" s="6" t="s">
        <v>76</v>
      </c>
      <c r="H381" s="6" t="s">
        <v>16</v>
      </c>
      <c r="I381" s="6">
        <f>INDEX(Data_Persons[Tenure (yrs)],MATCH(Data_Sales!H381,Data_Persons[Sales Person],0))</f>
        <v>4</v>
      </c>
      <c r="J381" s="6" t="s">
        <v>17</v>
      </c>
      <c r="K381" s="6" t="s">
        <v>13</v>
      </c>
      <c r="L381" s="22">
        <v>399</v>
      </c>
      <c r="M381" s="6">
        <v>1</v>
      </c>
      <c r="N381" s="22">
        <f t="shared" si="17"/>
        <v>399</v>
      </c>
      <c r="O381" s="6" t="str">
        <f>VLOOKUP(H381,Data_Persons!$B$2:$C$9,2,0)</f>
        <v>Steve</v>
      </c>
    </row>
    <row r="382" spans="1:15" x14ac:dyDescent="0.3">
      <c r="A382" s="8" t="s">
        <v>422</v>
      </c>
      <c r="B382" s="43">
        <v>44815</v>
      </c>
      <c r="C382" s="6">
        <f>DAY(Data_Sales[[#This Row],[Order Date]])</f>
        <v>11</v>
      </c>
      <c r="D382" s="14">
        <f t="shared" si="15"/>
        <v>9</v>
      </c>
      <c r="E382" s="6">
        <f t="shared" si="16"/>
        <v>2022</v>
      </c>
      <c r="F382" s="6">
        <v>5</v>
      </c>
      <c r="G382" s="6" t="s">
        <v>23</v>
      </c>
      <c r="H382" s="6" t="s">
        <v>20</v>
      </c>
      <c r="I382" s="6">
        <f>INDEX(Data_Persons[Tenure (yrs)],MATCH(Data_Sales!H382,Data_Persons[Sales Person],0))</f>
        <v>2</v>
      </c>
      <c r="J382" s="6" t="s">
        <v>21</v>
      </c>
      <c r="K382" s="6" t="s">
        <v>13</v>
      </c>
      <c r="L382" s="22">
        <v>399</v>
      </c>
      <c r="M382" s="6">
        <v>9</v>
      </c>
      <c r="N382" s="22">
        <f t="shared" si="17"/>
        <v>3591</v>
      </c>
      <c r="O382" s="6" t="str">
        <f>VLOOKUP(H382,Data_Persons!$B$2:$C$9,2,0)</f>
        <v>Jeff</v>
      </c>
    </row>
    <row r="383" spans="1:15" x14ac:dyDescent="0.3">
      <c r="A383" s="8" t="s">
        <v>423</v>
      </c>
      <c r="B383" s="43">
        <v>44816</v>
      </c>
      <c r="C383" s="6">
        <f>DAY(Data_Sales[[#This Row],[Order Date]])</f>
        <v>12</v>
      </c>
      <c r="D383" s="14">
        <f t="shared" si="15"/>
        <v>9</v>
      </c>
      <c r="E383" s="6">
        <f t="shared" si="16"/>
        <v>2022</v>
      </c>
      <c r="F383" s="6">
        <v>15</v>
      </c>
      <c r="G383" s="6" t="s">
        <v>49</v>
      </c>
      <c r="H383" s="6" t="s">
        <v>36</v>
      </c>
      <c r="I383" s="6">
        <f>INDEX(Data_Persons[Tenure (yrs)],MATCH(Data_Sales!H383,Data_Persons[Sales Person],0))</f>
        <v>6</v>
      </c>
      <c r="J383" s="6" t="s">
        <v>27</v>
      </c>
      <c r="K383" s="6" t="s">
        <v>13</v>
      </c>
      <c r="L383" s="22">
        <v>399</v>
      </c>
      <c r="M383" s="6">
        <v>1</v>
      </c>
      <c r="N383" s="22">
        <f t="shared" si="17"/>
        <v>399</v>
      </c>
      <c r="O383" s="6" t="str">
        <f>VLOOKUP(H383,Data_Persons!$B$2:$C$9,2,0)</f>
        <v>Steve</v>
      </c>
    </row>
    <row r="384" spans="1:15" x14ac:dyDescent="0.3">
      <c r="A384" s="8" t="s">
        <v>424</v>
      </c>
      <c r="B384" s="43">
        <v>44820</v>
      </c>
      <c r="C384" s="6">
        <f>DAY(Data_Sales[[#This Row],[Order Date]])</f>
        <v>16</v>
      </c>
      <c r="D384" s="14">
        <f t="shared" si="15"/>
        <v>9</v>
      </c>
      <c r="E384" s="6">
        <f t="shared" si="16"/>
        <v>2022</v>
      </c>
      <c r="F384" s="6">
        <v>18</v>
      </c>
      <c r="G384" s="6" t="s">
        <v>52</v>
      </c>
      <c r="H384" s="6" t="s">
        <v>11</v>
      </c>
      <c r="I384" s="6">
        <f>INDEX(Data_Persons[Tenure (yrs)],MATCH(Data_Sales!H384,Data_Persons[Sales Person],0))</f>
        <v>3</v>
      </c>
      <c r="J384" s="6" t="s">
        <v>12</v>
      </c>
      <c r="K384" s="6" t="s">
        <v>13</v>
      </c>
      <c r="L384" s="22">
        <v>399</v>
      </c>
      <c r="M384" s="6">
        <v>3</v>
      </c>
      <c r="N384" s="22">
        <f t="shared" si="17"/>
        <v>1197</v>
      </c>
      <c r="O384" s="6" t="str">
        <f>VLOOKUP(H384,Data_Persons!$B$2:$C$9,2,0)</f>
        <v>Jeff</v>
      </c>
    </row>
    <row r="385" spans="1:15" x14ac:dyDescent="0.3">
      <c r="A385" s="8" t="s">
        <v>425</v>
      </c>
      <c r="B385" s="43">
        <v>44820</v>
      </c>
      <c r="C385" s="6">
        <f>DAY(Data_Sales[[#This Row],[Order Date]])</f>
        <v>16</v>
      </c>
      <c r="D385" s="14">
        <f t="shared" si="15"/>
        <v>9</v>
      </c>
      <c r="E385" s="6">
        <f t="shared" si="16"/>
        <v>2022</v>
      </c>
      <c r="F385" s="6">
        <v>14</v>
      </c>
      <c r="G385" s="6" t="s">
        <v>65</v>
      </c>
      <c r="H385" s="6" t="s">
        <v>26</v>
      </c>
      <c r="I385" s="6">
        <f>INDEX(Data_Persons[Tenure (yrs)],MATCH(Data_Sales!H385,Data_Persons[Sales Person],0))</f>
        <v>5</v>
      </c>
      <c r="J385" s="6" t="s">
        <v>27</v>
      </c>
      <c r="K385" s="6" t="s">
        <v>13</v>
      </c>
      <c r="L385" s="22">
        <v>399</v>
      </c>
      <c r="M385" s="6">
        <v>8</v>
      </c>
      <c r="N385" s="22">
        <f t="shared" si="17"/>
        <v>3192</v>
      </c>
      <c r="O385" s="6" t="str">
        <f>VLOOKUP(H385,Data_Persons!$B$2:$C$9,2,0)</f>
        <v>Sara</v>
      </c>
    </row>
    <row r="386" spans="1:15" x14ac:dyDescent="0.3">
      <c r="A386" s="8" t="s">
        <v>426</v>
      </c>
      <c r="B386" s="43">
        <v>44820</v>
      </c>
      <c r="C386" s="6">
        <f>DAY(Data_Sales[[#This Row],[Order Date]])</f>
        <v>16</v>
      </c>
      <c r="D386" s="14">
        <f t="shared" ref="D386:D449" si="18">MONTH(B386)</f>
        <v>9</v>
      </c>
      <c r="E386" s="6">
        <f t="shared" ref="E386:E449" si="19">YEAR(B386)</f>
        <v>2022</v>
      </c>
      <c r="F386" s="6">
        <v>15</v>
      </c>
      <c r="G386" s="6" t="s">
        <v>49</v>
      </c>
      <c r="H386" s="6" t="s">
        <v>36</v>
      </c>
      <c r="I386" s="6">
        <f>INDEX(Data_Persons[Tenure (yrs)],MATCH(Data_Sales!H386,Data_Persons[Sales Person],0))</f>
        <v>6</v>
      </c>
      <c r="J386" s="6" t="s">
        <v>27</v>
      </c>
      <c r="K386" s="6" t="s">
        <v>13</v>
      </c>
      <c r="L386" s="22">
        <v>399</v>
      </c>
      <c r="M386" s="6">
        <v>0</v>
      </c>
      <c r="N386" s="22">
        <f t="shared" si="17"/>
        <v>0</v>
      </c>
      <c r="O386" s="6" t="str">
        <f>VLOOKUP(H386,Data_Persons!$B$2:$C$9,2,0)</f>
        <v>Steve</v>
      </c>
    </row>
    <row r="387" spans="1:15" x14ac:dyDescent="0.3">
      <c r="A387" s="8" t="s">
        <v>427</v>
      </c>
      <c r="B387" s="43">
        <v>44821</v>
      </c>
      <c r="C387" s="6">
        <f>DAY(Data_Sales[[#This Row],[Order Date]])</f>
        <v>17</v>
      </c>
      <c r="D387" s="14">
        <f t="shared" si="18"/>
        <v>9</v>
      </c>
      <c r="E387" s="6">
        <f t="shared" si="19"/>
        <v>2022</v>
      </c>
      <c r="F387" s="6">
        <v>15</v>
      </c>
      <c r="G387" s="6" t="s">
        <v>49</v>
      </c>
      <c r="H387" s="6" t="s">
        <v>36</v>
      </c>
      <c r="I387" s="6">
        <f>INDEX(Data_Persons[Tenure (yrs)],MATCH(Data_Sales!H387,Data_Persons[Sales Person],0))</f>
        <v>6</v>
      </c>
      <c r="J387" s="6" t="s">
        <v>27</v>
      </c>
      <c r="K387" s="6" t="s">
        <v>13</v>
      </c>
      <c r="L387" s="22">
        <v>399</v>
      </c>
      <c r="M387" s="6">
        <v>2</v>
      </c>
      <c r="N387" s="22">
        <f t="shared" ref="N387:N450" si="20">L387*M387</f>
        <v>798</v>
      </c>
      <c r="O387" s="6" t="str">
        <f>VLOOKUP(H387,Data_Persons!$B$2:$C$9,2,0)</f>
        <v>Steve</v>
      </c>
    </row>
    <row r="388" spans="1:15" x14ac:dyDescent="0.3">
      <c r="A388" s="8" t="s">
        <v>428</v>
      </c>
      <c r="B388" s="43">
        <v>44822</v>
      </c>
      <c r="C388" s="6">
        <f>DAY(Data_Sales[[#This Row],[Order Date]])</f>
        <v>18</v>
      </c>
      <c r="D388" s="14">
        <f t="shared" si="18"/>
        <v>9</v>
      </c>
      <c r="E388" s="6">
        <f t="shared" si="19"/>
        <v>2022</v>
      </c>
      <c r="F388" s="6">
        <v>1</v>
      </c>
      <c r="G388" s="6" t="s">
        <v>61</v>
      </c>
      <c r="H388" s="6" t="s">
        <v>30</v>
      </c>
      <c r="I388" s="6">
        <f>INDEX(Data_Persons[Tenure (yrs)],MATCH(Data_Sales!H388,Data_Persons[Sales Person],0))</f>
        <v>2</v>
      </c>
      <c r="J388" s="6" t="s">
        <v>21</v>
      </c>
      <c r="K388" s="6" t="s">
        <v>13</v>
      </c>
      <c r="L388" s="22">
        <v>399</v>
      </c>
      <c r="M388" s="6">
        <v>6</v>
      </c>
      <c r="N388" s="22">
        <f t="shared" si="20"/>
        <v>2394</v>
      </c>
      <c r="O388" s="6" t="str">
        <f>VLOOKUP(H388,Data_Persons!$B$2:$C$9,2,0)</f>
        <v>Sara</v>
      </c>
    </row>
    <row r="389" spans="1:15" x14ac:dyDescent="0.3">
      <c r="A389" s="8" t="s">
        <v>429</v>
      </c>
      <c r="B389" s="43">
        <v>44824</v>
      </c>
      <c r="C389" s="6">
        <f>DAY(Data_Sales[[#This Row],[Order Date]])</f>
        <v>20</v>
      </c>
      <c r="D389" s="14">
        <f t="shared" si="18"/>
        <v>9</v>
      </c>
      <c r="E389" s="6">
        <f t="shared" si="19"/>
        <v>2022</v>
      </c>
      <c r="F389" s="6">
        <v>5</v>
      </c>
      <c r="G389" s="6" t="s">
        <v>23</v>
      </c>
      <c r="H389" s="6" t="s">
        <v>20</v>
      </c>
      <c r="I389" s="6">
        <f>INDEX(Data_Persons[Tenure (yrs)],MATCH(Data_Sales!H389,Data_Persons[Sales Person],0))</f>
        <v>2</v>
      </c>
      <c r="J389" s="6" t="s">
        <v>21</v>
      </c>
      <c r="K389" s="6" t="s">
        <v>13</v>
      </c>
      <c r="L389" s="22">
        <v>399</v>
      </c>
      <c r="M389" s="6">
        <v>4</v>
      </c>
      <c r="N389" s="22">
        <f t="shared" si="20"/>
        <v>1596</v>
      </c>
      <c r="O389" s="6" t="str">
        <f>VLOOKUP(H389,Data_Persons!$B$2:$C$9,2,0)</f>
        <v>Jeff</v>
      </c>
    </row>
    <row r="390" spans="1:15" x14ac:dyDescent="0.3">
      <c r="A390" s="8" t="s">
        <v>430</v>
      </c>
      <c r="B390" s="43">
        <v>44824</v>
      </c>
      <c r="C390" s="6">
        <f>DAY(Data_Sales[[#This Row],[Order Date]])</f>
        <v>20</v>
      </c>
      <c r="D390" s="14">
        <f t="shared" si="18"/>
        <v>9</v>
      </c>
      <c r="E390" s="6">
        <f t="shared" si="19"/>
        <v>2022</v>
      </c>
      <c r="F390" s="6">
        <v>1</v>
      </c>
      <c r="G390" s="6" t="s">
        <v>61</v>
      </c>
      <c r="H390" s="6" t="s">
        <v>20</v>
      </c>
      <c r="I390" s="6">
        <f>INDEX(Data_Persons[Tenure (yrs)],MATCH(Data_Sales!H390,Data_Persons[Sales Person],0))</f>
        <v>2</v>
      </c>
      <c r="J390" s="6" t="s">
        <v>21</v>
      </c>
      <c r="K390" s="6" t="s">
        <v>13</v>
      </c>
      <c r="L390" s="22">
        <v>399</v>
      </c>
      <c r="M390" s="6">
        <v>1</v>
      </c>
      <c r="N390" s="22">
        <f t="shared" si="20"/>
        <v>399</v>
      </c>
      <c r="O390" s="6" t="str">
        <f>VLOOKUP(H390,Data_Persons!$B$2:$C$9,2,0)</f>
        <v>Jeff</v>
      </c>
    </row>
    <row r="391" spans="1:15" x14ac:dyDescent="0.3">
      <c r="A391" s="8" t="s">
        <v>431</v>
      </c>
      <c r="B391" s="43">
        <v>44824</v>
      </c>
      <c r="C391" s="6">
        <f>DAY(Data_Sales[[#This Row],[Order Date]])</f>
        <v>20</v>
      </c>
      <c r="D391" s="14">
        <f t="shared" si="18"/>
        <v>9</v>
      </c>
      <c r="E391" s="6">
        <f t="shared" si="19"/>
        <v>2022</v>
      </c>
      <c r="F391" s="6">
        <v>17</v>
      </c>
      <c r="G391" s="6" t="s">
        <v>63</v>
      </c>
      <c r="H391" s="6" t="s">
        <v>38</v>
      </c>
      <c r="I391" s="6">
        <f>INDEX(Data_Persons[Tenure (yrs)],MATCH(Data_Sales!H391,Data_Persons[Sales Person],0))</f>
        <v>5</v>
      </c>
      <c r="J391" s="6" t="s">
        <v>12</v>
      </c>
      <c r="K391" s="6" t="s">
        <v>13</v>
      </c>
      <c r="L391" s="22">
        <v>399</v>
      </c>
      <c r="M391" s="6">
        <v>1</v>
      </c>
      <c r="N391" s="22">
        <f t="shared" si="20"/>
        <v>399</v>
      </c>
      <c r="O391" s="6" t="str">
        <f>VLOOKUP(H391,Data_Persons!$B$2:$C$9,2,0)</f>
        <v>Jeff</v>
      </c>
    </row>
    <row r="392" spans="1:15" x14ac:dyDescent="0.3">
      <c r="A392" s="8" t="s">
        <v>432</v>
      </c>
      <c r="B392" s="43">
        <v>44824</v>
      </c>
      <c r="C392" s="6">
        <f>DAY(Data_Sales[[#This Row],[Order Date]])</f>
        <v>20</v>
      </c>
      <c r="D392" s="14">
        <f t="shared" si="18"/>
        <v>9</v>
      </c>
      <c r="E392" s="6">
        <f t="shared" si="19"/>
        <v>2022</v>
      </c>
      <c r="F392" s="6">
        <v>8</v>
      </c>
      <c r="G392" s="6" t="s">
        <v>76</v>
      </c>
      <c r="H392" s="6" t="s">
        <v>41</v>
      </c>
      <c r="I392" s="6">
        <f>INDEX(Data_Persons[Tenure (yrs)],MATCH(Data_Sales!H392,Data_Persons[Sales Person],0))</f>
        <v>8</v>
      </c>
      <c r="J392" s="6" t="s">
        <v>17</v>
      </c>
      <c r="K392" s="6" t="s">
        <v>13</v>
      </c>
      <c r="L392" s="22">
        <v>399</v>
      </c>
      <c r="M392" s="6">
        <v>3</v>
      </c>
      <c r="N392" s="22">
        <f t="shared" si="20"/>
        <v>1197</v>
      </c>
      <c r="O392" s="6" t="str">
        <f>VLOOKUP(H392,Data_Persons!$B$2:$C$9,2,0)</f>
        <v>Philip</v>
      </c>
    </row>
    <row r="393" spans="1:15" x14ac:dyDescent="0.3">
      <c r="A393" s="8" t="s">
        <v>433</v>
      </c>
      <c r="B393" s="43">
        <v>44826</v>
      </c>
      <c r="C393" s="6">
        <f>DAY(Data_Sales[[#This Row],[Order Date]])</f>
        <v>22</v>
      </c>
      <c r="D393" s="14">
        <f t="shared" si="18"/>
        <v>9</v>
      </c>
      <c r="E393" s="6">
        <f t="shared" si="19"/>
        <v>2022</v>
      </c>
      <c r="F393" s="6">
        <v>13</v>
      </c>
      <c r="G393" s="6" t="s">
        <v>35</v>
      </c>
      <c r="H393" s="6" t="s">
        <v>36</v>
      </c>
      <c r="I393" s="6">
        <f>INDEX(Data_Persons[Tenure (yrs)],MATCH(Data_Sales!H393,Data_Persons[Sales Person],0))</f>
        <v>6</v>
      </c>
      <c r="J393" s="6" t="s">
        <v>27</v>
      </c>
      <c r="K393" s="6" t="s">
        <v>13</v>
      </c>
      <c r="L393" s="22">
        <v>399</v>
      </c>
      <c r="M393" s="6">
        <v>6</v>
      </c>
      <c r="N393" s="22">
        <f t="shared" si="20"/>
        <v>2394</v>
      </c>
      <c r="O393" s="6" t="str">
        <f>VLOOKUP(H393,Data_Persons!$B$2:$C$9,2,0)</f>
        <v>Steve</v>
      </c>
    </row>
    <row r="394" spans="1:15" x14ac:dyDescent="0.3">
      <c r="A394" s="8" t="s">
        <v>434</v>
      </c>
      <c r="B394" s="43">
        <v>44827</v>
      </c>
      <c r="C394" s="6">
        <f>DAY(Data_Sales[[#This Row],[Order Date]])</f>
        <v>23</v>
      </c>
      <c r="D394" s="14">
        <f t="shared" si="18"/>
        <v>9</v>
      </c>
      <c r="E394" s="6">
        <f t="shared" si="19"/>
        <v>2022</v>
      </c>
      <c r="F394" s="6">
        <v>4</v>
      </c>
      <c r="G394" s="6" t="s">
        <v>19</v>
      </c>
      <c r="H394" s="6" t="s">
        <v>20</v>
      </c>
      <c r="I394" s="6">
        <f>INDEX(Data_Persons[Tenure (yrs)],MATCH(Data_Sales!H394,Data_Persons[Sales Person],0))</f>
        <v>2</v>
      </c>
      <c r="J394" s="6" t="s">
        <v>21</v>
      </c>
      <c r="K394" s="6" t="s">
        <v>13</v>
      </c>
      <c r="L394" s="22">
        <v>399</v>
      </c>
      <c r="M394" s="6">
        <v>7</v>
      </c>
      <c r="N394" s="22">
        <f t="shared" si="20"/>
        <v>2793</v>
      </c>
      <c r="O394" s="6" t="str">
        <f>VLOOKUP(H394,Data_Persons!$B$2:$C$9,2,0)</f>
        <v>Jeff</v>
      </c>
    </row>
    <row r="395" spans="1:15" x14ac:dyDescent="0.3">
      <c r="A395" s="8" t="s">
        <v>435</v>
      </c>
      <c r="B395" s="43">
        <v>44827</v>
      </c>
      <c r="C395" s="6">
        <f>DAY(Data_Sales[[#This Row],[Order Date]])</f>
        <v>23</v>
      </c>
      <c r="D395" s="14">
        <f t="shared" si="18"/>
        <v>9</v>
      </c>
      <c r="E395" s="6">
        <f t="shared" si="19"/>
        <v>2022</v>
      </c>
      <c r="F395" s="6">
        <v>2</v>
      </c>
      <c r="G395" s="6" t="s">
        <v>74</v>
      </c>
      <c r="H395" s="6" t="s">
        <v>20</v>
      </c>
      <c r="I395" s="6">
        <f>INDEX(Data_Persons[Tenure (yrs)],MATCH(Data_Sales!H395,Data_Persons[Sales Person],0))</f>
        <v>2</v>
      </c>
      <c r="J395" s="6" t="s">
        <v>21</v>
      </c>
      <c r="K395" s="6" t="s">
        <v>13</v>
      </c>
      <c r="L395" s="22">
        <v>399</v>
      </c>
      <c r="M395" s="6">
        <v>0</v>
      </c>
      <c r="N395" s="22">
        <f t="shared" si="20"/>
        <v>0</v>
      </c>
      <c r="O395" s="6" t="str">
        <f>VLOOKUP(H395,Data_Persons!$B$2:$C$9,2,0)</f>
        <v>Jeff</v>
      </c>
    </row>
    <row r="396" spans="1:15" x14ac:dyDescent="0.3">
      <c r="A396" s="8" t="s">
        <v>436</v>
      </c>
      <c r="B396" s="43">
        <v>44831</v>
      </c>
      <c r="C396" s="6">
        <f>DAY(Data_Sales[[#This Row],[Order Date]])</f>
        <v>27</v>
      </c>
      <c r="D396" s="14">
        <f t="shared" si="18"/>
        <v>9</v>
      </c>
      <c r="E396" s="6">
        <f t="shared" si="19"/>
        <v>2022</v>
      </c>
      <c r="F396" s="6">
        <v>13</v>
      </c>
      <c r="G396" s="6" t="s">
        <v>35</v>
      </c>
      <c r="H396" s="6" t="s">
        <v>36</v>
      </c>
      <c r="I396" s="6">
        <f>INDEX(Data_Persons[Tenure (yrs)],MATCH(Data_Sales!H396,Data_Persons[Sales Person],0))</f>
        <v>6</v>
      </c>
      <c r="J396" s="6" t="s">
        <v>27</v>
      </c>
      <c r="K396" s="6" t="s">
        <v>13</v>
      </c>
      <c r="L396" s="22">
        <v>399</v>
      </c>
      <c r="M396" s="6">
        <v>6</v>
      </c>
      <c r="N396" s="22">
        <f t="shared" si="20"/>
        <v>2394</v>
      </c>
      <c r="O396" s="6" t="str">
        <f>VLOOKUP(H396,Data_Persons!$B$2:$C$9,2,0)</f>
        <v>Steve</v>
      </c>
    </row>
    <row r="397" spans="1:15" x14ac:dyDescent="0.3">
      <c r="A397" s="8" t="s">
        <v>437</v>
      </c>
      <c r="B397" s="43">
        <v>44833</v>
      </c>
      <c r="C397" s="6">
        <f>DAY(Data_Sales[[#This Row],[Order Date]])</f>
        <v>29</v>
      </c>
      <c r="D397" s="14">
        <f t="shared" si="18"/>
        <v>9</v>
      </c>
      <c r="E397" s="6">
        <f t="shared" si="19"/>
        <v>2022</v>
      </c>
      <c r="F397" s="6">
        <v>9</v>
      </c>
      <c r="G397" s="6" t="s">
        <v>40</v>
      </c>
      <c r="H397" s="6" t="s">
        <v>41</v>
      </c>
      <c r="I397" s="6">
        <f>INDEX(Data_Persons[Tenure (yrs)],MATCH(Data_Sales!H397,Data_Persons[Sales Person],0))</f>
        <v>8</v>
      </c>
      <c r="J397" s="6" t="s">
        <v>17</v>
      </c>
      <c r="K397" s="6" t="s">
        <v>13</v>
      </c>
      <c r="L397" s="22">
        <v>399</v>
      </c>
      <c r="M397" s="6">
        <v>4</v>
      </c>
      <c r="N397" s="22">
        <f t="shared" si="20"/>
        <v>1596</v>
      </c>
      <c r="O397" s="6" t="str">
        <f>VLOOKUP(H397,Data_Persons!$B$2:$C$9,2,0)</f>
        <v>Philip</v>
      </c>
    </row>
    <row r="398" spans="1:15" x14ac:dyDescent="0.3">
      <c r="A398" s="8" t="s">
        <v>438</v>
      </c>
      <c r="B398" s="43">
        <v>44835</v>
      </c>
      <c r="C398" s="6">
        <f>DAY(Data_Sales[[#This Row],[Order Date]])</f>
        <v>1</v>
      </c>
      <c r="D398" s="14">
        <f t="shared" si="18"/>
        <v>10</v>
      </c>
      <c r="E398" s="6">
        <f t="shared" si="19"/>
        <v>2022</v>
      </c>
      <c r="F398" s="6">
        <v>2</v>
      </c>
      <c r="G398" s="6" t="s">
        <v>74</v>
      </c>
      <c r="H398" s="6" t="s">
        <v>20</v>
      </c>
      <c r="I398" s="6">
        <f>INDEX(Data_Persons[Tenure (yrs)],MATCH(Data_Sales!H398,Data_Persons[Sales Person],0))</f>
        <v>2</v>
      </c>
      <c r="J398" s="6" t="s">
        <v>21</v>
      </c>
      <c r="K398" s="6" t="s">
        <v>13</v>
      </c>
      <c r="L398" s="22">
        <v>399</v>
      </c>
      <c r="M398" s="6">
        <v>2</v>
      </c>
      <c r="N398" s="22">
        <f t="shared" si="20"/>
        <v>798</v>
      </c>
      <c r="O398" s="6" t="str">
        <f>VLOOKUP(H398,Data_Persons!$B$2:$C$9,2,0)</f>
        <v>Jeff</v>
      </c>
    </row>
    <row r="399" spans="1:15" x14ac:dyDescent="0.3">
      <c r="A399" s="8" t="s">
        <v>439</v>
      </c>
      <c r="B399" s="43">
        <v>44837</v>
      </c>
      <c r="C399" s="6">
        <f>DAY(Data_Sales[[#This Row],[Order Date]])</f>
        <v>3</v>
      </c>
      <c r="D399" s="14">
        <f t="shared" si="18"/>
        <v>10</v>
      </c>
      <c r="E399" s="6">
        <f t="shared" si="19"/>
        <v>2022</v>
      </c>
      <c r="F399" s="6">
        <v>8</v>
      </c>
      <c r="G399" s="6" t="s">
        <v>76</v>
      </c>
      <c r="H399" s="6" t="s">
        <v>16</v>
      </c>
      <c r="I399" s="6">
        <f>INDEX(Data_Persons[Tenure (yrs)],MATCH(Data_Sales!H399,Data_Persons[Sales Person],0))</f>
        <v>4</v>
      </c>
      <c r="J399" s="6" t="s">
        <v>17</v>
      </c>
      <c r="K399" s="6" t="s">
        <v>13</v>
      </c>
      <c r="L399" s="22">
        <v>399</v>
      </c>
      <c r="M399" s="6">
        <v>3</v>
      </c>
      <c r="N399" s="22">
        <f t="shared" si="20"/>
        <v>1197</v>
      </c>
      <c r="O399" s="6" t="str">
        <f>VLOOKUP(H399,Data_Persons!$B$2:$C$9,2,0)</f>
        <v>Steve</v>
      </c>
    </row>
    <row r="400" spans="1:15" x14ac:dyDescent="0.3">
      <c r="A400" s="8" t="s">
        <v>440</v>
      </c>
      <c r="B400" s="43">
        <v>44838</v>
      </c>
      <c r="C400" s="6">
        <f>DAY(Data_Sales[[#This Row],[Order Date]])</f>
        <v>4</v>
      </c>
      <c r="D400" s="14">
        <f t="shared" si="18"/>
        <v>10</v>
      </c>
      <c r="E400" s="6">
        <f t="shared" si="19"/>
        <v>2022</v>
      </c>
      <c r="F400" s="6">
        <v>20</v>
      </c>
      <c r="G400" s="6" t="s">
        <v>10</v>
      </c>
      <c r="H400" s="6" t="s">
        <v>38</v>
      </c>
      <c r="I400" s="6">
        <f>INDEX(Data_Persons[Tenure (yrs)],MATCH(Data_Sales!H400,Data_Persons[Sales Person],0))</f>
        <v>5</v>
      </c>
      <c r="J400" s="6" t="s">
        <v>12</v>
      </c>
      <c r="K400" s="6" t="s">
        <v>13</v>
      </c>
      <c r="L400" s="22">
        <v>399</v>
      </c>
      <c r="M400" s="6">
        <v>3</v>
      </c>
      <c r="N400" s="22">
        <f t="shared" si="20"/>
        <v>1197</v>
      </c>
      <c r="O400" s="6" t="str">
        <f>VLOOKUP(H400,Data_Persons!$B$2:$C$9,2,0)</f>
        <v>Jeff</v>
      </c>
    </row>
    <row r="401" spans="1:15" x14ac:dyDescent="0.3">
      <c r="A401" s="8" t="s">
        <v>441</v>
      </c>
      <c r="B401" s="43">
        <v>44839</v>
      </c>
      <c r="C401" s="6">
        <f>DAY(Data_Sales[[#This Row],[Order Date]])</f>
        <v>5</v>
      </c>
      <c r="D401" s="14">
        <f t="shared" si="18"/>
        <v>10</v>
      </c>
      <c r="E401" s="6">
        <f t="shared" si="19"/>
        <v>2022</v>
      </c>
      <c r="F401" s="6">
        <v>15</v>
      </c>
      <c r="G401" s="6" t="s">
        <v>49</v>
      </c>
      <c r="H401" s="6" t="s">
        <v>26</v>
      </c>
      <c r="I401" s="6">
        <f>INDEX(Data_Persons[Tenure (yrs)],MATCH(Data_Sales!H401,Data_Persons[Sales Person],0))</f>
        <v>5</v>
      </c>
      <c r="J401" s="6" t="s">
        <v>27</v>
      </c>
      <c r="K401" s="6" t="s">
        <v>13</v>
      </c>
      <c r="L401" s="22">
        <v>399</v>
      </c>
      <c r="M401" s="6">
        <v>0</v>
      </c>
      <c r="N401" s="22">
        <f t="shared" si="20"/>
        <v>0</v>
      </c>
      <c r="O401" s="6" t="str">
        <f>VLOOKUP(H401,Data_Persons!$B$2:$C$9,2,0)</f>
        <v>Sara</v>
      </c>
    </row>
    <row r="402" spans="1:15" x14ac:dyDescent="0.3">
      <c r="A402" s="8" t="s">
        <v>442</v>
      </c>
      <c r="B402" s="43">
        <v>44839</v>
      </c>
      <c r="C402" s="6">
        <f>DAY(Data_Sales[[#This Row],[Order Date]])</f>
        <v>5</v>
      </c>
      <c r="D402" s="14">
        <f t="shared" si="18"/>
        <v>10</v>
      </c>
      <c r="E402" s="6">
        <f t="shared" si="19"/>
        <v>2022</v>
      </c>
      <c r="F402" s="6">
        <v>20</v>
      </c>
      <c r="G402" s="6" t="s">
        <v>10</v>
      </c>
      <c r="H402" s="6" t="s">
        <v>11</v>
      </c>
      <c r="I402" s="6">
        <f>INDEX(Data_Persons[Tenure (yrs)],MATCH(Data_Sales!H402,Data_Persons[Sales Person],0))</f>
        <v>3</v>
      </c>
      <c r="J402" s="6" t="s">
        <v>12</v>
      </c>
      <c r="K402" s="6" t="s">
        <v>13</v>
      </c>
      <c r="L402" s="22">
        <v>399</v>
      </c>
      <c r="M402" s="6">
        <v>9</v>
      </c>
      <c r="N402" s="22">
        <f t="shared" si="20"/>
        <v>3591</v>
      </c>
      <c r="O402" s="6" t="str">
        <f>VLOOKUP(H402,Data_Persons!$B$2:$C$9,2,0)</f>
        <v>Jeff</v>
      </c>
    </row>
    <row r="403" spans="1:15" x14ac:dyDescent="0.3">
      <c r="A403" s="8" t="s">
        <v>443</v>
      </c>
      <c r="B403" s="43">
        <v>44839</v>
      </c>
      <c r="C403" s="6">
        <f>DAY(Data_Sales[[#This Row],[Order Date]])</f>
        <v>5</v>
      </c>
      <c r="D403" s="14">
        <f t="shared" si="18"/>
        <v>10</v>
      </c>
      <c r="E403" s="6">
        <f t="shared" si="19"/>
        <v>2022</v>
      </c>
      <c r="F403" s="6">
        <v>11</v>
      </c>
      <c r="G403" s="6" t="s">
        <v>115</v>
      </c>
      <c r="H403" s="6" t="s">
        <v>36</v>
      </c>
      <c r="I403" s="6">
        <f>INDEX(Data_Persons[Tenure (yrs)],MATCH(Data_Sales!H403,Data_Persons[Sales Person],0))</f>
        <v>6</v>
      </c>
      <c r="J403" s="6" t="s">
        <v>27</v>
      </c>
      <c r="K403" s="6" t="s">
        <v>13</v>
      </c>
      <c r="L403" s="22">
        <v>399</v>
      </c>
      <c r="M403" s="6">
        <v>2</v>
      </c>
      <c r="N403" s="22">
        <f t="shared" si="20"/>
        <v>798</v>
      </c>
      <c r="O403" s="6" t="str">
        <f>VLOOKUP(H403,Data_Persons!$B$2:$C$9,2,0)</f>
        <v>Steve</v>
      </c>
    </row>
    <row r="404" spans="1:15" x14ac:dyDescent="0.3">
      <c r="A404" s="8" t="s">
        <v>444</v>
      </c>
      <c r="B404" s="43">
        <v>44839</v>
      </c>
      <c r="C404" s="6">
        <f>DAY(Data_Sales[[#This Row],[Order Date]])</f>
        <v>5</v>
      </c>
      <c r="D404" s="14">
        <f t="shared" si="18"/>
        <v>10</v>
      </c>
      <c r="E404" s="6">
        <f t="shared" si="19"/>
        <v>2022</v>
      </c>
      <c r="F404" s="6">
        <v>12</v>
      </c>
      <c r="G404" s="6" t="s">
        <v>25</v>
      </c>
      <c r="H404" s="6" t="s">
        <v>26</v>
      </c>
      <c r="I404" s="6">
        <f>INDEX(Data_Persons[Tenure (yrs)],MATCH(Data_Sales!H404,Data_Persons[Sales Person],0))</f>
        <v>5</v>
      </c>
      <c r="J404" s="6" t="s">
        <v>27</v>
      </c>
      <c r="K404" s="6" t="s">
        <v>13</v>
      </c>
      <c r="L404" s="22">
        <v>399</v>
      </c>
      <c r="M404" s="6">
        <v>6</v>
      </c>
      <c r="N404" s="22">
        <f t="shared" si="20"/>
        <v>2394</v>
      </c>
      <c r="O404" s="6" t="str">
        <f>VLOOKUP(H404,Data_Persons!$B$2:$C$9,2,0)</f>
        <v>Sara</v>
      </c>
    </row>
    <row r="405" spans="1:15" x14ac:dyDescent="0.3">
      <c r="A405" s="8" t="s">
        <v>445</v>
      </c>
      <c r="B405" s="43">
        <v>44844</v>
      </c>
      <c r="C405" s="6">
        <f>DAY(Data_Sales[[#This Row],[Order Date]])</f>
        <v>10</v>
      </c>
      <c r="D405" s="14">
        <f t="shared" si="18"/>
        <v>10</v>
      </c>
      <c r="E405" s="6">
        <f t="shared" si="19"/>
        <v>2022</v>
      </c>
      <c r="F405" s="6">
        <v>3</v>
      </c>
      <c r="G405" s="6" t="s">
        <v>29</v>
      </c>
      <c r="H405" s="6" t="s">
        <v>30</v>
      </c>
      <c r="I405" s="6">
        <f>INDEX(Data_Persons[Tenure (yrs)],MATCH(Data_Sales!H405,Data_Persons[Sales Person],0))</f>
        <v>2</v>
      </c>
      <c r="J405" s="6" t="s">
        <v>21</v>
      </c>
      <c r="K405" s="6" t="s">
        <v>13</v>
      </c>
      <c r="L405" s="22">
        <v>399</v>
      </c>
      <c r="M405" s="6">
        <v>1</v>
      </c>
      <c r="N405" s="22">
        <f t="shared" si="20"/>
        <v>399</v>
      </c>
      <c r="O405" s="6" t="str">
        <f>VLOOKUP(H405,Data_Persons!$B$2:$C$9,2,0)</f>
        <v>Sara</v>
      </c>
    </row>
    <row r="406" spans="1:15" x14ac:dyDescent="0.3">
      <c r="A406" s="8" t="s">
        <v>446</v>
      </c>
      <c r="B406" s="43">
        <v>44846</v>
      </c>
      <c r="C406" s="6">
        <f>DAY(Data_Sales[[#This Row],[Order Date]])</f>
        <v>12</v>
      </c>
      <c r="D406" s="14">
        <f t="shared" si="18"/>
        <v>10</v>
      </c>
      <c r="E406" s="6">
        <f t="shared" si="19"/>
        <v>2022</v>
      </c>
      <c r="F406" s="6">
        <v>13</v>
      </c>
      <c r="G406" s="6" t="s">
        <v>35</v>
      </c>
      <c r="H406" s="6" t="s">
        <v>26</v>
      </c>
      <c r="I406" s="6">
        <f>INDEX(Data_Persons[Tenure (yrs)],MATCH(Data_Sales!H406,Data_Persons[Sales Person],0))</f>
        <v>5</v>
      </c>
      <c r="J406" s="6" t="s">
        <v>27</v>
      </c>
      <c r="K406" s="6" t="s">
        <v>13</v>
      </c>
      <c r="L406" s="22">
        <v>399</v>
      </c>
      <c r="M406" s="6">
        <v>3</v>
      </c>
      <c r="N406" s="22">
        <f t="shared" si="20"/>
        <v>1197</v>
      </c>
      <c r="O406" s="6" t="str">
        <f>VLOOKUP(H406,Data_Persons!$B$2:$C$9,2,0)</f>
        <v>Sara</v>
      </c>
    </row>
    <row r="407" spans="1:15" x14ac:dyDescent="0.3">
      <c r="A407" s="8" t="s">
        <v>447</v>
      </c>
      <c r="B407" s="43">
        <v>44850</v>
      </c>
      <c r="C407" s="6">
        <f>DAY(Data_Sales[[#This Row],[Order Date]])</f>
        <v>16</v>
      </c>
      <c r="D407" s="14">
        <f t="shared" si="18"/>
        <v>10</v>
      </c>
      <c r="E407" s="6">
        <f t="shared" si="19"/>
        <v>2022</v>
      </c>
      <c r="F407" s="6">
        <v>3</v>
      </c>
      <c r="G407" s="6" t="s">
        <v>29</v>
      </c>
      <c r="H407" s="6" t="s">
        <v>30</v>
      </c>
      <c r="I407" s="6">
        <f>INDEX(Data_Persons[Tenure (yrs)],MATCH(Data_Sales!H407,Data_Persons[Sales Person],0))</f>
        <v>2</v>
      </c>
      <c r="J407" s="6" t="s">
        <v>21</v>
      </c>
      <c r="K407" s="6" t="s">
        <v>13</v>
      </c>
      <c r="L407" s="22">
        <v>399</v>
      </c>
      <c r="M407" s="6">
        <v>6</v>
      </c>
      <c r="N407" s="22">
        <f t="shared" si="20"/>
        <v>2394</v>
      </c>
      <c r="O407" s="6" t="str">
        <f>VLOOKUP(H407,Data_Persons!$B$2:$C$9,2,0)</f>
        <v>Sara</v>
      </c>
    </row>
    <row r="408" spans="1:15" x14ac:dyDescent="0.3">
      <c r="A408" s="8" t="s">
        <v>448</v>
      </c>
      <c r="B408" s="43">
        <v>44198</v>
      </c>
      <c r="C408" s="6">
        <f>DAY(Data_Sales[[#This Row],[Order Date]])</f>
        <v>2</v>
      </c>
      <c r="D408" s="14">
        <f t="shared" si="18"/>
        <v>1</v>
      </c>
      <c r="E408" s="6">
        <f t="shared" si="19"/>
        <v>2021</v>
      </c>
      <c r="F408" s="6">
        <v>1</v>
      </c>
      <c r="G408" s="6" t="s">
        <v>61</v>
      </c>
      <c r="H408" s="6" t="s">
        <v>20</v>
      </c>
      <c r="I408" s="6">
        <f>INDEX(Data_Persons[Tenure (yrs)],MATCH(Data_Sales!H408,Data_Persons[Sales Person],0))</f>
        <v>2</v>
      </c>
      <c r="J408" s="6" t="s">
        <v>21</v>
      </c>
      <c r="K408" s="6" t="s">
        <v>449</v>
      </c>
      <c r="L408" s="22">
        <v>289</v>
      </c>
      <c r="M408" s="6">
        <v>7</v>
      </c>
      <c r="N408" s="22">
        <f t="shared" si="20"/>
        <v>2023</v>
      </c>
      <c r="O408" s="6" t="str">
        <f>VLOOKUP(H408,Data_Persons!$B$2:$C$9,2,0)</f>
        <v>Jeff</v>
      </c>
    </row>
    <row r="409" spans="1:15" x14ac:dyDescent="0.3">
      <c r="A409" s="8" t="s">
        <v>450</v>
      </c>
      <c r="B409" s="43">
        <v>44199</v>
      </c>
      <c r="C409" s="6">
        <f>DAY(Data_Sales[[#This Row],[Order Date]])</f>
        <v>3</v>
      </c>
      <c r="D409" s="14">
        <f t="shared" si="18"/>
        <v>1</v>
      </c>
      <c r="E409" s="6">
        <f t="shared" si="19"/>
        <v>2021</v>
      </c>
      <c r="F409" s="6">
        <v>18</v>
      </c>
      <c r="G409" s="6" t="s">
        <v>52</v>
      </c>
      <c r="H409" s="6" t="s">
        <v>38</v>
      </c>
      <c r="I409" s="6">
        <f>INDEX(Data_Persons[Tenure (yrs)],MATCH(Data_Sales!H409,Data_Persons[Sales Person],0))</f>
        <v>5</v>
      </c>
      <c r="J409" s="6" t="s">
        <v>12</v>
      </c>
      <c r="K409" s="6" t="s">
        <v>449</v>
      </c>
      <c r="L409" s="22">
        <v>289</v>
      </c>
      <c r="M409" s="6">
        <v>3</v>
      </c>
      <c r="N409" s="22">
        <f t="shared" si="20"/>
        <v>867</v>
      </c>
      <c r="O409" s="6" t="str">
        <f>VLOOKUP(H409,Data_Persons!$B$2:$C$9,2,0)</f>
        <v>Jeff</v>
      </c>
    </row>
    <row r="410" spans="1:15" x14ac:dyDescent="0.3">
      <c r="A410" s="8" t="s">
        <v>451</v>
      </c>
      <c r="B410" s="43">
        <v>44200</v>
      </c>
      <c r="C410" s="6">
        <f>DAY(Data_Sales[[#This Row],[Order Date]])</f>
        <v>4</v>
      </c>
      <c r="D410" s="14">
        <f t="shared" si="18"/>
        <v>1</v>
      </c>
      <c r="E410" s="6">
        <f t="shared" si="19"/>
        <v>2021</v>
      </c>
      <c r="F410" s="6">
        <v>17</v>
      </c>
      <c r="G410" s="6" t="s">
        <v>63</v>
      </c>
      <c r="H410" s="6" t="s">
        <v>11</v>
      </c>
      <c r="I410" s="6">
        <f>INDEX(Data_Persons[Tenure (yrs)],MATCH(Data_Sales!H410,Data_Persons[Sales Person],0))</f>
        <v>3</v>
      </c>
      <c r="J410" s="6" t="s">
        <v>12</v>
      </c>
      <c r="K410" s="6" t="s">
        <v>449</v>
      </c>
      <c r="L410" s="22">
        <v>289</v>
      </c>
      <c r="M410" s="6">
        <v>9</v>
      </c>
      <c r="N410" s="22">
        <f t="shared" si="20"/>
        <v>2601</v>
      </c>
      <c r="O410" s="6" t="str">
        <f>VLOOKUP(H410,Data_Persons!$B$2:$C$9,2,0)</f>
        <v>Jeff</v>
      </c>
    </row>
    <row r="411" spans="1:15" x14ac:dyDescent="0.3">
      <c r="A411" s="8" t="s">
        <v>452</v>
      </c>
      <c r="B411" s="43">
        <v>44201</v>
      </c>
      <c r="C411" s="6">
        <f>DAY(Data_Sales[[#This Row],[Order Date]])</f>
        <v>5</v>
      </c>
      <c r="D411" s="14">
        <f t="shared" si="18"/>
        <v>1</v>
      </c>
      <c r="E411" s="6">
        <f t="shared" si="19"/>
        <v>2021</v>
      </c>
      <c r="F411" s="6">
        <v>8</v>
      </c>
      <c r="G411" s="6" t="s">
        <v>76</v>
      </c>
      <c r="H411" s="6" t="s">
        <v>16</v>
      </c>
      <c r="I411" s="6">
        <f>INDEX(Data_Persons[Tenure (yrs)],MATCH(Data_Sales!H411,Data_Persons[Sales Person],0))</f>
        <v>4</v>
      </c>
      <c r="J411" s="6" t="s">
        <v>17</v>
      </c>
      <c r="K411" s="6" t="s">
        <v>449</v>
      </c>
      <c r="L411" s="22">
        <v>289</v>
      </c>
      <c r="M411" s="6">
        <v>9</v>
      </c>
      <c r="N411" s="22">
        <f t="shared" si="20"/>
        <v>2601</v>
      </c>
      <c r="O411" s="6" t="str">
        <f>VLOOKUP(H411,Data_Persons!$B$2:$C$9,2,0)</f>
        <v>Steve</v>
      </c>
    </row>
    <row r="412" spans="1:15" x14ac:dyDescent="0.3">
      <c r="A412" s="8" t="s">
        <v>453</v>
      </c>
      <c r="B412" s="43">
        <v>44203</v>
      </c>
      <c r="C412" s="6">
        <f>DAY(Data_Sales[[#This Row],[Order Date]])</f>
        <v>7</v>
      </c>
      <c r="D412" s="14">
        <f t="shared" si="18"/>
        <v>1</v>
      </c>
      <c r="E412" s="6">
        <f t="shared" si="19"/>
        <v>2021</v>
      </c>
      <c r="F412" s="6">
        <v>14</v>
      </c>
      <c r="G412" s="6" t="s">
        <v>65</v>
      </c>
      <c r="H412" s="6" t="s">
        <v>26</v>
      </c>
      <c r="I412" s="6">
        <f>INDEX(Data_Persons[Tenure (yrs)],MATCH(Data_Sales!H412,Data_Persons[Sales Person],0))</f>
        <v>5</v>
      </c>
      <c r="J412" s="6" t="s">
        <v>27</v>
      </c>
      <c r="K412" s="6" t="s">
        <v>449</v>
      </c>
      <c r="L412" s="22">
        <v>289</v>
      </c>
      <c r="M412" s="6">
        <v>0</v>
      </c>
      <c r="N412" s="22">
        <f t="shared" si="20"/>
        <v>0</v>
      </c>
      <c r="O412" s="6" t="str">
        <f>VLOOKUP(H412,Data_Persons!$B$2:$C$9,2,0)</f>
        <v>Sara</v>
      </c>
    </row>
    <row r="413" spans="1:15" x14ac:dyDescent="0.3">
      <c r="A413" s="8" t="s">
        <v>454</v>
      </c>
      <c r="B413" s="43">
        <v>44203</v>
      </c>
      <c r="C413" s="6">
        <f>DAY(Data_Sales[[#This Row],[Order Date]])</f>
        <v>7</v>
      </c>
      <c r="D413" s="14">
        <f t="shared" si="18"/>
        <v>1</v>
      </c>
      <c r="E413" s="6">
        <f t="shared" si="19"/>
        <v>2021</v>
      </c>
      <c r="F413" s="6">
        <v>11</v>
      </c>
      <c r="G413" s="6" t="s">
        <v>115</v>
      </c>
      <c r="H413" s="6" t="s">
        <v>36</v>
      </c>
      <c r="I413" s="6">
        <f>INDEX(Data_Persons[Tenure (yrs)],MATCH(Data_Sales!H413,Data_Persons[Sales Person],0))</f>
        <v>6</v>
      </c>
      <c r="J413" s="6" t="s">
        <v>27</v>
      </c>
      <c r="K413" s="6" t="s">
        <v>449</v>
      </c>
      <c r="L413" s="22">
        <v>289</v>
      </c>
      <c r="M413" s="6">
        <v>6</v>
      </c>
      <c r="N413" s="22">
        <f t="shared" si="20"/>
        <v>1734</v>
      </c>
      <c r="O413" s="6" t="str">
        <f>VLOOKUP(H413,Data_Persons!$B$2:$C$9,2,0)</f>
        <v>Steve</v>
      </c>
    </row>
    <row r="414" spans="1:15" x14ac:dyDescent="0.3">
      <c r="A414" s="8" t="s">
        <v>455</v>
      </c>
      <c r="B414" s="43">
        <v>44204</v>
      </c>
      <c r="C414" s="6">
        <f>DAY(Data_Sales[[#This Row],[Order Date]])</f>
        <v>8</v>
      </c>
      <c r="D414" s="14">
        <f t="shared" si="18"/>
        <v>1</v>
      </c>
      <c r="E414" s="6">
        <f t="shared" si="19"/>
        <v>2021</v>
      </c>
      <c r="F414" s="6">
        <v>14</v>
      </c>
      <c r="G414" s="6" t="s">
        <v>65</v>
      </c>
      <c r="H414" s="6" t="s">
        <v>26</v>
      </c>
      <c r="I414" s="6">
        <f>INDEX(Data_Persons[Tenure (yrs)],MATCH(Data_Sales!H414,Data_Persons[Sales Person],0))</f>
        <v>5</v>
      </c>
      <c r="J414" s="6" t="s">
        <v>27</v>
      </c>
      <c r="K414" s="6" t="s">
        <v>449</v>
      </c>
      <c r="L414" s="22">
        <v>289</v>
      </c>
      <c r="M414" s="6">
        <v>0</v>
      </c>
      <c r="N414" s="22">
        <f t="shared" si="20"/>
        <v>0</v>
      </c>
      <c r="O414" s="6" t="str">
        <f>VLOOKUP(H414,Data_Persons!$B$2:$C$9,2,0)</f>
        <v>Sara</v>
      </c>
    </row>
    <row r="415" spans="1:15" x14ac:dyDescent="0.3">
      <c r="A415" s="8" t="s">
        <v>456</v>
      </c>
      <c r="B415" s="43">
        <v>44205</v>
      </c>
      <c r="C415" s="6">
        <f>DAY(Data_Sales[[#This Row],[Order Date]])</f>
        <v>9</v>
      </c>
      <c r="D415" s="14">
        <f t="shared" si="18"/>
        <v>1</v>
      </c>
      <c r="E415" s="6">
        <f t="shared" si="19"/>
        <v>2021</v>
      </c>
      <c r="F415" s="6">
        <v>12</v>
      </c>
      <c r="G415" s="6" t="s">
        <v>25</v>
      </c>
      <c r="H415" s="6" t="s">
        <v>36</v>
      </c>
      <c r="I415" s="6">
        <f>INDEX(Data_Persons[Tenure (yrs)],MATCH(Data_Sales!H415,Data_Persons[Sales Person],0))</f>
        <v>6</v>
      </c>
      <c r="J415" s="6" t="s">
        <v>27</v>
      </c>
      <c r="K415" s="6" t="s">
        <v>449</v>
      </c>
      <c r="L415" s="22">
        <v>289</v>
      </c>
      <c r="M415" s="6">
        <v>0</v>
      </c>
      <c r="N415" s="22">
        <f t="shared" si="20"/>
        <v>0</v>
      </c>
      <c r="O415" s="6" t="str">
        <f>VLOOKUP(H415,Data_Persons!$B$2:$C$9,2,0)</f>
        <v>Steve</v>
      </c>
    </row>
    <row r="416" spans="1:15" x14ac:dyDescent="0.3">
      <c r="A416" s="8" t="s">
        <v>457</v>
      </c>
      <c r="B416" s="43">
        <v>44207</v>
      </c>
      <c r="C416" s="6">
        <f>DAY(Data_Sales[[#This Row],[Order Date]])</f>
        <v>11</v>
      </c>
      <c r="D416" s="14">
        <f t="shared" si="18"/>
        <v>1</v>
      </c>
      <c r="E416" s="6">
        <f t="shared" si="19"/>
        <v>2021</v>
      </c>
      <c r="F416" s="6">
        <v>13</v>
      </c>
      <c r="G416" s="6" t="s">
        <v>35</v>
      </c>
      <c r="H416" s="6" t="s">
        <v>36</v>
      </c>
      <c r="I416" s="6">
        <f>INDEX(Data_Persons[Tenure (yrs)],MATCH(Data_Sales!H416,Data_Persons[Sales Person],0))</f>
        <v>6</v>
      </c>
      <c r="J416" s="6" t="s">
        <v>27</v>
      </c>
      <c r="K416" s="6" t="s">
        <v>449</v>
      </c>
      <c r="L416" s="22">
        <v>289</v>
      </c>
      <c r="M416" s="6">
        <v>1</v>
      </c>
      <c r="N416" s="22">
        <f t="shared" si="20"/>
        <v>289</v>
      </c>
      <c r="O416" s="6" t="str">
        <f>VLOOKUP(H416,Data_Persons!$B$2:$C$9,2,0)</f>
        <v>Steve</v>
      </c>
    </row>
    <row r="417" spans="1:15" x14ac:dyDescent="0.3">
      <c r="A417" s="8" t="s">
        <v>458</v>
      </c>
      <c r="B417" s="43">
        <v>44208</v>
      </c>
      <c r="C417" s="6">
        <f>DAY(Data_Sales[[#This Row],[Order Date]])</f>
        <v>12</v>
      </c>
      <c r="D417" s="14">
        <f t="shared" si="18"/>
        <v>1</v>
      </c>
      <c r="E417" s="6">
        <f t="shared" si="19"/>
        <v>2021</v>
      </c>
      <c r="F417" s="6">
        <v>14</v>
      </c>
      <c r="G417" s="6" t="s">
        <v>65</v>
      </c>
      <c r="H417" s="6" t="s">
        <v>26</v>
      </c>
      <c r="I417" s="6">
        <f>INDEX(Data_Persons[Tenure (yrs)],MATCH(Data_Sales!H417,Data_Persons[Sales Person],0))</f>
        <v>5</v>
      </c>
      <c r="J417" s="6" t="s">
        <v>27</v>
      </c>
      <c r="K417" s="6" t="s">
        <v>449</v>
      </c>
      <c r="L417" s="22">
        <v>289</v>
      </c>
      <c r="M417" s="6">
        <v>3</v>
      </c>
      <c r="N417" s="22">
        <f t="shared" si="20"/>
        <v>867</v>
      </c>
      <c r="O417" s="6" t="str">
        <f>VLOOKUP(H417,Data_Persons!$B$2:$C$9,2,0)</f>
        <v>Sara</v>
      </c>
    </row>
    <row r="418" spans="1:15" x14ac:dyDescent="0.3">
      <c r="A418" s="8" t="s">
        <v>459</v>
      </c>
      <c r="B418" s="43">
        <v>44209</v>
      </c>
      <c r="C418" s="6">
        <f>DAY(Data_Sales[[#This Row],[Order Date]])</f>
        <v>13</v>
      </c>
      <c r="D418" s="14">
        <f t="shared" si="18"/>
        <v>1</v>
      </c>
      <c r="E418" s="6">
        <f t="shared" si="19"/>
        <v>2021</v>
      </c>
      <c r="F418" s="6">
        <v>12</v>
      </c>
      <c r="G418" s="6" t="s">
        <v>25</v>
      </c>
      <c r="H418" s="6" t="s">
        <v>36</v>
      </c>
      <c r="I418" s="6">
        <f>INDEX(Data_Persons[Tenure (yrs)],MATCH(Data_Sales!H418,Data_Persons[Sales Person],0))</f>
        <v>6</v>
      </c>
      <c r="J418" s="6" t="s">
        <v>27</v>
      </c>
      <c r="K418" s="6" t="s">
        <v>449</v>
      </c>
      <c r="L418" s="22">
        <v>289</v>
      </c>
      <c r="M418" s="6">
        <v>4</v>
      </c>
      <c r="N418" s="22">
        <f t="shared" si="20"/>
        <v>1156</v>
      </c>
      <c r="O418" s="6" t="str">
        <f>VLOOKUP(H418,Data_Persons!$B$2:$C$9,2,0)</f>
        <v>Steve</v>
      </c>
    </row>
    <row r="419" spans="1:15" x14ac:dyDescent="0.3">
      <c r="A419" s="8" t="s">
        <v>460</v>
      </c>
      <c r="B419" s="43">
        <v>44209</v>
      </c>
      <c r="C419" s="6">
        <f>DAY(Data_Sales[[#This Row],[Order Date]])</f>
        <v>13</v>
      </c>
      <c r="D419" s="14">
        <f t="shared" si="18"/>
        <v>1</v>
      </c>
      <c r="E419" s="6">
        <f t="shared" si="19"/>
        <v>2021</v>
      </c>
      <c r="F419" s="6">
        <v>17</v>
      </c>
      <c r="G419" s="6" t="s">
        <v>63</v>
      </c>
      <c r="H419" s="6" t="s">
        <v>38</v>
      </c>
      <c r="I419" s="6">
        <f>INDEX(Data_Persons[Tenure (yrs)],MATCH(Data_Sales!H419,Data_Persons[Sales Person],0))</f>
        <v>5</v>
      </c>
      <c r="J419" s="6" t="s">
        <v>12</v>
      </c>
      <c r="K419" s="6" t="s">
        <v>449</v>
      </c>
      <c r="L419" s="22">
        <v>289</v>
      </c>
      <c r="M419" s="6">
        <v>0</v>
      </c>
      <c r="N419" s="22">
        <f t="shared" si="20"/>
        <v>0</v>
      </c>
      <c r="O419" s="6" t="str">
        <f>VLOOKUP(H419,Data_Persons!$B$2:$C$9,2,0)</f>
        <v>Jeff</v>
      </c>
    </row>
    <row r="420" spans="1:15" x14ac:dyDescent="0.3">
      <c r="A420" s="8" t="s">
        <v>461</v>
      </c>
      <c r="B420" s="43">
        <v>44211</v>
      </c>
      <c r="C420" s="6">
        <f>DAY(Data_Sales[[#This Row],[Order Date]])</f>
        <v>15</v>
      </c>
      <c r="D420" s="14">
        <f t="shared" si="18"/>
        <v>1</v>
      </c>
      <c r="E420" s="6">
        <f t="shared" si="19"/>
        <v>2021</v>
      </c>
      <c r="F420" s="6">
        <v>8</v>
      </c>
      <c r="G420" s="6" t="s">
        <v>76</v>
      </c>
      <c r="H420" s="6" t="s">
        <v>16</v>
      </c>
      <c r="I420" s="6">
        <f>INDEX(Data_Persons[Tenure (yrs)],MATCH(Data_Sales!H420,Data_Persons[Sales Person],0))</f>
        <v>4</v>
      </c>
      <c r="J420" s="6" t="s">
        <v>17</v>
      </c>
      <c r="K420" s="6" t="s">
        <v>449</v>
      </c>
      <c r="L420" s="22">
        <v>289</v>
      </c>
      <c r="M420" s="6">
        <v>1</v>
      </c>
      <c r="N420" s="22">
        <f t="shared" si="20"/>
        <v>289</v>
      </c>
      <c r="O420" s="6" t="str">
        <f>VLOOKUP(H420,Data_Persons!$B$2:$C$9,2,0)</f>
        <v>Steve</v>
      </c>
    </row>
    <row r="421" spans="1:15" x14ac:dyDescent="0.3">
      <c r="A421" s="8" t="s">
        <v>462</v>
      </c>
      <c r="B421" s="43">
        <v>44213</v>
      </c>
      <c r="C421" s="6">
        <f>DAY(Data_Sales[[#This Row],[Order Date]])</f>
        <v>17</v>
      </c>
      <c r="D421" s="14">
        <f t="shared" si="18"/>
        <v>1</v>
      </c>
      <c r="E421" s="6">
        <f t="shared" si="19"/>
        <v>2021</v>
      </c>
      <c r="F421" s="6">
        <v>9</v>
      </c>
      <c r="G421" s="6" t="s">
        <v>40</v>
      </c>
      <c r="H421" s="6" t="s">
        <v>16</v>
      </c>
      <c r="I421" s="6">
        <f>INDEX(Data_Persons[Tenure (yrs)],MATCH(Data_Sales!H421,Data_Persons[Sales Person],0))</f>
        <v>4</v>
      </c>
      <c r="J421" s="6" t="s">
        <v>17</v>
      </c>
      <c r="K421" s="6" t="s">
        <v>449</v>
      </c>
      <c r="L421" s="22">
        <v>289</v>
      </c>
      <c r="M421" s="6">
        <v>7</v>
      </c>
      <c r="N421" s="22">
        <f t="shared" si="20"/>
        <v>2023</v>
      </c>
      <c r="O421" s="6" t="str">
        <f>VLOOKUP(H421,Data_Persons!$B$2:$C$9,2,0)</f>
        <v>Steve</v>
      </c>
    </row>
    <row r="422" spans="1:15" x14ac:dyDescent="0.3">
      <c r="A422" s="8" t="s">
        <v>463</v>
      </c>
      <c r="B422" s="43">
        <v>44215</v>
      </c>
      <c r="C422" s="6">
        <f>DAY(Data_Sales[[#This Row],[Order Date]])</f>
        <v>19</v>
      </c>
      <c r="D422" s="14">
        <f t="shared" si="18"/>
        <v>1</v>
      </c>
      <c r="E422" s="6">
        <f t="shared" si="19"/>
        <v>2021</v>
      </c>
      <c r="F422" s="6">
        <v>10</v>
      </c>
      <c r="G422" s="6" t="s">
        <v>68</v>
      </c>
      <c r="H422" s="6" t="s">
        <v>16</v>
      </c>
      <c r="I422" s="6">
        <f>INDEX(Data_Persons[Tenure (yrs)],MATCH(Data_Sales!H422,Data_Persons[Sales Person],0))</f>
        <v>4</v>
      </c>
      <c r="J422" s="6" t="s">
        <v>17</v>
      </c>
      <c r="K422" s="6" t="s">
        <v>449</v>
      </c>
      <c r="L422" s="22">
        <v>289</v>
      </c>
      <c r="M422" s="6">
        <v>3</v>
      </c>
      <c r="N422" s="22">
        <f t="shared" si="20"/>
        <v>867</v>
      </c>
      <c r="O422" s="6" t="str">
        <f>VLOOKUP(H422,Data_Persons!$B$2:$C$9,2,0)</f>
        <v>Steve</v>
      </c>
    </row>
    <row r="423" spans="1:15" x14ac:dyDescent="0.3">
      <c r="A423" s="8" t="s">
        <v>464</v>
      </c>
      <c r="B423" s="43">
        <v>44219</v>
      </c>
      <c r="C423" s="6">
        <f>DAY(Data_Sales[[#This Row],[Order Date]])</f>
        <v>23</v>
      </c>
      <c r="D423" s="14">
        <f t="shared" si="18"/>
        <v>1</v>
      </c>
      <c r="E423" s="6">
        <f t="shared" si="19"/>
        <v>2021</v>
      </c>
      <c r="F423" s="6">
        <v>20</v>
      </c>
      <c r="G423" s="6" t="s">
        <v>10</v>
      </c>
      <c r="H423" s="6" t="s">
        <v>38</v>
      </c>
      <c r="I423" s="6">
        <f>INDEX(Data_Persons[Tenure (yrs)],MATCH(Data_Sales!H423,Data_Persons[Sales Person],0))</f>
        <v>5</v>
      </c>
      <c r="J423" s="6" t="s">
        <v>12</v>
      </c>
      <c r="K423" s="6" t="s">
        <v>449</v>
      </c>
      <c r="L423" s="22">
        <v>289</v>
      </c>
      <c r="M423" s="6">
        <v>1</v>
      </c>
      <c r="N423" s="22">
        <f t="shared" si="20"/>
        <v>289</v>
      </c>
      <c r="O423" s="6" t="str">
        <f>VLOOKUP(H423,Data_Persons!$B$2:$C$9,2,0)</f>
        <v>Jeff</v>
      </c>
    </row>
    <row r="424" spans="1:15" x14ac:dyDescent="0.3">
      <c r="A424" s="8" t="s">
        <v>465</v>
      </c>
      <c r="B424" s="43">
        <v>44219</v>
      </c>
      <c r="C424" s="6">
        <f>DAY(Data_Sales[[#This Row],[Order Date]])</f>
        <v>23</v>
      </c>
      <c r="D424" s="14">
        <f t="shared" si="18"/>
        <v>1</v>
      </c>
      <c r="E424" s="6">
        <f t="shared" si="19"/>
        <v>2021</v>
      </c>
      <c r="F424" s="6">
        <v>13</v>
      </c>
      <c r="G424" s="6" t="s">
        <v>35</v>
      </c>
      <c r="H424" s="6" t="s">
        <v>26</v>
      </c>
      <c r="I424" s="6">
        <f>INDEX(Data_Persons[Tenure (yrs)],MATCH(Data_Sales!H424,Data_Persons[Sales Person],0))</f>
        <v>5</v>
      </c>
      <c r="J424" s="6" t="s">
        <v>27</v>
      </c>
      <c r="K424" s="6" t="s">
        <v>449</v>
      </c>
      <c r="L424" s="22">
        <v>289</v>
      </c>
      <c r="M424" s="6">
        <v>5</v>
      </c>
      <c r="N424" s="22">
        <f t="shared" si="20"/>
        <v>1445</v>
      </c>
      <c r="O424" s="6" t="str">
        <f>VLOOKUP(H424,Data_Persons!$B$2:$C$9,2,0)</f>
        <v>Sara</v>
      </c>
    </row>
    <row r="425" spans="1:15" x14ac:dyDescent="0.3">
      <c r="A425" s="8" t="s">
        <v>466</v>
      </c>
      <c r="B425" s="43">
        <v>44220</v>
      </c>
      <c r="C425" s="6">
        <f>DAY(Data_Sales[[#This Row],[Order Date]])</f>
        <v>24</v>
      </c>
      <c r="D425" s="14">
        <f t="shared" si="18"/>
        <v>1</v>
      </c>
      <c r="E425" s="6">
        <f t="shared" si="19"/>
        <v>2021</v>
      </c>
      <c r="F425" s="6">
        <v>5</v>
      </c>
      <c r="G425" s="6" t="s">
        <v>23</v>
      </c>
      <c r="H425" s="6" t="s">
        <v>30</v>
      </c>
      <c r="I425" s="6">
        <f>INDEX(Data_Persons[Tenure (yrs)],MATCH(Data_Sales!H425,Data_Persons[Sales Person],0))</f>
        <v>2</v>
      </c>
      <c r="J425" s="6" t="s">
        <v>21</v>
      </c>
      <c r="K425" s="6" t="s">
        <v>449</v>
      </c>
      <c r="L425" s="22">
        <v>289</v>
      </c>
      <c r="M425" s="6">
        <v>1</v>
      </c>
      <c r="N425" s="22">
        <f t="shared" si="20"/>
        <v>289</v>
      </c>
      <c r="O425" s="6" t="str">
        <f>VLOOKUP(H425,Data_Persons!$B$2:$C$9,2,0)</f>
        <v>Sara</v>
      </c>
    </row>
    <row r="426" spans="1:15" x14ac:dyDescent="0.3">
      <c r="A426" s="8" t="s">
        <v>467</v>
      </c>
      <c r="B426" s="43">
        <v>44220</v>
      </c>
      <c r="C426" s="6">
        <f>DAY(Data_Sales[[#This Row],[Order Date]])</f>
        <v>24</v>
      </c>
      <c r="D426" s="14">
        <f t="shared" si="18"/>
        <v>1</v>
      </c>
      <c r="E426" s="6">
        <f t="shared" si="19"/>
        <v>2021</v>
      </c>
      <c r="F426" s="6">
        <v>19</v>
      </c>
      <c r="G426" s="6" t="s">
        <v>32</v>
      </c>
      <c r="H426" s="6" t="s">
        <v>38</v>
      </c>
      <c r="I426" s="6">
        <f>INDEX(Data_Persons[Tenure (yrs)],MATCH(Data_Sales!H426,Data_Persons[Sales Person],0))</f>
        <v>5</v>
      </c>
      <c r="J426" s="6" t="s">
        <v>12</v>
      </c>
      <c r="K426" s="6" t="s">
        <v>449</v>
      </c>
      <c r="L426" s="22">
        <v>289</v>
      </c>
      <c r="M426" s="6">
        <v>8</v>
      </c>
      <c r="N426" s="22">
        <f t="shared" si="20"/>
        <v>2312</v>
      </c>
      <c r="O426" s="6" t="str">
        <f>VLOOKUP(H426,Data_Persons!$B$2:$C$9,2,0)</f>
        <v>Jeff</v>
      </c>
    </row>
    <row r="427" spans="1:15" x14ac:dyDescent="0.3">
      <c r="A427" s="8" t="s">
        <v>468</v>
      </c>
      <c r="B427" s="43">
        <v>44220</v>
      </c>
      <c r="C427" s="6">
        <f>DAY(Data_Sales[[#This Row],[Order Date]])</f>
        <v>24</v>
      </c>
      <c r="D427" s="14">
        <f t="shared" si="18"/>
        <v>1</v>
      </c>
      <c r="E427" s="6">
        <f t="shared" si="19"/>
        <v>2021</v>
      </c>
      <c r="F427" s="6">
        <v>10</v>
      </c>
      <c r="G427" s="6" t="s">
        <v>68</v>
      </c>
      <c r="H427" s="6" t="s">
        <v>41</v>
      </c>
      <c r="I427" s="6">
        <f>INDEX(Data_Persons[Tenure (yrs)],MATCH(Data_Sales!H427,Data_Persons[Sales Person],0))</f>
        <v>8</v>
      </c>
      <c r="J427" s="6" t="s">
        <v>17</v>
      </c>
      <c r="K427" s="6" t="s">
        <v>449</v>
      </c>
      <c r="L427" s="22">
        <v>289</v>
      </c>
      <c r="M427" s="6">
        <v>3</v>
      </c>
      <c r="N427" s="22">
        <f t="shared" si="20"/>
        <v>867</v>
      </c>
      <c r="O427" s="6" t="str">
        <f>VLOOKUP(H427,Data_Persons!$B$2:$C$9,2,0)</f>
        <v>Philip</v>
      </c>
    </row>
    <row r="428" spans="1:15" x14ac:dyDescent="0.3">
      <c r="A428" s="8" t="s">
        <v>469</v>
      </c>
      <c r="B428" s="43">
        <v>44223</v>
      </c>
      <c r="C428" s="6">
        <f>DAY(Data_Sales[[#This Row],[Order Date]])</f>
        <v>27</v>
      </c>
      <c r="D428" s="14">
        <f t="shared" si="18"/>
        <v>1</v>
      </c>
      <c r="E428" s="6">
        <f t="shared" si="19"/>
        <v>2021</v>
      </c>
      <c r="F428" s="6">
        <v>19</v>
      </c>
      <c r="G428" s="6" t="s">
        <v>32</v>
      </c>
      <c r="H428" s="6" t="s">
        <v>11</v>
      </c>
      <c r="I428" s="6">
        <f>INDEX(Data_Persons[Tenure (yrs)],MATCH(Data_Sales!H428,Data_Persons[Sales Person],0))</f>
        <v>3</v>
      </c>
      <c r="J428" s="6" t="s">
        <v>12</v>
      </c>
      <c r="K428" s="6" t="s">
        <v>449</v>
      </c>
      <c r="L428" s="22">
        <v>289</v>
      </c>
      <c r="M428" s="6">
        <v>4</v>
      </c>
      <c r="N428" s="22">
        <f t="shared" si="20"/>
        <v>1156</v>
      </c>
      <c r="O428" s="6" t="str">
        <f>VLOOKUP(H428,Data_Persons!$B$2:$C$9,2,0)</f>
        <v>Jeff</v>
      </c>
    </row>
    <row r="429" spans="1:15" x14ac:dyDescent="0.3">
      <c r="A429" s="8" t="s">
        <v>470</v>
      </c>
      <c r="B429" s="43">
        <v>44233</v>
      </c>
      <c r="C429" s="6">
        <f>DAY(Data_Sales[[#This Row],[Order Date]])</f>
        <v>6</v>
      </c>
      <c r="D429" s="14">
        <f t="shared" si="18"/>
        <v>2</v>
      </c>
      <c r="E429" s="6">
        <f t="shared" si="19"/>
        <v>2021</v>
      </c>
      <c r="F429" s="6">
        <v>5</v>
      </c>
      <c r="G429" s="6" t="s">
        <v>23</v>
      </c>
      <c r="H429" s="6" t="s">
        <v>20</v>
      </c>
      <c r="I429" s="6">
        <f>INDEX(Data_Persons[Tenure (yrs)],MATCH(Data_Sales!H429,Data_Persons[Sales Person],0))</f>
        <v>2</v>
      </c>
      <c r="J429" s="6" t="s">
        <v>21</v>
      </c>
      <c r="K429" s="6" t="s">
        <v>449</v>
      </c>
      <c r="L429" s="22">
        <v>289</v>
      </c>
      <c r="M429" s="6">
        <v>2</v>
      </c>
      <c r="N429" s="22">
        <f t="shared" si="20"/>
        <v>578</v>
      </c>
      <c r="O429" s="6" t="str">
        <f>VLOOKUP(H429,Data_Persons!$B$2:$C$9,2,0)</f>
        <v>Jeff</v>
      </c>
    </row>
    <row r="430" spans="1:15" x14ac:dyDescent="0.3">
      <c r="A430" s="8" t="s">
        <v>471</v>
      </c>
      <c r="B430" s="43">
        <v>44235</v>
      </c>
      <c r="C430" s="6">
        <f>DAY(Data_Sales[[#This Row],[Order Date]])</f>
        <v>8</v>
      </c>
      <c r="D430" s="14">
        <f t="shared" si="18"/>
        <v>2</v>
      </c>
      <c r="E430" s="6">
        <f t="shared" si="19"/>
        <v>2021</v>
      </c>
      <c r="F430" s="6">
        <v>2</v>
      </c>
      <c r="G430" s="6" t="s">
        <v>74</v>
      </c>
      <c r="H430" s="6" t="s">
        <v>20</v>
      </c>
      <c r="I430" s="6">
        <f>INDEX(Data_Persons[Tenure (yrs)],MATCH(Data_Sales!H430,Data_Persons[Sales Person],0))</f>
        <v>2</v>
      </c>
      <c r="J430" s="6" t="s">
        <v>21</v>
      </c>
      <c r="K430" s="6" t="s">
        <v>449</v>
      </c>
      <c r="L430" s="22">
        <v>289</v>
      </c>
      <c r="M430" s="6">
        <v>6</v>
      </c>
      <c r="N430" s="22">
        <f t="shared" si="20"/>
        <v>1734</v>
      </c>
      <c r="O430" s="6" t="str">
        <f>VLOOKUP(H430,Data_Persons!$B$2:$C$9,2,0)</f>
        <v>Jeff</v>
      </c>
    </row>
    <row r="431" spans="1:15" x14ac:dyDescent="0.3">
      <c r="A431" s="8" t="s">
        <v>472</v>
      </c>
      <c r="B431" s="43">
        <v>44235</v>
      </c>
      <c r="C431" s="6">
        <f>DAY(Data_Sales[[#This Row],[Order Date]])</f>
        <v>8</v>
      </c>
      <c r="D431" s="14">
        <f t="shared" si="18"/>
        <v>2</v>
      </c>
      <c r="E431" s="6">
        <f t="shared" si="19"/>
        <v>2021</v>
      </c>
      <c r="F431" s="6">
        <v>4</v>
      </c>
      <c r="G431" s="6" t="s">
        <v>19</v>
      </c>
      <c r="H431" s="6" t="s">
        <v>30</v>
      </c>
      <c r="I431" s="6">
        <f>INDEX(Data_Persons[Tenure (yrs)],MATCH(Data_Sales!H431,Data_Persons[Sales Person],0))</f>
        <v>2</v>
      </c>
      <c r="J431" s="6" t="s">
        <v>21</v>
      </c>
      <c r="K431" s="6" t="s">
        <v>449</v>
      </c>
      <c r="L431" s="22">
        <v>289</v>
      </c>
      <c r="M431" s="6">
        <v>7</v>
      </c>
      <c r="N431" s="22">
        <f t="shared" si="20"/>
        <v>2023</v>
      </c>
      <c r="O431" s="6" t="str">
        <f>VLOOKUP(H431,Data_Persons!$B$2:$C$9,2,0)</f>
        <v>Sara</v>
      </c>
    </row>
    <row r="432" spans="1:15" x14ac:dyDescent="0.3">
      <c r="A432" s="8" t="s">
        <v>473</v>
      </c>
      <c r="B432" s="43">
        <v>44240</v>
      </c>
      <c r="C432" s="6">
        <f>DAY(Data_Sales[[#This Row],[Order Date]])</f>
        <v>13</v>
      </c>
      <c r="D432" s="14">
        <f t="shared" si="18"/>
        <v>2</v>
      </c>
      <c r="E432" s="6">
        <f t="shared" si="19"/>
        <v>2021</v>
      </c>
      <c r="F432" s="6">
        <v>10</v>
      </c>
      <c r="G432" s="6" t="s">
        <v>68</v>
      </c>
      <c r="H432" s="6" t="s">
        <v>41</v>
      </c>
      <c r="I432" s="6">
        <f>INDEX(Data_Persons[Tenure (yrs)],MATCH(Data_Sales!H432,Data_Persons[Sales Person],0))</f>
        <v>8</v>
      </c>
      <c r="J432" s="6" t="s">
        <v>17</v>
      </c>
      <c r="K432" s="6" t="s">
        <v>449</v>
      </c>
      <c r="L432" s="22">
        <v>289</v>
      </c>
      <c r="M432" s="6">
        <v>4</v>
      </c>
      <c r="N432" s="22">
        <f t="shared" si="20"/>
        <v>1156</v>
      </c>
      <c r="O432" s="6" t="str">
        <f>VLOOKUP(H432,Data_Persons!$B$2:$C$9,2,0)</f>
        <v>Philip</v>
      </c>
    </row>
    <row r="433" spans="1:15" x14ac:dyDescent="0.3">
      <c r="A433" s="8" t="s">
        <v>474</v>
      </c>
      <c r="B433" s="43">
        <v>44240</v>
      </c>
      <c r="C433" s="6">
        <f>DAY(Data_Sales[[#This Row],[Order Date]])</f>
        <v>13</v>
      </c>
      <c r="D433" s="14">
        <f t="shared" si="18"/>
        <v>2</v>
      </c>
      <c r="E433" s="6">
        <f t="shared" si="19"/>
        <v>2021</v>
      </c>
      <c r="F433" s="6">
        <v>7</v>
      </c>
      <c r="G433" s="6" t="s">
        <v>43</v>
      </c>
      <c r="H433" s="6" t="s">
        <v>16</v>
      </c>
      <c r="I433" s="6">
        <f>INDEX(Data_Persons[Tenure (yrs)],MATCH(Data_Sales!H433,Data_Persons[Sales Person],0))</f>
        <v>4</v>
      </c>
      <c r="J433" s="6" t="s">
        <v>17</v>
      </c>
      <c r="K433" s="6" t="s">
        <v>449</v>
      </c>
      <c r="L433" s="22">
        <v>289</v>
      </c>
      <c r="M433" s="6">
        <v>5</v>
      </c>
      <c r="N433" s="22">
        <f t="shared" si="20"/>
        <v>1445</v>
      </c>
      <c r="O433" s="6" t="str">
        <f>VLOOKUP(H433,Data_Persons!$B$2:$C$9,2,0)</f>
        <v>Steve</v>
      </c>
    </row>
    <row r="434" spans="1:15" x14ac:dyDescent="0.3">
      <c r="A434" s="8" t="s">
        <v>475</v>
      </c>
      <c r="B434" s="43">
        <v>44240</v>
      </c>
      <c r="C434" s="6">
        <f>DAY(Data_Sales[[#This Row],[Order Date]])</f>
        <v>13</v>
      </c>
      <c r="D434" s="14">
        <f t="shared" si="18"/>
        <v>2</v>
      </c>
      <c r="E434" s="6">
        <f t="shared" si="19"/>
        <v>2021</v>
      </c>
      <c r="F434" s="6">
        <v>12</v>
      </c>
      <c r="G434" s="6" t="s">
        <v>25</v>
      </c>
      <c r="H434" s="6" t="s">
        <v>36</v>
      </c>
      <c r="I434" s="6">
        <f>INDEX(Data_Persons[Tenure (yrs)],MATCH(Data_Sales!H434,Data_Persons[Sales Person],0))</f>
        <v>6</v>
      </c>
      <c r="J434" s="6" t="s">
        <v>27</v>
      </c>
      <c r="K434" s="6" t="s">
        <v>449</v>
      </c>
      <c r="L434" s="22">
        <v>289</v>
      </c>
      <c r="M434" s="6">
        <v>8</v>
      </c>
      <c r="N434" s="22">
        <f t="shared" si="20"/>
        <v>2312</v>
      </c>
      <c r="O434" s="6" t="str">
        <f>VLOOKUP(H434,Data_Persons!$B$2:$C$9,2,0)</f>
        <v>Steve</v>
      </c>
    </row>
    <row r="435" spans="1:15" x14ac:dyDescent="0.3">
      <c r="A435" s="8" t="s">
        <v>476</v>
      </c>
      <c r="B435" s="43">
        <v>44240</v>
      </c>
      <c r="C435" s="6">
        <f>DAY(Data_Sales[[#This Row],[Order Date]])</f>
        <v>13</v>
      </c>
      <c r="D435" s="14">
        <f t="shared" si="18"/>
        <v>2</v>
      </c>
      <c r="E435" s="6">
        <f t="shared" si="19"/>
        <v>2021</v>
      </c>
      <c r="F435" s="6">
        <v>2</v>
      </c>
      <c r="G435" s="6" t="s">
        <v>74</v>
      </c>
      <c r="H435" s="6" t="s">
        <v>30</v>
      </c>
      <c r="I435" s="6">
        <f>INDEX(Data_Persons[Tenure (yrs)],MATCH(Data_Sales!H435,Data_Persons[Sales Person],0))</f>
        <v>2</v>
      </c>
      <c r="J435" s="6" t="s">
        <v>21</v>
      </c>
      <c r="K435" s="6" t="s">
        <v>449</v>
      </c>
      <c r="L435" s="22">
        <v>289</v>
      </c>
      <c r="M435" s="6">
        <v>2</v>
      </c>
      <c r="N435" s="22">
        <f t="shared" si="20"/>
        <v>578</v>
      </c>
      <c r="O435" s="6" t="str">
        <f>VLOOKUP(H435,Data_Persons!$B$2:$C$9,2,0)</f>
        <v>Sara</v>
      </c>
    </row>
    <row r="436" spans="1:15" x14ac:dyDescent="0.3">
      <c r="A436" s="8" t="s">
        <v>477</v>
      </c>
      <c r="B436" s="43">
        <v>44243</v>
      </c>
      <c r="C436" s="6">
        <f>DAY(Data_Sales[[#This Row],[Order Date]])</f>
        <v>16</v>
      </c>
      <c r="D436" s="14">
        <f t="shared" si="18"/>
        <v>2</v>
      </c>
      <c r="E436" s="6">
        <f t="shared" si="19"/>
        <v>2021</v>
      </c>
      <c r="F436" s="6">
        <v>13</v>
      </c>
      <c r="G436" s="6" t="s">
        <v>35</v>
      </c>
      <c r="H436" s="6" t="s">
        <v>26</v>
      </c>
      <c r="I436" s="6">
        <f>INDEX(Data_Persons[Tenure (yrs)],MATCH(Data_Sales!H436,Data_Persons[Sales Person],0))</f>
        <v>5</v>
      </c>
      <c r="J436" s="6" t="s">
        <v>27</v>
      </c>
      <c r="K436" s="6" t="s">
        <v>449</v>
      </c>
      <c r="L436" s="22">
        <v>289</v>
      </c>
      <c r="M436" s="6">
        <v>3</v>
      </c>
      <c r="N436" s="22">
        <f t="shared" si="20"/>
        <v>867</v>
      </c>
      <c r="O436" s="6" t="str">
        <f>VLOOKUP(H436,Data_Persons!$B$2:$C$9,2,0)</f>
        <v>Sara</v>
      </c>
    </row>
    <row r="437" spans="1:15" x14ac:dyDescent="0.3">
      <c r="A437" s="8" t="s">
        <v>478</v>
      </c>
      <c r="B437" s="43">
        <v>44243</v>
      </c>
      <c r="C437" s="6">
        <f>DAY(Data_Sales[[#This Row],[Order Date]])</f>
        <v>16</v>
      </c>
      <c r="D437" s="14">
        <f t="shared" si="18"/>
        <v>2</v>
      </c>
      <c r="E437" s="6">
        <f t="shared" si="19"/>
        <v>2021</v>
      </c>
      <c r="F437" s="6">
        <v>19</v>
      </c>
      <c r="G437" s="6" t="s">
        <v>32</v>
      </c>
      <c r="H437" s="6" t="s">
        <v>38</v>
      </c>
      <c r="I437" s="6">
        <f>INDEX(Data_Persons[Tenure (yrs)],MATCH(Data_Sales!H437,Data_Persons[Sales Person],0))</f>
        <v>5</v>
      </c>
      <c r="J437" s="6" t="s">
        <v>12</v>
      </c>
      <c r="K437" s="6" t="s">
        <v>449</v>
      </c>
      <c r="L437" s="22">
        <v>289</v>
      </c>
      <c r="M437" s="6">
        <v>7</v>
      </c>
      <c r="N437" s="22">
        <f t="shared" si="20"/>
        <v>2023</v>
      </c>
      <c r="O437" s="6" t="str">
        <f>VLOOKUP(H437,Data_Persons!$B$2:$C$9,2,0)</f>
        <v>Jeff</v>
      </c>
    </row>
    <row r="438" spans="1:15" x14ac:dyDescent="0.3">
      <c r="A438" s="8" t="s">
        <v>479</v>
      </c>
      <c r="B438" s="43">
        <v>44247</v>
      </c>
      <c r="C438" s="6">
        <f>DAY(Data_Sales[[#This Row],[Order Date]])</f>
        <v>20</v>
      </c>
      <c r="D438" s="14">
        <f t="shared" si="18"/>
        <v>2</v>
      </c>
      <c r="E438" s="6">
        <f t="shared" si="19"/>
        <v>2021</v>
      </c>
      <c r="F438" s="6">
        <v>11</v>
      </c>
      <c r="G438" s="6" t="s">
        <v>115</v>
      </c>
      <c r="H438" s="6" t="s">
        <v>26</v>
      </c>
      <c r="I438" s="6">
        <f>INDEX(Data_Persons[Tenure (yrs)],MATCH(Data_Sales!H438,Data_Persons[Sales Person],0))</f>
        <v>5</v>
      </c>
      <c r="J438" s="6" t="s">
        <v>27</v>
      </c>
      <c r="K438" s="6" t="s">
        <v>449</v>
      </c>
      <c r="L438" s="22">
        <v>289</v>
      </c>
      <c r="M438" s="6">
        <v>5</v>
      </c>
      <c r="N438" s="22">
        <f t="shared" si="20"/>
        <v>1445</v>
      </c>
      <c r="O438" s="6" t="str">
        <f>VLOOKUP(H438,Data_Persons!$B$2:$C$9,2,0)</f>
        <v>Sara</v>
      </c>
    </row>
    <row r="439" spans="1:15" x14ac:dyDescent="0.3">
      <c r="A439" s="8" t="s">
        <v>480</v>
      </c>
      <c r="B439" s="43">
        <v>44248</v>
      </c>
      <c r="C439" s="6">
        <f>DAY(Data_Sales[[#This Row],[Order Date]])</f>
        <v>21</v>
      </c>
      <c r="D439" s="14">
        <f t="shared" si="18"/>
        <v>2</v>
      </c>
      <c r="E439" s="6">
        <f t="shared" si="19"/>
        <v>2021</v>
      </c>
      <c r="F439" s="6">
        <v>8</v>
      </c>
      <c r="G439" s="6" t="s">
        <v>76</v>
      </c>
      <c r="H439" s="6" t="s">
        <v>16</v>
      </c>
      <c r="I439" s="6">
        <f>INDEX(Data_Persons[Tenure (yrs)],MATCH(Data_Sales!H439,Data_Persons[Sales Person],0))</f>
        <v>4</v>
      </c>
      <c r="J439" s="6" t="s">
        <v>17</v>
      </c>
      <c r="K439" s="6" t="s">
        <v>449</v>
      </c>
      <c r="L439" s="22">
        <v>289</v>
      </c>
      <c r="M439" s="6">
        <v>1</v>
      </c>
      <c r="N439" s="22">
        <f t="shared" si="20"/>
        <v>289</v>
      </c>
      <c r="O439" s="6" t="str">
        <f>VLOOKUP(H439,Data_Persons!$B$2:$C$9,2,0)</f>
        <v>Steve</v>
      </c>
    </row>
    <row r="440" spans="1:15" x14ac:dyDescent="0.3">
      <c r="A440" s="8" t="s">
        <v>481</v>
      </c>
      <c r="B440" s="43">
        <v>44248</v>
      </c>
      <c r="C440" s="6">
        <f>DAY(Data_Sales[[#This Row],[Order Date]])</f>
        <v>21</v>
      </c>
      <c r="D440" s="14">
        <f t="shared" si="18"/>
        <v>2</v>
      </c>
      <c r="E440" s="6">
        <f t="shared" si="19"/>
        <v>2021</v>
      </c>
      <c r="F440" s="6">
        <v>1</v>
      </c>
      <c r="G440" s="6" t="s">
        <v>61</v>
      </c>
      <c r="H440" s="6" t="s">
        <v>20</v>
      </c>
      <c r="I440" s="6">
        <f>INDEX(Data_Persons[Tenure (yrs)],MATCH(Data_Sales!H440,Data_Persons[Sales Person],0))</f>
        <v>2</v>
      </c>
      <c r="J440" s="6" t="s">
        <v>21</v>
      </c>
      <c r="K440" s="6" t="s">
        <v>449</v>
      </c>
      <c r="L440" s="22">
        <v>289</v>
      </c>
      <c r="M440" s="6">
        <v>2</v>
      </c>
      <c r="N440" s="22">
        <f t="shared" si="20"/>
        <v>578</v>
      </c>
      <c r="O440" s="6" t="str">
        <f>VLOOKUP(H440,Data_Persons!$B$2:$C$9,2,0)</f>
        <v>Jeff</v>
      </c>
    </row>
    <row r="441" spans="1:15" x14ac:dyDescent="0.3">
      <c r="A441" s="8" t="s">
        <v>482</v>
      </c>
      <c r="B441" s="43">
        <v>44250</v>
      </c>
      <c r="C441" s="6">
        <f>DAY(Data_Sales[[#This Row],[Order Date]])</f>
        <v>23</v>
      </c>
      <c r="D441" s="14">
        <f t="shared" si="18"/>
        <v>2</v>
      </c>
      <c r="E441" s="6">
        <f t="shared" si="19"/>
        <v>2021</v>
      </c>
      <c r="F441" s="6">
        <v>5</v>
      </c>
      <c r="G441" s="6" t="s">
        <v>23</v>
      </c>
      <c r="H441" s="6" t="s">
        <v>30</v>
      </c>
      <c r="I441" s="6">
        <f>INDEX(Data_Persons[Tenure (yrs)],MATCH(Data_Sales!H441,Data_Persons[Sales Person],0))</f>
        <v>2</v>
      </c>
      <c r="J441" s="6" t="s">
        <v>21</v>
      </c>
      <c r="K441" s="6" t="s">
        <v>449</v>
      </c>
      <c r="L441" s="22">
        <v>289</v>
      </c>
      <c r="M441" s="6">
        <v>4</v>
      </c>
      <c r="N441" s="22">
        <f t="shared" si="20"/>
        <v>1156</v>
      </c>
      <c r="O441" s="6" t="str">
        <f>VLOOKUP(H441,Data_Persons!$B$2:$C$9,2,0)</f>
        <v>Sara</v>
      </c>
    </row>
    <row r="442" spans="1:15" x14ac:dyDescent="0.3">
      <c r="A442" s="8" t="s">
        <v>483</v>
      </c>
      <c r="B442" s="43">
        <v>44255</v>
      </c>
      <c r="C442" s="6">
        <f>DAY(Data_Sales[[#This Row],[Order Date]])</f>
        <v>28</v>
      </c>
      <c r="D442" s="14">
        <f t="shared" si="18"/>
        <v>2</v>
      </c>
      <c r="E442" s="6">
        <f t="shared" si="19"/>
        <v>2021</v>
      </c>
      <c r="F442" s="6">
        <v>6</v>
      </c>
      <c r="G442" s="6" t="s">
        <v>15</v>
      </c>
      <c r="H442" s="6" t="s">
        <v>16</v>
      </c>
      <c r="I442" s="6">
        <f>INDEX(Data_Persons[Tenure (yrs)],MATCH(Data_Sales!H442,Data_Persons[Sales Person],0))</f>
        <v>4</v>
      </c>
      <c r="J442" s="6" t="s">
        <v>17</v>
      </c>
      <c r="K442" s="6" t="s">
        <v>449</v>
      </c>
      <c r="L442" s="22">
        <v>289</v>
      </c>
      <c r="M442" s="6">
        <v>9</v>
      </c>
      <c r="N442" s="22">
        <f t="shared" si="20"/>
        <v>2601</v>
      </c>
      <c r="O442" s="6" t="str">
        <f>VLOOKUP(H442,Data_Persons!$B$2:$C$9,2,0)</f>
        <v>Steve</v>
      </c>
    </row>
    <row r="443" spans="1:15" x14ac:dyDescent="0.3">
      <c r="A443" s="8" t="s">
        <v>484</v>
      </c>
      <c r="B443" s="43">
        <v>44259</v>
      </c>
      <c r="C443" s="6">
        <f>DAY(Data_Sales[[#This Row],[Order Date]])</f>
        <v>4</v>
      </c>
      <c r="D443" s="14">
        <f t="shared" si="18"/>
        <v>3</v>
      </c>
      <c r="E443" s="6">
        <f t="shared" si="19"/>
        <v>2021</v>
      </c>
      <c r="F443" s="6">
        <v>18</v>
      </c>
      <c r="G443" s="6" t="s">
        <v>52</v>
      </c>
      <c r="H443" s="6" t="s">
        <v>38</v>
      </c>
      <c r="I443" s="6">
        <f>INDEX(Data_Persons[Tenure (yrs)],MATCH(Data_Sales!H443,Data_Persons[Sales Person],0))</f>
        <v>5</v>
      </c>
      <c r="J443" s="6" t="s">
        <v>12</v>
      </c>
      <c r="K443" s="6" t="s">
        <v>449</v>
      </c>
      <c r="L443" s="22">
        <v>289</v>
      </c>
      <c r="M443" s="6">
        <v>5</v>
      </c>
      <c r="N443" s="22">
        <f t="shared" si="20"/>
        <v>1445</v>
      </c>
      <c r="O443" s="6" t="str">
        <f>VLOOKUP(H443,Data_Persons!$B$2:$C$9,2,0)</f>
        <v>Jeff</v>
      </c>
    </row>
    <row r="444" spans="1:15" x14ac:dyDescent="0.3">
      <c r="A444" s="8" t="s">
        <v>485</v>
      </c>
      <c r="B444" s="43">
        <v>44261</v>
      </c>
      <c r="C444" s="6">
        <f>DAY(Data_Sales[[#This Row],[Order Date]])</f>
        <v>6</v>
      </c>
      <c r="D444" s="14">
        <f t="shared" si="18"/>
        <v>3</v>
      </c>
      <c r="E444" s="6">
        <f t="shared" si="19"/>
        <v>2021</v>
      </c>
      <c r="F444" s="6">
        <v>12</v>
      </c>
      <c r="G444" s="6" t="s">
        <v>25</v>
      </c>
      <c r="H444" s="6" t="s">
        <v>26</v>
      </c>
      <c r="I444" s="6">
        <f>INDEX(Data_Persons[Tenure (yrs)],MATCH(Data_Sales!H444,Data_Persons[Sales Person],0))</f>
        <v>5</v>
      </c>
      <c r="J444" s="6" t="s">
        <v>27</v>
      </c>
      <c r="K444" s="6" t="s">
        <v>449</v>
      </c>
      <c r="L444" s="22">
        <v>289</v>
      </c>
      <c r="M444" s="6">
        <v>7</v>
      </c>
      <c r="N444" s="22">
        <f t="shared" si="20"/>
        <v>2023</v>
      </c>
      <c r="O444" s="6" t="str">
        <f>VLOOKUP(H444,Data_Persons!$B$2:$C$9,2,0)</f>
        <v>Sara</v>
      </c>
    </row>
    <row r="445" spans="1:15" x14ac:dyDescent="0.3">
      <c r="A445" s="8" t="s">
        <v>486</v>
      </c>
      <c r="B445" s="43">
        <v>44266</v>
      </c>
      <c r="C445" s="6">
        <f>DAY(Data_Sales[[#This Row],[Order Date]])</f>
        <v>11</v>
      </c>
      <c r="D445" s="14">
        <f t="shared" si="18"/>
        <v>3</v>
      </c>
      <c r="E445" s="6">
        <f t="shared" si="19"/>
        <v>2021</v>
      </c>
      <c r="F445" s="6">
        <v>12</v>
      </c>
      <c r="G445" s="6" t="s">
        <v>25</v>
      </c>
      <c r="H445" s="6" t="s">
        <v>36</v>
      </c>
      <c r="I445" s="6">
        <f>INDEX(Data_Persons[Tenure (yrs)],MATCH(Data_Sales!H445,Data_Persons[Sales Person],0))</f>
        <v>6</v>
      </c>
      <c r="J445" s="6" t="s">
        <v>27</v>
      </c>
      <c r="K445" s="6" t="s">
        <v>449</v>
      </c>
      <c r="L445" s="22">
        <v>289</v>
      </c>
      <c r="M445" s="6">
        <v>4</v>
      </c>
      <c r="N445" s="22">
        <f t="shared" si="20"/>
        <v>1156</v>
      </c>
      <c r="O445" s="6" t="str">
        <f>VLOOKUP(H445,Data_Persons!$B$2:$C$9,2,0)</f>
        <v>Steve</v>
      </c>
    </row>
    <row r="446" spans="1:15" x14ac:dyDescent="0.3">
      <c r="A446" s="8" t="s">
        <v>487</v>
      </c>
      <c r="B446" s="43">
        <v>44269</v>
      </c>
      <c r="C446" s="6">
        <f>DAY(Data_Sales[[#This Row],[Order Date]])</f>
        <v>14</v>
      </c>
      <c r="D446" s="14">
        <f t="shared" si="18"/>
        <v>3</v>
      </c>
      <c r="E446" s="6">
        <f t="shared" si="19"/>
        <v>2021</v>
      </c>
      <c r="F446" s="6">
        <v>1</v>
      </c>
      <c r="G446" s="6" t="s">
        <v>61</v>
      </c>
      <c r="H446" s="6" t="s">
        <v>30</v>
      </c>
      <c r="I446" s="6">
        <f>INDEX(Data_Persons[Tenure (yrs)],MATCH(Data_Sales!H446,Data_Persons[Sales Person],0))</f>
        <v>2</v>
      </c>
      <c r="J446" s="6" t="s">
        <v>21</v>
      </c>
      <c r="K446" s="6" t="s">
        <v>449</v>
      </c>
      <c r="L446" s="22">
        <v>289</v>
      </c>
      <c r="M446" s="6">
        <v>2</v>
      </c>
      <c r="N446" s="22">
        <f t="shared" si="20"/>
        <v>578</v>
      </c>
      <c r="O446" s="6" t="str">
        <f>VLOOKUP(H446,Data_Persons!$B$2:$C$9,2,0)</f>
        <v>Sara</v>
      </c>
    </row>
    <row r="447" spans="1:15" x14ac:dyDescent="0.3">
      <c r="A447" s="8" t="s">
        <v>488</v>
      </c>
      <c r="B447" s="43">
        <v>44269</v>
      </c>
      <c r="C447" s="6">
        <f>DAY(Data_Sales[[#This Row],[Order Date]])</f>
        <v>14</v>
      </c>
      <c r="D447" s="14">
        <f t="shared" si="18"/>
        <v>3</v>
      </c>
      <c r="E447" s="6">
        <f t="shared" si="19"/>
        <v>2021</v>
      </c>
      <c r="F447" s="6">
        <v>17</v>
      </c>
      <c r="G447" s="6" t="s">
        <v>63</v>
      </c>
      <c r="H447" s="6" t="s">
        <v>38</v>
      </c>
      <c r="I447" s="6">
        <f>INDEX(Data_Persons[Tenure (yrs)],MATCH(Data_Sales!H447,Data_Persons[Sales Person],0))</f>
        <v>5</v>
      </c>
      <c r="J447" s="6" t="s">
        <v>12</v>
      </c>
      <c r="K447" s="6" t="s">
        <v>449</v>
      </c>
      <c r="L447" s="22">
        <v>289</v>
      </c>
      <c r="M447" s="6">
        <v>8</v>
      </c>
      <c r="N447" s="22">
        <f t="shared" si="20"/>
        <v>2312</v>
      </c>
      <c r="O447" s="6" t="str">
        <f>VLOOKUP(H447,Data_Persons!$B$2:$C$9,2,0)</f>
        <v>Jeff</v>
      </c>
    </row>
    <row r="448" spans="1:15" x14ac:dyDescent="0.3">
      <c r="A448" s="8" t="s">
        <v>489</v>
      </c>
      <c r="B448" s="43">
        <v>44271</v>
      </c>
      <c r="C448" s="6">
        <f>DAY(Data_Sales[[#This Row],[Order Date]])</f>
        <v>16</v>
      </c>
      <c r="D448" s="14">
        <f t="shared" si="18"/>
        <v>3</v>
      </c>
      <c r="E448" s="6">
        <f t="shared" si="19"/>
        <v>2021</v>
      </c>
      <c r="F448" s="6">
        <v>2</v>
      </c>
      <c r="G448" s="6" t="s">
        <v>74</v>
      </c>
      <c r="H448" s="6" t="s">
        <v>20</v>
      </c>
      <c r="I448" s="6">
        <f>INDEX(Data_Persons[Tenure (yrs)],MATCH(Data_Sales!H448,Data_Persons[Sales Person],0))</f>
        <v>2</v>
      </c>
      <c r="J448" s="6" t="s">
        <v>21</v>
      </c>
      <c r="K448" s="6" t="s">
        <v>449</v>
      </c>
      <c r="L448" s="22">
        <v>289</v>
      </c>
      <c r="M448" s="6">
        <v>3</v>
      </c>
      <c r="N448" s="22">
        <f t="shared" si="20"/>
        <v>867</v>
      </c>
      <c r="O448" s="6" t="str">
        <f>VLOOKUP(H448,Data_Persons!$B$2:$C$9,2,0)</f>
        <v>Jeff</v>
      </c>
    </row>
    <row r="449" spans="1:15" x14ac:dyDescent="0.3">
      <c r="A449" s="8" t="s">
        <v>490</v>
      </c>
      <c r="B449" s="43">
        <v>44272</v>
      </c>
      <c r="C449" s="6">
        <f>DAY(Data_Sales[[#This Row],[Order Date]])</f>
        <v>17</v>
      </c>
      <c r="D449" s="14">
        <f t="shared" si="18"/>
        <v>3</v>
      </c>
      <c r="E449" s="6">
        <f t="shared" si="19"/>
        <v>2021</v>
      </c>
      <c r="F449" s="6">
        <v>2</v>
      </c>
      <c r="G449" s="6" t="s">
        <v>74</v>
      </c>
      <c r="H449" s="6" t="s">
        <v>20</v>
      </c>
      <c r="I449" s="6">
        <f>INDEX(Data_Persons[Tenure (yrs)],MATCH(Data_Sales!H449,Data_Persons[Sales Person],0))</f>
        <v>2</v>
      </c>
      <c r="J449" s="6" t="s">
        <v>21</v>
      </c>
      <c r="K449" s="6" t="s">
        <v>449</v>
      </c>
      <c r="L449" s="22">
        <v>289</v>
      </c>
      <c r="M449" s="6">
        <v>0</v>
      </c>
      <c r="N449" s="22">
        <f t="shared" si="20"/>
        <v>0</v>
      </c>
      <c r="O449" s="6" t="str">
        <f>VLOOKUP(H449,Data_Persons!$B$2:$C$9,2,0)</f>
        <v>Jeff</v>
      </c>
    </row>
    <row r="450" spans="1:15" x14ac:dyDescent="0.3">
      <c r="A450" s="8" t="s">
        <v>491</v>
      </c>
      <c r="B450" s="43">
        <v>44273</v>
      </c>
      <c r="C450" s="6">
        <f>DAY(Data_Sales[[#This Row],[Order Date]])</f>
        <v>18</v>
      </c>
      <c r="D450" s="14">
        <f t="shared" ref="D450:D513" si="21">MONTH(B450)</f>
        <v>3</v>
      </c>
      <c r="E450" s="6">
        <f t="shared" ref="E450:E513" si="22">YEAR(B450)</f>
        <v>2021</v>
      </c>
      <c r="F450" s="6">
        <v>20</v>
      </c>
      <c r="G450" s="6" t="s">
        <v>10</v>
      </c>
      <c r="H450" s="6" t="s">
        <v>38</v>
      </c>
      <c r="I450" s="6">
        <f>INDEX(Data_Persons[Tenure (yrs)],MATCH(Data_Sales!H450,Data_Persons[Sales Person],0))</f>
        <v>5</v>
      </c>
      <c r="J450" s="6" t="s">
        <v>12</v>
      </c>
      <c r="K450" s="6" t="s">
        <v>449</v>
      </c>
      <c r="L450" s="22">
        <v>289</v>
      </c>
      <c r="M450" s="6">
        <v>4</v>
      </c>
      <c r="N450" s="22">
        <f t="shared" si="20"/>
        <v>1156</v>
      </c>
      <c r="O450" s="6" t="str">
        <f>VLOOKUP(H450,Data_Persons!$B$2:$C$9,2,0)</f>
        <v>Jeff</v>
      </c>
    </row>
    <row r="451" spans="1:15" x14ac:dyDescent="0.3">
      <c r="A451" s="8" t="s">
        <v>492</v>
      </c>
      <c r="B451" s="43">
        <v>44273</v>
      </c>
      <c r="C451" s="6">
        <f>DAY(Data_Sales[[#This Row],[Order Date]])</f>
        <v>18</v>
      </c>
      <c r="D451" s="14">
        <f t="shared" si="21"/>
        <v>3</v>
      </c>
      <c r="E451" s="6">
        <f t="shared" si="22"/>
        <v>2021</v>
      </c>
      <c r="F451" s="6">
        <v>6</v>
      </c>
      <c r="G451" s="6" t="s">
        <v>15</v>
      </c>
      <c r="H451" s="6" t="s">
        <v>41</v>
      </c>
      <c r="I451" s="6">
        <f>INDEX(Data_Persons[Tenure (yrs)],MATCH(Data_Sales!H451,Data_Persons[Sales Person],0))</f>
        <v>8</v>
      </c>
      <c r="J451" s="6" t="s">
        <v>17</v>
      </c>
      <c r="K451" s="6" t="s">
        <v>449</v>
      </c>
      <c r="L451" s="22">
        <v>289</v>
      </c>
      <c r="M451" s="6">
        <v>2</v>
      </c>
      <c r="N451" s="22">
        <f t="shared" ref="N451:N514" si="23">L451*M451</f>
        <v>578</v>
      </c>
      <c r="O451" s="6" t="str">
        <f>VLOOKUP(H451,Data_Persons!$B$2:$C$9,2,0)</f>
        <v>Philip</v>
      </c>
    </row>
    <row r="452" spans="1:15" x14ac:dyDescent="0.3">
      <c r="A452" s="8" t="s">
        <v>493</v>
      </c>
      <c r="B452" s="43">
        <v>44275</v>
      </c>
      <c r="C452" s="6">
        <f>DAY(Data_Sales[[#This Row],[Order Date]])</f>
        <v>20</v>
      </c>
      <c r="D452" s="14">
        <f t="shared" si="21"/>
        <v>3</v>
      </c>
      <c r="E452" s="6">
        <f t="shared" si="22"/>
        <v>2021</v>
      </c>
      <c r="F452" s="6">
        <v>16</v>
      </c>
      <c r="G452" s="6" t="s">
        <v>92</v>
      </c>
      <c r="H452" s="6" t="s">
        <v>38</v>
      </c>
      <c r="I452" s="6">
        <f>INDEX(Data_Persons[Tenure (yrs)],MATCH(Data_Sales!H452,Data_Persons[Sales Person],0))</f>
        <v>5</v>
      </c>
      <c r="J452" s="6" t="s">
        <v>12</v>
      </c>
      <c r="K452" s="6" t="s">
        <v>449</v>
      </c>
      <c r="L452" s="22">
        <v>289</v>
      </c>
      <c r="M452" s="6">
        <v>1</v>
      </c>
      <c r="N452" s="22">
        <f t="shared" si="23"/>
        <v>289</v>
      </c>
      <c r="O452" s="6" t="str">
        <f>VLOOKUP(H452,Data_Persons!$B$2:$C$9,2,0)</f>
        <v>Jeff</v>
      </c>
    </row>
    <row r="453" spans="1:15" x14ac:dyDescent="0.3">
      <c r="A453" s="8" t="s">
        <v>494</v>
      </c>
      <c r="B453" s="43">
        <v>44279</v>
      </c>
      <c r="C453" s="6">
        <f>DAY(Data_Sales[[#This Row],[Order Date]])</f>
        <v>24</v>
      </c>
      <c r="D453" s="14">
        <f t="shared" si="21"/>
        <v>3</v>
      </c>
      <c r="E453" s="6">
        <f t="shared" si="22"/>
        <v>2021</v>
      </c>
      <c r="F453" s="6">
        <v>17</v>
      </c>
      <c r="G453" s="6" t="s">
        <v>63</v>
      </c>
      <c r="H453" s="6" t="s">
        <v>38</v>
      </c>
      <c r="I453" s="6">
        <f>INDEX(Data_Persons[Tenure (yrs)],MATCH(Data_Sales!H453,Data_Persons[Sales Person],0))</f>
        <v>5</v>
      </c>
      <c r="J453" s="6" t="s">
        <v>12</v>
      </c>
      <c r="K453" s="6" t="s">
        <v>449</v>
      </c>
      <c r="L453" s="22">
        <v>289</v>
      </c>
      <c r="M453" s="6">
        <v>7</v>
      </c>
      <c r="N453" s="22">
        <f t="shared" si="23"/>
        <v>2023</v>
      </c>
      <c r="O453" s="6" t="str">
        <f>VLOOKUP(H453,Data_Persons!$B$2:$C$9,2,0)</f>
        <v>Jeff</v>
      </c>
    </row>
    <row r="454" spans="1:15" x14ac:dyDescent="0.3">
      <c r="A454" s="8" t="s">
        <v>495</v>
      </c>
      <c r="B454" s="43">
        <v>44280</v>
      </c>
      <c r="C454" s="6">
        <f>DAY(Data_Sales[[#This Row],[Order Date]])</f>
        <v>25</v>
      </c>
      <c r="D454" s="14">
        <f t="shared" si="21"/>
        <v>3</v>
      </c>
      <c r="E454" s="6">
        <f t="shared" si="22"/>
        <v>2021</v>
      </c>
      <c r="F454" s="6">
        <v>15</v>
      </c>
      <c r="G454" s="6" t="s">
        <v>49</v>
      </c>
      <c r="H454" s="6" t="s">
        <v>36</v>
      </c>
      <c r="I454" s="6">
        <f>INDEX(Data_Persons[Tenure (yrs)],MATCH(Data_Sales!H454,Data_Persons[Sales Person],0))</f>
        <v>6</v>
      </c>
      <c r="J454" s="6" t="s">
        <v>27</v>
      </c>
      <c r="K454" s="6" t="s">
        <v>449</v>
      </c>
      <c r="L454" s="22">
        <v>289</v>
      </c>
      <c r="M454" s="6">
        <v>7</v>
      </c>
      <c r="N454" s="22">
        <f t="shared" si="23"/>
        <v>2023</v>
      </c>
      <c r="O454" s="6" t="str">
        <f>VLOOKUP(H454,Data_Persons!$B$2:$C$9,2,0)</f>
        <v>Steve</v>
      </c>
    </row>
    <row r="455" spans="1:15" x14ac:dyDescent="0.3">
      <c r="A455" s="8" t="s">
        <v>496</v>
      </c>
      <c r="B455" s="43">
        <v>44280</v>
      </c>
      <c r="C455" s="6">
        <f>DAY(Data_Sales[[#This Row],[Order Date]])</f>
        <v>25</v>
      </c>
      <c r="D455" s="14">
        <f t="shared" si="21"/>
        <v>3</v>
      </c>
      <c r="E455" s="6">
        <f t="shared" si="22"/>
        <v>2021</v>
      </c>
      <c r="F455" s="6">
        <v>7</v>
      </c>
      <c r="G455" s="6" t="s">
        <v>43</v>
      </c>
      <c r="H455" s="6" t="s">
        <v>16</v>
      </c>
      <c r="I455" s="6">
        <f>INDEX(Data_Persons[Tenure (yrs)],MATCH(Data_Sales!H455,Data_Persons[Sales Person],0))</f>
        <v>4</v>
      </c>
      <c r="J455" s="6" t="s">
        <v>17</v>
      </c>
      <c r="K455" s="6" t="s">
        <v>449</v>
      </c>
      <c r="L455" s="22">
        <v>289</v>
      </c>
      <c r="M455" s="6">
        <v>0</v>
      </c>
      <c r="N455" s="22">
        <f t="shared" si="23"/>
        <v>0</v>
      </c>
      <c r="O455" s="6" t="str">
        <f>VLOOKUP(H455,Data_Persons!$B$2:$C$9,2,0)</f>
        <v>Steve</v>
      </c>
    </row>
    <row r="456" spans="1:15" x14ac:dyDescent="0.3">
      <c r="A456" s="8" t="s">
        <v>497</v>
      </c>
      <c r="B456" s="43">
        <v>44281</v>
      </c>
      <c r="C456" s="6">
        <f>DAY(Data_Sales[[#This Row],[Order Date]])</f>
        <v>26</v>
      </c>
      <c r="D456" s="14">
        <f t="shared" si="21"/>
        <v>3</v>
      </c>
      <c r="E456" s="6">
        <f t="shared" si="22"/>
        <v>2021</v>
      </c>
      <c r="F456" s="6">
        <v>16</v>
      </c>
      <c r="G456" s="6" t="s">
        <v>92</v>
      </c>
      <c r="H456" s="6" t="s">
        <v>38</v>
      </c>
      <c r="I456" s="6">
        <f>INDEX(Data_Persons[Tenure (yrs)],MATCH(Data_Sales!H456,Data_Persons[Sales Person],0))</f>
        <v>5</v>
      </c>
      <c r="J456" s="6" t="s">
        <v>12</v>
      </c>
      <c r="K456" s="6" t="s">
        <v>449</v>
      </c>
      <c r="L456" s="22">
        <v>289</v>
      </c>
      <c r="M456" s="6">
        <v>3</v>
      </c>
      <c r="N456" s="22">
        <f t="shared" si="23"/>
        <v>867</v>
      </c>
      <c r="O456" s="6" t="str">
        <f>VLOOKUP(H456,Data_Persons!$B$2:$C$9,2,0)</f>
        <v>Jeff</v>
      </c>
    </row>
    <row r="457" spans="1:15" x14ac:dyDescent="0.3">
      <c r="A457" s="8" t="s">
        <v>498</v>
      </c>
      <c r="B457" s="43">
        <v>44282</v>
      </c>
      <c r="C457" s="6">
        <f>DAY(Data_Sales[[#This Row],[Order Date]])</f>
        <v>27</v>
      </c>
      <c r="D457" s="14">
        <f t="shared" si="21"/>
        <v>3</v>
      </c>
      <c r="E457" s="6">
        <f t="shared" si="22"/>
        <v>2021</v>
      </c>
      <c r="F457" s="6">
        <v>11</v>
      </c>
      <c r="G457" s="6" t="s">
        <v>115</v>
      </c>
      <c r="H457" s="6" t="s">
        <v>26</v>
      </c>
      <c r="I457" s="6">
        <f>INDEX(Data_Persons[Tenure (yrs)],MATCH(Data_Sales!H457,Data_Persons[Sales Person],0))</f>
        <v>5</v>
      </c>
      <c r="J457" s="6" t="s">
        <v>27</v>
      </c>
      <c r="K457" s="6" t="s">
        <v>449</v>
      </c>
      <c r="L457" s="22">
        <v>289</v>
      </c>
      <c r="M457" s="6">
        <v>3</v>
      </c>
      <c r="N457" s="22">
        <f t="shared" si="23"/>
        <v>867</v>
      </c>
      <c r="O457" s="6" t="str">
        <f>VLOOKUP(H457,Data_Persons!$B$2:$C$9,2,0)</f>
        <v>Sara</v>
      </c>
    </row>
    <row r="458" spans="1:15" x14ac:dyDescent="0.3">
      <c r="A458" s="8" t="s">
        <v>499</v>
      </c>
      <c r="B458" s="43">
        <v>44282</v>
      </c>
      <c r="C458" s="6">
        <f>DAY(Data_Sales[[#This Row],[Order Date]])</f>
        <v>27</v>
      </c>
      <c r="D458" s="14">
        <f t="shared" si="21"/>
        <v>3</v>
      </c>
      <c r="E458" s="6">
        <f t="shared" si="22"/>
        <v>2021</v>
      </c>
      <c r="F458" s="6">
        <v>4</v>
      </c>
      <c r="G458" s="6" t="s">
        <v>19</v>
      </c>
      <c r="H458" s="6" t="s">
        <v>20</v>
      </c>
      <c r="I458" s="6">
        <f>INDEX(Data_Persons[Tenure (yrs)],MATCH(Data_Sales!H458,Data_Persons[Sales Person],0))</f>
        <v>2</v>
      </c>
      <c r="J458" s="6" t="s">
        <v>21</v>
      </c>
      <c r="K458" s="6" t="s">
        <v>449</v>
      </c>
      <c r="L458" s="22">
        <v>289</v>
      </c>
      <c r="M458" s="6">
        <v>7</v>
      </c>
      <c r="N458" s="22">
        <f t="shared" si="23"/>
        <v>2023</v>
      </c>
      <c r="O458" s="6" t="str">
        <f>VLOOKUP(H458,Data_Persons!$B$2:$C$9,2,0)</f>
        <v>Jeff</v>
      </c>
    </row>
    <row r="459" spans="1:15" x14ac:dyDescent="0.3">
      <c r="A459" s="8" t="s">
        <v>500</v>
      </c>
      <c r="B459" s="43">
        <v>44283</v>
      </c>
      <c r="C459" s="6">
        <f>DAY(Data_Sales[[#This Row],[Order Date]])</f>
        <v>28</v>
      </c>
      <c r="D459" s="14">
        <f t="shared" si="21"/>
        <v>3</v>
      </c>
      <c r="E459" s="6">
        <f t="shared" si="22"/>
        <v>2021</v>
      </c>
      <c r="F459" s="6">
        <v>20</v>
      </c>
      <c r="G459" s="6" t="s">
        <v>10</v>
      </c>
      <c r="H459" s="6" t="s">
        <v>11</v>
      </c>
      <c r="I459" s="6">
        <f>INDEX(Data_Persons[Tenure (yrs)],MATCH(Data_Sales!H459,Data_Persons[Sales Person],0))</f>
        <v>3</v>
      </c>
      <c r="J459" s="6" t="s">
        <v>12</v>
      </c>
      <c r="K459" s="6" t="s">
        <v>449</v>
      </c>
      <c r="L459" s="22">
        <v>289</v>
      </c>
      <c r="M459" s="6">
        <v>1</v>
      </c>
      <c r="N459" s="22">
        <f t="shared" si="23"/>
        <v>289</v>
      </c>
      <c r="O459" s="6" t="str">
        <f>VLOOKUP(H459,Data_Persons!$B$2:$C$9,2,0)</f>
        <v>Jeff</v>
      </c>
    </row>
    <row r="460" spans="1:15" x14ac:dyDescent="0.3">
      <c r="A460" s="8" t="s">
        <v>501</v>
      </c>
      <c r="B460" s="43">
        <v>44291</v>
      </c>
      <c r="C460" s="6">
        <f>DAY(Data_Sales[[#This Row],[Order Date]])</f>
        <v>5</v>
      </c>
      <c r="D460" s="14">
        <f t="shared" si="21"/>
        <v>4</v>
      </c>
      <c r="E460" s="6">
        <f t="shared" si="22"/>
        <v>2021</v>
      </c>
      <c r="F460" s="6">
        <v>8</v>
      </c>
      <c r="G460" s="6" t="s">
        <v>76</v>
      </c>
      <c r="H460" s="6" t="s">
        <v>16</v>
      </c>
      <c r="I460" s="6">
        <f>INDEX(Data_Persons[Tenure (yrs)],MATCH(Data_Sales!H460,Data_Persons[Sales Person],0))</f>
        <v>4</v>
      </c>
      <c r="J460" s="6" t="s">
        <v>17</v>
      </c>
      <c r="K460" s="6" t="s">
        <v>449</v>
      </c>
      <c r="L460" s="22">
        <v>289</v>
      </c>
      <c r="M460" s="6">
        <v>9</v>
      </c>
      <c r="N460" s="22">
        <f t="shared" si="23"/>
        <v>2601</v>
      </c>
      <c r="O460" s="6" t="str">
        <f>VLOOKUP(H460,Data_Persons!$B$2:$C$9,2,0)</f>
        <v>Steve</v>
      </c>
    </row>
    <row r="461" spans="1:15" x14ac:dyDescent="0.3">
      <c r="A461" s="8" t="s">
        <v>502</v>
      </c>
      <c r="B461" s="43">
        <v>44292</v>
      </c>
      <c r="C461" s="6">
        <f>DAY(Data_Sales[[#This Row],[Order Date]])</f>
        <v>6</v>
      </c>
      <c r="D461" s="14">
        <f t="shared" si="21"/>
        <v>4</v>
      </c>
      <c r="E461" s="6">
        <f t="shared" si="22"/>
        <v>2021</v>
      </c>
      <c r="F461" s="6">
        <v>15</v>
      </c>
      <c r="G461" s="6" t="s">
        <v>49</v>
      </c>
      <c r="H461" s="6" t="s">
        <v>26</v>
      </c>
      <c r="I461" s="6">
        <f>INDEX(Data_Persons[Tenure (yrs)],MATCH(Data_Sales!H461,Data_Persons[Sales Person],0))</f>
        <v>5</v>
      </c>
      <c r="J461" s="6" t="s">
        <v>27</v>
      </c>
      <c r="K461" s="6" t="s">
        <v>449</v>
      </c>
      <c r="L461" s="22">
        <v>289</v>
      </c>
      <c r="M461" s="6">
        <v>8</v>
      </c>
      <c r="N461" s="22">
        <f t="shared" si="23"/>
        <v>2312</v>
      </c>
      <c r="O461" s="6" t="str">
        <f>VLOOKUP(H461,Data_Persons!$B$2:$C$9,2,0)</f>
        <v>Sara</v>
      </c>
    </row>
    <row r="462" spans="1:15" x14ac:dyDescent="0.3">
      <c r="A462" s="8" t="s">
        <v>503</v>
      </c>
      <c r="B462" s="43">
        <v>44293</v>
      </c>
      <c r="C462" s="6">
        <f>DAY(Data_Sales[[#This Row],[Order Date]])</f>
        <v>7</v>
      </c>
      <c r="D462" s="14">
        <f t="shared" si="21"/>
        <v>4</v>
      </c>
      <c r="E462" s="6">
        <f t="shared" si="22"/>
        <v>2021</v>
      </c>
      <c r="F462" s="6">
        <v>19</v>
      </c>
      <c r="G462" s="6" t="s">
        <v>32</v>
      </c>
      <c r="H462" s="6" t="s">
        <v>38</v>
      </c>
      <c r="I462" s="6">
        <f>INDEX(Data_Persons[Tenure (yrs)],MATCH(Data_Sales!H462,Data_Persons[Sales Person],0))</f>
        <v>5</v>
      </c>
      <c r="J462" s="6" t="s">
        <v>12</v>
      </c>
      <c r="K462" s="6" t="s">
        <v>449</v>
      </c>
      <c r="L462" s="22">
        <v>289</v>
      </c>
      <c r="M462" s="6">
        <v>5</v>
      </c>
      <c r="N462" s="22">
        <f t="shared" si="23"/>
        <v>1445</v>
      </c>
      <c r="O462" s="6" t="str">
        <f>VLOOKUP(H462,Data_Persons!$B$2:$C$9,2,0)</f>
        <v>Jeff</v>
      </c>
    </row>
    <row r="463" spans="1:15" x14ac:dyDescent="0.3">
      <c r="A463" s="8" t="s">
        <v>504</v>
      </c>
      <c r="B463" s="43">
        <v>44299</v>
      </c>
      <c r="C463" s="6">
        <f>DAY(Data_Sales[[#This Row],[Order Date]])</f>
        <v>13</v>
      </c>
      <c r="D463" s="14">
        <f t="shared" si="21"/>
        <v>4</v>
      </c>
      <c r="E463" s="6">
        <f t="shared" si="22"/>
        <v>2021</v>
      </c>
      <c r="F463" s="6">
        <v>2</v>
      </c>
      <c r="G463" s="6" t="s">
        <v>74</v>
      </c>
      <c r="H463" s="6" t="s">
        <v>20</v>
      </c>
      <c r="I463" s="6">
        <f>INDEX(Data_Persons[Tenure (yrs)],MATCH(Data_Sales!H463,Data_Persons[Sales Person],0))</f>
        <v>2</v>
      </c>
      <c r="J463" s="6" t="s">
        <v>21</v>
      </c>
      <c r="K463" s="6" t="s">
        <v>449</v>
      </c>
      <c r="L463" s="22">
        <v>289</v>
      </c>
      <c r="M463" s="6">
        <v>8</v>
      </c>
      <c r="N463" s="22">
        <f t="shared" si="23"/>
        <v>2312</v>
      </c>
      <c r="O463" s="6" t="str">
        <f>VLOOKUP(H463,Data_Persons!$B$2:$C$9,2,0)</f>
        <v>Jeff</v>
      </c>
    </row>
    <row r="464" spans="1:15" x14ac:dyDescent="0.3">
      <c r="A464" s="8" t="s">
        <v>505</v>
      </c>
      <c r="B464" s="43">
        <v>44299</v>
      </c>
      <c r="C464" s="6">
        <f>DAY(Data_Sales[[#This Row],[Order Date]])</f>
        <v>13</v>
      </c>
      <c r="D464" s="14">
        <f t="shared" si="21"/>
        <v>4</v>
      </c>
      <c r="E464" s="6">
        <f t="shared" si="22"/>
        <v>2021</v>
      </c>
      <c r="F464" s="6">
        <v>19</v>
      </c>
      <c r="G464" s="6" t="s">
        <v>32</v>
      </c>
      <c r="H464" s="6" t="s">
        <v>38</v>
      </c>
      <c r="I464" s="6">
        <f>INDEX(Data_Persons[Tenure (yrs)],MATCH(Data_Sales!H464,Data_Persons[Sales Person],0))</f>
        <v>5</v>
      </c>
      <c r="J464" s="6" t="s">
        <v>12</v>
      </c>
      <c r="K464" s="6" t="s">
        <v>449</v>
      </c>
      <c r="L464" s="22">
        <v>289</v>
      </c>
      <c r="M464" s="6">
        <v>3</v>
      </c>
      <c r="N464" s="22">
        <f t="shared" si="23"/>
        <v>867</v>
      </c>
      <c r="O464" s="6" t="str">
        <f>VLOOKUP(H464,Data_Persons!$B$2:$C$9,2,0)</f>
        <v>Jeff</v>
      </c>
    </row>
    <row r="465" spans="1:15" x14ac:dyDescent="0.3">
      <c r="A465" s="8" t="s">
        <v>506</v>
      </c>
      <c r="B465" s="43">
        <v>44300</v>
      </c>
      <c r="C465" s="6">
        <f>DAY(Data_Sales[[#This Row],[Order Date]])</f>
        <v>14</v>
      </c>
      <c r="D465" s="14">
        <f t="shared" si="21"/>
        <v>4</v>
      </c>
      <c r="E465" s="6">
        <f t="shared" si="22"/>
        <v>2021</v>
      </c>
      <c r="F465" s="6">
        <v>14</v>
      </c>
      <c r="G465" s="6" t="s">
        <v>65</v>
      </c>
      <c r="H465" s="6" t="s">
        <v>26</v>
      </c>
      <c r="I465" s="6">
        <f>INDEX(Data_Persons[Tenure (yrs)],MATCH(Data_Sales!H465,Data_Persons[Sales Person],0))</f>
        <v>5</v>
      </c>
      <c r="J465" s="6" t="s">
        <v>27</v>
      </c>
      <c r="K465" s="6" t="s">
        <v>449</v>
      </c>
      <c r="L465" s="22">
        <v>289</v>
      </c>
      <c r="M465" s="6">
        <v>4</v>
      </c>
      <c r="N465" s="22">
        <f t="shared" si="23"/>
        <v>1156</v>
      </c>
      <c r="O465" s="6" t="str">
        <f>VLOOKUP(H465,Data_Persons!$B$2:$C$9,2,0)</f>
        <v>Sara</v>
      </c>
    </row>
    <row r="466" spans="1:15" x14ac:dyDescent="0.3">
      <c r="A466" s="8" t="s">
        <v>507</v>
      </c>
      <c r="B466" s="43">
        <v>44301</v>
      </c>
      <c r="C466" s="6">
        <f>DAY(Data_Sales[[#This Row],[Order Date]])</f>
        <v>15</v>
      </c>
      <c r="D466" s="14">
        <f t="shared" si="21"/>
        <v>4</v>
      </c>
      <c r="E466" s="6">
        <f t="shared" si="22"/>
        <v>2021</v>
      </c>
      <c r="F466" s="6">
        <v>4</v>
      </c>
      <c r="G466" s="6" t="s">
        <v>19</v>
      </c>
      <c r="H466" s="6" t="s">
        <v>30</v>
      </c>
      <c r="I466" s="6">
        <f>INDEX(Data_Persons[Tenure (yrs)],MATCH(Data_Sales!H466,Data_Persons[Sales Person],0))</f>
        <v>2</v>
      </c>
      <c r="J466" s="6" t="s">
        <v>21</v>
      </c>
      <c r="K466" s="6" t="s">
        <v>449</v>
      </c>
      <c r="L466" s="22">
        <v>289</v>
      </c>
      <c r="M466" s="6">
        <v>6</v>
      </c>
      <c r="N466" s="22">
        <f t="shared" si="23"/>
        <v>1734</v>
      </c>
      <c r="O466" s="6" t="str">
        <f>VLOOKUP(H466,Data_Persons!$B$2:$C$9,2,0)</f>
        <v>Sara</v>
      </c>
    </row>
    <row r="467" spans="1:15" x14ac:dyDescent="0.3">
      <c r="A467" s="8" t="s">
        <v>508</v>
      </c>
      <c r="B467" s="43">
        <v>44305</v>
      </c>
      <c r="C467" s="6">
        <f>DAY(Data_Sales[[#This Row],[Order Date]])</f>
        <v>19</v>
      </c>
      <c r="D467" s="14">
        <f t="shared" si="21"/>
        <v>4</v>
      </c>
      <c r="E467" s="6">
        <f t="shared" si="22"/>
        <v>2021</v>
      </c>
      <c r="F467" s="6">
        <v>1</v>
      </c>
      <c r="G467" s="6" t="s">
        <v>61</v>
      </c>
      <c r="H467" s="6" t="s">
        <v>20</v>
      </c>
      <c r="I467" s="6">
        <f>INDEX(Data_Persons[Tenure (yrs)],MATCH(Data_Sales!H467,Data_Persons[Sales Person],0))</f>
        <v>2</v>
      </c>
      <c r="J467" s="6" t="s">
        <v>21</v>
      </c>
      <c r="K467" s="6" t="s">
        <v>449</v>
      </c>
      <c r="L467" s="22">
        <v>289</v>
      </c>
      <c r="M467" s="6">
        <v>3</v>
      </c>
      <c r="N467" s="22">
        <f t="shared" si="23"/>
        <v>867</v>
      </c>
      <c r="O467" s="6" t="str">
        <f>VLOOKUP(H467,Data_Persons!$B$2:$C$9,2,0)</f>
        <v>Jeff</v>
      </c>
    </row>
    <row r="468" spans="1:15" x14ac:dyDescent="0.3">
      <c r="A468" s="8" t="s">
        <v>509</v>
      </c>
      <c r="B468" s="43">
        <v>44305</v>
      </c>
      <c r="C468" s="6">
        <f>DAY(Data_Sales[[#This Row],[Order Date]])</f>
        <v>19</v>
      </c>
      <c r="D468" s="14">
        <f t="shared" si="21"/>
        <v>4</v>
      </c>
      <c r="E468" s="6">
        <f t="shared" si="22"/>
        <v>2021</v>
      </c>
      <c r="F468" s="6">
        <v>19</v>
      </c>
      <c r="G468" s="6" t="s">
        <v>32</v>
      </c>
      <c r="H468" s="6" t="s">
        <v>38</v>
      </c>
      <c r="I468" s="6">
        <f>INDEX(Data_Persons[Tenure (yrs)],MATCH(Data_Sales!H468,Data_Persons[Sales Person],0))</f>
        <v>5</v>
      </c>
      <c r="J468" s="6" t="s">
        <v>12</v>
      </c>
      <c r="K468" s="6" t="s">
        <v>449</v>
      </c>
      <c r="L468" s="22">
        <v>289</v>
      </c>
      <c r="M468" s="6">
        <v>1</v>
      </c>
      <c r="N468" s="22">
        <f t="shared" si="23"/>
        <v>289</v>
      </c>
      <c r="O468" s="6" t="str">
        <f>VLOOKUP(H468,Data_Persons!$B$2:$C$9,2,0)</f>
        <v>Jeff</v>
      </c>
    </row>
    <row r="469" spans="1:15" x14ac:dyDescent="0.3">
      <c r="A469" s="8" t="s">
        <v>510</v>
      </c>
      <c r="B469" s="43">
        <v>44309</v>
      </c>
      <c r="C469" s="6">
        <f>DAY(Data_Sales[[#This Row],[Order Date]])</f>
        <v>23</v>
      </c>
      <c r="D469" s="14">
        <f t="shared" si="21"/>
        <v>4</v>
      </c>
      <c r="E469" s="6">
        <f t="shared" si="22"/>
        <v>2021</v>
      </c>
      <c r="F469" s="6">
        <v>7</v>
      </c>
      <c r="G469" s="6" t="s">
        <v>43</v>
      </c>
      <c r="H469" s="6" t="s">
        <v>41</v>
      </c>
      <c r="I469" s="6">
        <f>INDEX(Data_Persons[Tenure (yrs)],MATCH(Data_Sales!H469,Data_Persons[Sales Person],0))</f>
        <v>8</v>
      </c>
      <c r="J469" s="6" t="s">
        <v>17</v>
      </c>
      <c r="K469" s="6" t="s">
        <v>449</v>
      </c>
      <c r="L469" s="22">
        <v>289</v>
      </c>
      <c r="M469" s="6">
        <v>9</v>
      </c>
      <c r="N469" s="22">
        <f t="shared" si="23"/>
        <v>2601</v>
      </c>
      <c r="O469" s="6" t="str">
        <f>VLOOKUP(H469,Data_Persons!$B$2:$C$9,2,0)</f>
        <v>Philip</v>
      </c>
    </row>
    <row r="470" spans="1:15" x14ac:dyDescent="0.3">
      <c r="A470" s="8" t="s">
        <v>511</v>
      </c>
      <c r="B470" s="43">
        <v>44310</v>
      </c>
      <c r="C470" s="6">
        <f>DAY(Data_Sales[[#This Row],[Order Date]])</f>
        <v>24</v>
      </c>
      <c r="D470" s="14">
        <f t="shared" si="21"/>
        <v>4</v>
      </c>
      <c r="E470" s="6">
        <f t="shared" si="22"/>
        <v>2021</v>
      </c>
      <c r="F470" s="6">
        <v>7</v>
      </c>
      <c r="G470" s="6" t="s">
        <v>43</v>
      </c>
      <c r="H470" s="6" t="s">
        <v>41</v>
      </c>
      <c r="I470" s="6">
        <f>INDEX(Data_Persons[Tenure (yrs)],MATCH(Data_Sales!H470,Data_Persons[Sales Person],0))</f>
        <v>8</v>
      </c>
      <c r="J470" s="6" t="s">
        <v>17</v>
      </c>
      <c r="K470" s="6" t="s">
        <v>449</v>
      </c>
      <c r="L470" s="22">
        <v>289</v>
      </c>
      <c r="M470" s="6">
        <v>2</v>
      </c>
      <c r="N470" s="22">
        <f t="shared" si="23"/>
        <v>578</v>
      </c>
      <c r="O470" s="6" t="str">
        <f>VLOOKUP(H470,Data_Persons!$B$2:$C$9,2,0)</f>
        <v>Philip</v>
      </c>
    </row>
    <row r="471" spans="1:15" x14ac:dyDescent="0.3">
      <c r="A471" s="8" t="s">
        <v>512</v>
      </c>
      <c r="B471" s="43">
        <v>44310</v>
      </c>
      <c r="C471" s="6">
        <f>DAY(Data_Sales[[#This Row],[Order Date]])</f>
        <v>24</v>
      </c>
      <c r="D471" s="14">
        <f t="shared" si="21"/>
        <v>4</v>
      </c>
      <c r="E471" s="6">
        <f t="shared" si="22"/>
        <v>2021</v>
      </c>
      <c r="F471" s="6">
        <v>8</v>
      </c>
      <c r="G471" s="6" t="s">
        <v>76</v>
      </c>
      <c r="H471" s="6" t="s">
        <v>41</v>
      </c>
      <c r="I471" s="6">
        <f>INDEX(Data_Persons[Tenure (yrs)],MATCH(Data_Sales!H471,Data_Persons[Sales Person],0))</f>
        <v>8</v>
      </c>
      <c r="J471" s="6" t="s">
        <v>17</v>
      </c>
      <c r="K471" s="6" t="s">
        <v>449</v>
      </c>
      <c r="L471" s="22">
        <v>289</v>
      </c>
      <c r="M471" s="6">
        <v>6</v>
      </c>
      <c r="N471" s="22">
        <f t="shared" si="23"/>
        <v>1734</v>
      </c>
      <c r="O471" s="6" t="str">
        <f>VLOOKUP(H471,Data_Persons!$B$2:$C$9,2,0)</f>
        <v>Philip</v>
      </c>
    </row>
    <row r="472" spans="1:15" x14ac:dyDescent="0.3">
      <c r="A472" s="8" t="s">
        <v>513</v>
      </c>
      <c r="B472" s="43">
        <v>44310</v>
      </c>
      <c r="C472" s="6">
        <f>DAY(Data_Sales[[#This Row],[Order Date]])</f>
        <v>24</v>
      </c>
      <c r="D472" s="14">
        <f t="shared" si="21"/>
        <v>4</v>
      </c>
      <c r="E472" s="6">
        <f t="shared" si="22"/>
        <v>2021</v>
      </c>
      <c r="F472" s="6">
        <v>7</v>
      </c>
      <c r="G472" s="6" t="s">
        <v>43</v>
      </c>
      <c r="H472" s="6" t="s">
        <v>41</v>
      </c>
      <c r="I472" s="6">
        <f>INDEX(Data_Persons[Tenure (yrs)],MATCH(Data_Sales!H472,Data_Persons[Sales Person],0))</f>
        <v>8</v>
      </c>
      <c r="J472" s="6" t="s">
        <v>17</v>
      </c>
      <c r="K472" s="6" t="s">
        <v>449</v>
      </c>
      <c r="L472" s="22">
        <v>289</v>
      </c>
      <c r="M472" s="6">
        <v>8</v>
      </c>
      <c r="N472" s="22">
        <f t="shared" si="23"/>
        <v>2312</v>
      </c>
      <c r="O472" s="6" t="str">
        <f>VLOOKUP(H472,Data_Persons!$B$2:$C$9,2,0)</f>
        <v>Philip</v>
      </c>
    </row>
    <row r="473" spans="1:15" x14ac:dyDescent="0.3">
      <c r="A473" s="8" t="s">
        <v>514</v>
      </c>
      <c r="B473" s="43">
        <v>44314</v>
      </c>
      <c r="C473" s="6">
        <f>DAY(Data_Sales[[#This Row],[Order Date]])</f>
        <v>28</v>
      </c>
      <c r="D473" s="14">
        <f t="shared" si="21"/>
        <v>4</v>
      </c>
      <c r="E473" s="6">
        <f t="shared" si="22"/>
        <v>2021</v>
      </c>
      <c r="F473" s="6">
        <v>17</v>
      </c>
      <c r="G473" s="6" t="s">
        <v>63</v>
      </c>
      <c r="H473" s="6" t="s">
        <v>11</v>
      </c>
      <c r="I473" s="6">
        <f>INDEX(Data_Persons[Tenure (yrs)],MATCH(Data_Sales!H473,Data_Persons[Sales Person],0))</f>
        <v>3</v>
      </c>
      <c r="J473" s="6" t="s">
        <v>12</v>
      </c>
      <c r="K473" s="6" t="s">
        <v>449</v>
      </c>
      <c r="L473" s="22">
        <v>289</v>
      </c>
      <c r="M473" s="6">
        <v>3</v>
      </c>
      <c r="N473" s="22">
        <f t="shared" si="23"/>
        <v>867</v>
      </c>
      <c r="O473" s="6" t="str">
        <f>VLOOKUP(H473,Data_Persons!$B$2:$C$9,2,0)</f>
        <v>Jeff</v>
      </c>
    </row>
    <row r="474" spans="1:15" x14ac:dyDescent="0.3">
      <c r="A474" s="8" t="s">
        <v>515</v>
      </c>
      <c r="B474" s="43">
        <v>44314</v>
      </c>
      <c r="C474" s="6">
        <f>DAY(Data_Sales[[#This Row],[Order Date]])</f>
        <v>28</v>
      </c>
      <c r="D474" s="14">
        <f t="shared" si="21"/>
        <v>4</v>
      </c>
      <c r="E474" s="6">
        <f t="shared" si="22"/>
        <v>2021</v>
      </c>
      <c r="F474" s="6">
        <v>13</v>
      </c>
      <c r="G474" s="6" t="s">
        <v>35</v>
      </c>
      <c r="H474" s="6" t="s">
        <v>36</v>
      </c>
      <c r="I474" s="6">
        <f>INDEX(Data_Persons[Tenure (yrs)],MATCH(Data_Sales!H474,Data_Persons[Sales Person],0))</f>
        <v>6</v>
      </c>
      <c r="J474" s="6" t="s">
        <v>27</v>
      </c>
      <c r="K474" s="6" t="s">
        <v>449</v>
      </c>
      <c r="L474" s="22">
        <v>289</v>
      </c>
      <c r="M474" s="6">
        <v>3</v>
      </c>
      <c r="N474" s="22">
        <f t="shared" si="23"/>
        <v>867</v>
      </c>
      <c r="O474" s="6" t="str">
        <f>VLOOKUP(H474,Data_Persons!$B$2:$C$9,2,0)</f>
        <v>Steve</v>
      </c>
    </row>
    <row r="475" spans="1:15" x14ac:dyDescent="0.3">
      <c r="A475" s="8" t="s">
        <v>516</v>
      </c>
      <c r="B475" s="43">
        <v>44314</v>
      </c>
      <c r="C475" s="6">
        <f>DAY(Data_Sales[[#This Row],[Order Date]])</f>
        <v>28</v>
      </c>
      <c r="D475" s="14">
        <f t="shared" si="21"/>
        <v>4</v>
      </c>
      <c r="E475" s="6">
        <f t="shared" si="22"/>
        <v>2021</v>
      </c>
      <c r="F475" s="6">
        <v>1</v>
      </c>
      <c r="G475" s="6" t="s">
        <v>61</v>
      </c>
      <c r="H475" s="6" t="s">
        <v>30</v>
      </c>
      <c r="I475" s="6">
        <f>INDEX(Data_Persons[Tenure (yrs)],MATCH(Data_Sales!H475,Data_Persons[Sales Person],0))</f>
        <v>2</v>
      </c>
      <c r="J475" s="6" t="s">
        <v>21</v>
      </c>
      <c r="K475" s="6" t="s">
        <v>449</v>
      </c>
      <c r="L475" s="22">
        <v>289</v>
      </c>
      <c r="M475" s="6">
        <v>4</v>
      </c>
      <c r="N475" s="22">
        <f t="shared" si="23"/>
        <v>1156</v>
      </c>
      <c r="O475" s="6" t="str">
        <f>VLOOKUP(H475,Data_Persons!$B$2:$C$9,2,0)</f>
        <v>Sara</v>
      </c>
    </row>
    <row r="476" spans="1:15" x14ac:dyDescent="0.3">
      <c r="A476" s="8" t="s">
        <v>517</v>
      </c>
      <c r="B476" s="43">
        <v>44315</v>
      </c>
      <c r="C476" s="6">
        <f>DAY(Data_Sales[[#This Row],[Order Date]])</f>
        <v>29</v>
      </c>
      <c r="D476" s="14">
        <f t="shared" si="21"/>
        <v>4</v>
      </c>
      <c r="E476" s="6">
        <f t="shared" si="22"/>
        <v>2021</v>
      </c>
      <c r="F476" s="6">
        <v>8</v>
      </c>
      <c r="G476" s="6" t="s">
        <v>76</v>
      </c>
      <c r="H476" s="6" t="s">
        <v>41</v>
      </c>
      <c r="I476" s="6">
        <f>INDEX(Data_Persons[Tenure (yrs)],MATCH(Data_Sales!H476,Data_Persons[Sales Person],0))</f>
        <v>8</v>
      </c>
      <c r="J476" s="6" t="s">
        <v>17</v>
      </c>
      <c r="K476" s="6" t="s">
        <v>449</v>
      </c>
      <c r="L476" s="22">
        <v>289</v>
      </c>
      <c r="M476" s="6">
        <v>0</v>
      </c>
      <c r="N476" s="22">
        <f t="shared" si="23"/>
        <v>0</v>
      </c>
      <c r="O476" s="6" t="str">
        <f>VLOOKUP(H476,Data_Persons!$B$2:$C$9,2,0)</f>
        <v>Philip</v>
      </c>
    </row>
    <row r="477" spans="1:15" x14ac:dyDescent="0.3">
      <c r="A477" s="8" t="s">
        <v>518</v>
      </c>
      <c r="B477" s="43">
        <v>44318</v>
      </c>
      <c r="C477" s="6">
        <f>DAY(Data_Sales[[#This Row],[Order Date]])</f>
        <v>2</v>
      </c>
      <c r="D477" s="14">
        <f t="shared" si="21"/>
        <v>5</v>
      </c>
      <c r="E477" s="6">
        <f t="shared" si="22"/>
        <v>2021</v>
      </c>
      <c r="F477" s="6">
        <v>19</v>
      </c>
      <c r="G477" s="6" t="s">
        <v>32</v>
      </c>
      <c r="H477" s="6" t="s">
        <v>11</v>
      </c>
      <c r="I477" s="6">
        <f>INDEX(Data_Persons[Tenure (yrs)],MATCH(Data_Sales!H477,Data_Persons[Sales Person],0))</f>
        <v>3</v>
      </c>
      <c r="J477" s="6" t="s">
        <v>12</v>
      </c>
      <c r="K477" s="6" t="s">
        <v>449</v>
      </c>
      <c r="L477" s="22">
        <v>289</v>
      </c>
      <c r="M477" s="6">
        <v>1</v>
      </c>
      <c r="N477" s="22">
        <f t="shared" si="23"/>
        <v>289</v>
      </c>
      <c r="O477" s="6" t="str">
        <f>VLOOKUP(H477,Data_Persons!$B$2:$C$9,2,0)</f>
        <v>Jeff</v>
      </c>
    </row>
    <row r="478" spans="1:15" x14ac:dyDescent="0.3">
      <c r="A478" s="8" t="s">
        <v>519</v>
      </c>
      <c r="B478" s="43">
        <v>44319</v>
      </c>
      <c r="C478" s="6">
        <f>DAY(Data_Sales[[#This Row],[Order Date]])</f>
        <v>3</v>
      </c>
      <c r="D478" s="14">
        <f t="shared" si="21"/>
        <v>5</v>
      </c>
      <c r="E478" s="6">
        <f t="shared" si="22"/>
        <v>2021</v>
      </c>
      <c r="F478" s="6">
        <v>19</v>
      </c>
      <c r="G478" s="6" t="s">
        <v>32</v>
      </c>
      <c r="H478" s="6" t="s">
        <v>38</v>
      </c>
      <c r="I478" s="6">
        <f>INDEX(Data_Persons[Tenure (yrs)],MATCH(Data_Sales!H478,Data_Persons[Sales Person],0))</f>
        <v>5</v>
      </c>
      <c r="J478" s="6" t="s">
        <v>12</v>
      </c>
      <c r="K478" s="6" t="s">
        <v>449</v>
      </c>
      <c r="L478" s="22">
        <v>289</v>
      </c>
      <c r="M478" s="6">
        <v>6</v>
      </c>
      <c r="N478" s="22">
        <f t="shared" si="23"/>
        <v>1734</v>
      </c>
      <c r="O478" s="6" t="str">
        <f>VLOOKUP(H478,Data_Persons!$B$2:$C$9,2,0)</f>
        <v>Jeff</v>
      </c>
    </row>
    <row r="479" spans="1:15" x14ac:dyDescent="0.3">
      <c r="A479" s="8" t="s">
        <v>520</v>
      </c>
      <c r="B479" s="43">
        <v>44321</v>
      </c>
      <c r="C479" s="6">
        <f>DAY(Data_Sales[[#This Row],[Order Date]])</f>
        <v>5</v>
      </c>
      <c r="D479" s="14">
        <f t="shared" si="21"/>
        <v>5</v>
      </c>
      <c r="E479" s="6">
        <f t="shared" si="22"/>
        <v>2021</v>
      </c>
      <c r="F479" s="6">
        <v>16</v>
      </c>
      <c r="G479" s="6" t="s">
        <v>92</v>
      </c>
      <c r="H479" s="6" t="s">
        <v>11</v>
      </c>
      <c r="I479" s="6">
        <f>INDEX(Data_Persons[Tenure (yrs)],MATCH(Data_Sales!H479,Data_Persons[Sales Person],0))</f>
        <v>3</v>
      </c>
      <c r="J479" s="6" t="s">
        <v>12</v>
      </c>
      <c r="K479" s="6" t="s">
        <v>449</v>
      </c>
      <c r="L479" s="22">
        <v>289</v>
      </c>
      <c r="M479" s="6">
        <v>8</v>
      </c>
      <c r="N479" s="22">
        <f t="shared" si="23"/>
        <v>2312</v>
      </c>
      <c r="O479" s="6" t="str">
        <f>VLOOKUP(H479,Data_Persons!$B$2:$C$9,2,0)</f>
        <v>Jeff</v>
      </c>
    </row>
    <row r="480" spans="1:15" x14ac:dyDescent="0.3">
      <c r="A480" s="8" t="s">
        <v>521</v>
      </c>
      <c r="B480" s="43">
        <v>44322</v>
      </c>
      <c r="C480" s="6">
        <f>DAY(Data_Sales[[#This Row],[Order Date]])</f>
        <v>6</v>
      </c>
      <c r="D480" s="14">
        <f t="shared" si="21"/>
        <v>5</v>
      </c>
      <c r="E480" s="6">
        <f t="shared" si="22"/>
        <v>2021</v>
      </c>
      <c r="F480" s="6">
        <v>4</v>
      </c>
      <c r="G480" s="6" t="s">
        <v>19</v>
      </c>
      <c r="H480" s="6" t="s">
        <v>30</v>
      </c>
      <c r="I480" s="6">
        <f>INDEX(Data_Persons[Tenure (yrs)],MATCH(Data_Sales!H480,Data_Persons[Sales Person],0))</f>
        <v>2</v>
      </c>
      <c r="J480" s="6" t="s">
        <v>21</v>
      </c>
      <c r="K480" s="6" t="s">
        <v>449</v>
      </c>
      <c r="L480" s="22">
        <v>289</v>
      </c>
      <c r="M480" s="6">
        <v>6</v>
      </c>
      <c r="N480" s="22">
        <f t="shared" si="23"/>
        <v>1734</v>
      </c>
      <c r="O480" s="6" t="str">
        <f>VLOOKUP(H480,Data_Persons!$B$2:$C$9,2,0)</f>
        <v>Sara</v>
      </c>
    </row>
    <row r="481" spans="1:15" x14ac:dyDescent="0.3">
      <c r="A481" s="8" t="s">
        <v>522</v>
      </c>
      <c r="B481" s="43">
        <v>44328</v>
      </c>
      <c r="C481" s="6">
        <f>DAY(Data_Sales[[#This Row],[Order Date]])</f>
        <v>12</v>
      </c>
      <c r="D481" s="14">
        <f t="shared" si="21"/>
        <v>5</v>
      </c>
      <c r="E481" s="6">
        <f t="shared" si="22"/>
        <v>2021</v>
      </c>
      <c r="F481" s="6">
        <v>1</v>
      </c>
      <c r="G481" s="6" t="s">
        <v>61</v>
      </c>
      <c r="H481" s="6" t="s">
        <v>30</v>
      </c>
      <c r="I481" s="6">
        <f>INDEX(Data_Persons[Tenure (yrs)],MATCH(Data_Sales!H481,Data_Persons[Sales Person],0))</f>
        <v>2</v>
      </c>
      <c r="J481" s="6" t="s">
        <v>21</v>
      </c>
      <c r="K481" s="6" t="s">
        <v>449</v>
      </c>
      <c r="L481" s="22">
        <v>289</v>
      </c>
      <c r="M481" s="6">
        <v>7</v>
      </c>
      <c r="N481" s="22">
        <f t="shared" si="23"/>
        <v>2023</v>
      </c>
      <c r="O481" s="6" t="str">
        <f>VLOOKUP(H481,Data_Persons!$B$2:$C$9,2,0)</f>
        <v>Sara</v>
      </c>
    </row>
    <row r="482" spans="1:15" x14ac:dyDescent="0.3">
      <c r="A482" s="8" t="s">
        <v>523</v>
      </c>
      <c r="B482" s="43">
        <v>44331</v>
      </c>
      <c r="C482" s="6">
        <f>DAY(Data_Sales[[#This Row],[Order Date]])</f>
        <v>15</v>
      </c>
      <c r="D482" s="14">
        <f t="shared" si="21"/>
        <v>5</v>
      </c>
      <c r="E482" s="6">
        <f t="shared" si="22"/>
        <v>2021</v>
      </c>
      <c r="F482" s="6">
        <v>16</v>
      </c>
      <c r="G482" s="6" t="s">
        <v>92</v>
      </c>
      <c r="H482" s="6" t="s">
        <v>11</v>
      </c>
      <c r="I482" s="6">
        <f>INDEX(Data_Persons[Tenure (yrs)],MATCH(Data_Sales!H482,Data_Persons[Sales Person],0))</f>
        <v>3</v>
      </c>
      <c r="J482" s="6" t="s">
        <v>12</v>
      </c>
      <c r="K482" s="6" t="s">
        <v>449</v>
      </c>
      <c r="L482" s="22">
        <v>289</v>
      </c>
      <c r="M482" s="6">
        <v>7</v>
      </c>
      <c r="N482" s="22">
        <f t="shared" si="23"/>
        <v>2023</v>
      </c>
      <c r="O482" s="6" t="str">
        <f>VLOOKUP(H482,Data_Persons!$B$2:$C$9,2,0)</f>
        <v>Jeff</v>
      </c>
    </row>
    <row r="483" spans="1:15" x14ac:dyDescent="0.3">
      <c r="A483" s="8" t="s">
        <v>524</v>
      </c>
      <c r="B483" s="43">
        <v>44331</v>
      </c>
      <c r="C483" s="6">
        <f>DAY(Data_Sales[[#This Row],[Order Date]])</f>
        <v>15</v>
      </c>
      <c r="D483" s="14">
        <f t="shared" si="21"/>
        <v>5</v>
      </c>
      <c r="E483" s="6">
        <f t="shared" si="22"/>
        <v>2021</v>
      </c>
      <c r="F483" s="6">
        <v>4</v>
      </c>
      <c r="G483" s="6" t="s">
        <v>19</v>
      </c>
      <c r="H483" s="6" t="s">
        <v>30</v>
      </c>
      <c r="I483" s="6">
        <f>INDEX(Data_Persons[Tenure (yrs)],MATCH(Data_Sales!H483,Data_Persons[Sales Person],0))</f>
        <v>2</v>
      </c>
      <c r="J483" s="6" t="s">
        <v>21</v>
      </c>
      <c r="K483" s="6" t="s">
        <v>449</v>
      </c>
      <c r="L483" s="22">
        <v>289</v>
      </c>
      <c r="M483" s="6">
        <v>6</v>
      </c>
      <c r="N483" s="22">
        <f t="shared" si="23"/>
        <v>1734</v>
      </c>
      <c r="O483" s="6" t="str">
        <f>VLOOKUP(H483,Data_Persons!$B$2:$C$9,2,0)</f>
        <v>Sara</v>
      </c>
    </row>
    <row r="484" spans="1:15" x14ac:dyDescent="0.3">
      <c r="A484" s="8" t="s">
        <v>525</v>
      </c>
      <c r="B484" s="43">
        <v>44331</v>
      </c>
      <c r="C484" s="6">
        <f>DAY(Data_Sales[[#This Row],[Order Date]])</f>
        <v>15</v>
      </c>
      <c r="D484" s="14">
        <f t="shared" si="21"/>
        <v>5</v>
      </c>
      <c r="E484" s="6">
        <f t="shared" si="22"/>
        <v>2021</v>
      </c>
      <c r="F484" s="6">
        <v>3</v>
      </c>
      <c r="G484" s="6" t="s">
        <v>29</v>
      </c>
      <c r="H484" s="6" t="s">
        <v>20</v>
      </c>
      <c r="I484" s="6">
        <f>INDEX(Data_Persons[Tenure (yrs)],MATCH(Data_Sales!H484,Data_Persons[Sales Person],0))</f>
        <v>2</v>
      </c>
      <c r="J484" s="6" t="s">
        <v>21</v>
      </c>
      <c r="K484" s="6" t="s">
        <v>449</v>
      </c>
      <c r="L484" s="22">
        <v>289</v>
      </c>
      <c r="M484" s="6">
        <v>0</v>
      </c>
      <c r="N484" s="22">
        <f t="shared" si="23"/>
        <v>0</v>
      </c>
      <c r="O484" s="6" t="str">
        <f>VLOOKUP(H484,Data_Persons!$B$2:$C$9,2,0)</f>
        <v>Jeff</v>
      </c>
    </row>
    <row r="485" spans="1:15" x14ac:dyDescent="0.3">
      <c r="A485" s="8" t="s">
        <v>526</v>
      </c>
      <c r="B485" s="43">
        <v>44331</v>
      </c>
      <c r="C485" s="6">
        <f>DAY(Data_Sales[[#This Row],[Order Date]])</f>
        <v>15</v>
      </c>
      <c r="D485" s="14">
        <f t="shared" si="21"/>
        <v>5</v>
      </c>
      <c r="E485" s="6">
        <f t="shared" si="22"/>
        <v>2021</v>
      </c>
      <c r="F485" s="6">
        <v>9</v>
      </c>
      <c r="G485" s="6" t="s">
        <v>40</v>
      </c>
      <c r="H485" s="6" t="s">
        <v>41</v>
      </c>
      <c r="I485" s="6">
        <f>INDEX(Data_Persons[Tenure (yrs)],MATCH(Data_Sales!H485,Data_Persons[Sales Person],0))</f>
        <v>8</v>
      </c>
      <c r="J485" s="6" t="s">
        <v>17</v>
      </c>
      <c r="K485" s="6" t="s">
        <v>449</v>
      </c>
      <c r="L485" s="22">
        <v>289</v>
      </c>
      <c r="M485" s="6">
        <v>5</v>
      </c>
      <c r="N485" s="22">
        <f t="shared" si="23"/>
        <v>1445</v>
      </c>
      <c r="O485" s="6" t="str">
        <f>VLOOKUP(H485,Data_Persons!$B$2:$C$9,2,0)</f>
        <v>Philip</v>
      </c>
    </row>
    <row r="486" spans="1:15" x14ac:dyDescent="0.3">
      <c r="A486" s="8" t="s">
        <v>527</v>
      </c>
      <c r="B486" s="43">
        <v>44331</v>
      </c>
      <c r="C486" s="6">
        <f>DAY(Data_Sales[[#This Row],[Order Date]])</f>
        <v>15</v>
      </c>
      <c r="D486" s="14">
        <f t="shared" si="21"/>
        <v>5</v>
      </c>
      <c r="E486" s="6">
        <f t="shared" si="22"/>
        <v>2021</v>
      </c>
      <c r="F486" s="6">
        <v>8</v>
      </c>
      <c r="G486" s="6" t="s">
        <v>76</v>
      </c>
      <c r="H486" s="6" t="s">
        <v>16</v>
      </c>
      <c r="I486" s="6">
        <f>INDEX(Data_Persons[Tenure (yrs)],MATCH(Data_Sales!H486,Data_Persons[Sales Person],0))</f>
        <v>4</v>
      </c>
      <c r="J486" s="6" t="s">
        <v>17</v>
      </c>
      <c r="K486" s="6" t="s">
        <v>449</v>
      </c>
      <c r="L486" s="22">
        <v>289</v>
      </c>
      <c r="M486" s="6">
        <v>5</v>
      </c>
      <c r="N486" s="22">
        <f t="shared" si="23"/>
        <v>1445</v>
      </c>
      <c r="O486" s="6" t="str">
        <f>VLOOKUP(H486,Data_Persons!$B$2:$C$9,2,0)</f>
        <v>Steve</v>
      </c>
    </row>
    <row r="487" spans="1:15" x14ac:dyDescent="0.3">
      <c r="A487" s="8" t="s">
        <v>528</v>
      </c>
      <c r="B487" s="43">
        <v>44332</v>
      </c>
      <c r="C487" s="6">
        <f>DAY(Data_Sales[[#This Row],[Order Date]])</f>
        <v>16</v>
      </c>
      <c r="D487" s="14">
        <f t="shared" si="21"/>
        <v>5</v>
      </c>
      <c r="E487" s="6">
        <f t="shared" si="22"/>
        <v>2021</v>
      </c>
      <c r="F487" s="6">
        <v>10</v>
      </c>
      <c r="G487" s="6" t="s">
        <v>68</v>
      </c>
      <c r="H487" s="6" t="s">
        <v>41</v>
      </c>
      <c r="I487" s="6">
        <f>INDEX(Data_Persons[Tenure (yrs)],MATCH(Data_Sales!H487,Data_Persons[Sales Person],0))</f>
        <v>8</v>
      </c>
      <c r="J487" s="6" t="s">
        <v>17</v>
      </c>
      <c r="K487" s="6" t="s">
        <v>449</v>
      </c>
      <c r="L487" s="22">
        <v>289</v>
      </c>
      <c r="M487" s="6">
        <v>6</v>
      </c>
      <c r="N487" s="22">
        <f t="shared" si="23"/>
        <v>1734</v>
      </c>
      <c r="O487" s="6" t="str">
        <f>VLOOKUP(H487,Data_Persons!$B$2:$C$9,2,0)</f>
        <v>Philip</v>
      </c>
    </row>
    <row r="488" spans="1:15" x14ac:dyDescent="0.3">
      <c r="A488" s="8" t="s">
        <v>529</v>
      </c>
      <c r="B488" s="43">
        <v>44332</v>
      </c>
      <c r="C488" s="6">
        <f>DAY(Data_Sales[[#This Row],[Order Date]])</f>
        <v>16</v>
      </c>
      <c r="D488" s="14">
        <f t="shared" si="21"/>
        <v>5</v>
      </c>
      <c r="E488" s="6">
        <f t="shared" si="22"/>
        <v>2021</v>
      </c>
      <c r="F488" s="6">
        <v>5</v>
      </c>
      <c r="G488" s="6" t="s">
        <v>23</v>
      </c>
      <c r="H488" s="6" t="s">
        <v>30</v>
      </c>
      <c r="I488" s="6">
        <f>INDEX(Data_Persons[Tenure (yrs)],MATCH(Data_Sales!H488,Data_Persons[Sales Person],0))</f>
        <v>2</v>
      </c>
      <c r="J488" s="6" t="s">
        <v>21</v>
      </c>
      <c r="K488" s="6" t="s">
        <v>449</v>
      </c>
      <c r="L488" s="22">
        <v>289</v>
      </c>
      <c r="M488" s="6">
        <v>8</v>
      </c>
      <c r="N488" s="22">
        <f t="shared" si="23"/>
        <v>2312</v>
      </c>
      <c r="O488" s="6" t="str">
        <f>VLOOKUP(H488,Data_Persons!$B$2:$C$9,2,0)</f>
        <v>Sara</v>
      </c>
    </row>
    <row r="489" spans="1:15" x14ac:dyDescent="0.3">
      <c r="A489" s="8" t="s">
        <v>530</v>
      </c>
      <c r="B489" s="43">
        <v>44335</v>
      </c>
      <c r="C489" s="6">
        <f>DAY(Data_Sales[[#This Row],[Order Date]])</f>
        <v>19</v>
      </c>
      <c r="D489" s="14">
        <f t="shared" si="21"/>
        <v>5</v>
      </c>
      <c r="E489" s="6">
        <f t="shared" si="22"/>
        <v>2021</v>
      </c>
      <c r="F489" s="6">
        <v>4</v>
      </c>
      <c r="G489" s="6" t="s">
        <v>19</v>
      </c>
      <c r="H489" s="6" t="s">
        <v>30</v>
      </c>
      <c r="I489" s="6">
        <f>INDEX(Data_Persons[Tenure (yrs)],MATCH(Data_Sales!H489,Data_Persons[Sales Person],0))</f>
        <v>2</v>
      </c>
      <c r="J489" s="6" t="s">
        <v>21</v>
      </c>
      <c r="K489" s="6" t="s">
        <v>449</v>
      </c>
      <c r="L489" s="22">
        <v>289</v>
      </c>
      <c r="M489" s="6">
        <v>2</v>
      </c>
      <c r="N489" s="22">
        <f t="shared" si="23"/>
        <v>578</v>
      </c>
      <c r="O489" s="6" t="str">
        <f>VLOOKUP(H489,Data_Persons!$B$2:$C$9,2,0)</f>
        <v>Sara</v>
      </c>
    </row>
    <row r="490" spans="1:15" x14ac:dyDescent="0.3">
      <c r="A490" s="8" t="s">
        <v>531</v>
      </c>
      <c r="B490" s="43">
        <v>44336</v>
      </c>
      <c r="C490" s="6">
        <f>DAY(Data_Sales[[#This Row],[Order Date]])</f>
        <v>20</v>
      </c>
      <c r="D490" s="14">
        <f t="shared" si="21"/>
        <v>5</v>
      </c>
      <c r="E490" s="6">
        <f t="shared" si="22"/>
        <v>2021</v>
      </c>
      <c r="F490" s="6">
        <v>2</v>
      </c>
      <c r="G490" s="6" t="s">
        <v>74</v>
      </c>
      <c r="H490" s="6" t="s">
        <v>20</v>
      </c>
      <c r="I490" s="6">
        <f>INDEX(Data_Persons[Tenure (yrs)],MATCH(Data_Sales!H490,Data_Persons[Sales Person],0))</f>
        <v>2</v>
      </c>
      <c r="J490" s="6" t="s">
        <v>21</v>
      </c>
      <c r="K490" s="6" t="s">
        <v>449</v>
      </c>
      <c r="L490" s="22">
        <v>289</v>
      </c>
      <c r="M490" s="6">
        <v>1</v>
      </c>
      <c r="N490" s="22">
        <f t="shared" si="23"/>
        <v>289</v>
      </c>
      <c r="O490" s="6" t="str">
        <f>VLOOKUP(H490,Data_Persons!$B$2:$C$9,2,0)</f>
        <v>Jeff</v>
      </c>
    </row>
    <row r="491" spans="1:15" x14ac:dyDescent="0.3">
      <c r="A491" s="8" t="s">
        <v>532</v>
      </c>
      <c r="B491" s="43">
        <v>44337</v>
      </c>
      <c r="C491" s="6">
        <f>DAY(Data_Sales[[#This Row],[Order Date]])</f>
        <v>21</v>
      </c>
      <c r="D491" s="14">
        <f t="shared" si="21"/>
        <v>5</v>
      </c>
      <c r="E491" s="6">
        <f t="shared" si="22"/>
        <v>2021</v>
      </c>
      <c r="F491" s="6">
        <v>5</v>
      </c>
      <c r="G491" s="6" t="s">
        <v>23</v>
      </c>
      <c r="H491" s="6" t="s">
        <v>30</v>
      </c>
      <c r="I491" s="6">
        <f>INDEX(Data_Persons[Tenure (yrs)],MATCH(Data_Sales!H491,Data_Persons[Sales Person],0))</f>
        <v>2</v>
      </c>
      <c r="J491" s="6" t="s">
        <v>21</v>
      </c>
      <c r="K491" s="6" t="s">
        <v>449</v>
      </c>
      <c r="L491" s="22">
        <v>289</v>
      </c>
      <c r="M491" s="6">
        <v>4</v>
      </c>
      <c r="N491" s="22">
        <f t="shared" si="23"/>
        <v>1156</v>
      </c>
      <c r="O491" s="6" t="str">
        <f>VLOOKUP(H491,Data_Persons!$B$2:$C$9,2,0)</f>
        <v>Sara</v>
      </c>
    </row>
    <row r="492" spans="1:15" x14ac:dyDescent="0.3">
      <c r="A492" s="8" t="s">
        <v>533</v>
      </c>
      <c r="B492" s="43">
        <v>44339</v>
      </c>
      <c r="C492" s="6">
        <f>DAY(Data_Sales[[#This Row],[Order Date]])</f>
        <v>23</v>
      </c>
      <c r="D492" s="14">
        <f t="shared" si="21"/>
        <v>5</v>
      </c>
      <c r="E492" s="6">
        <f t="shared" si="22"/>
        <v>2021</v>
      </c>
      <c r="F492" s="6">
        <v>13</v>
      </c>
      <c r="G492" s="6" t="s">
        <v>35</v>
      </c>
      <c r="H492" s="6" t="s">
        <v>26</v>
      </c>
      <c r="I492" s="6">
        <f>INDEX(Data_Persons[Tenure (yrs)],MATCH(Data_Sales!H492,Data_Persons[Sales Person],0))</f>
        <v>5</v>
      </c>
      <c r="J492" s="6" t="s">
        <v>27</v>
      </c>
      <c r="K492" s="6" t="s">
        <v>449</v>
      </c>
      <c r="L492" s="22">
        <v>289</v>
      </c>
      <c r="M492" s="6">
        <v>8</v>
      </c>
      <c r="N492" s="22">
        <f t="shared" si="23"/>
        <v>2312</v>
      </c>
      <c r="O492" s="6" t="str">
        <f>VLOOKUP(H492,Data_Persons!$B$2:$C$9,2,0)</f>
        <v>Sara</v>
      </c>
    </row>
    <row r="493" spans="1:15" x14ac:dyDescent="0.3">
      <c r="A493" s="8" t="s">
        <v>534</v>
      </c>
      <c r="B493" s="43">
        <v>44339</v>
      </c>
      <c r="C493" s="6">
        <f>DAY(Data_Sales[[#This Row],[Order Date]])</f>
        <v>23</v>
      </c>
      <c r="D493" s="14">
        <f t="shared" si="21"/>
        <v>5</v>
      </c>
      <c r="E493" s="6">
        <f t="shared" si="22"/>
        <v>2021</v>
      </c>
      <c r="F493" s="6">
        <v>7</v>
      </c>
      <c r="G493" s="6" t="s">
        <v>43</v>
      </c>
      <c r="H493" s="6" t="s">
        <v>41</v>
      </c>
      <c r="I493" s="6">
        <f>INDEX(Data_Persons[Tenure (yrs)],MATCH(Data_Sales!H493,Data_Persons[Sales Person],0))</f>
        <v>8</v>
      </c>
      <c r="J493" s="6" t="s">
        <v>17</v>
      </c>
      <c r="K493" s="6" t="s">
        <v>449</v>
      </c>
      <c r="L493" s="22">
        <v>289</v>
      </c>
      <c r="M493" s="6">
        <v>5</v>
      </c>
      <c r="N493" s="22">
        <f t="shared" si="23"/>
        <v>1445</v>
      </c>
      <c r="O493" s="6" t="str">
        <f>VLOOKUP(H493,Data_Persons!$B$2:$C$9,2,0)</f>
        <v>Philip</v>
      </c>
    </row>
    <row r="494" spans="1:15" x14ac:dyDescent="0.3">
      <c r="A494" s="8" t="s">
        <v>535</v>
      </c>
      <c r="B494" s="43">
        <v>44340</v>
      </c>
      <c r="C494" s="6">
        <f>DAY(Data_Sales[[#This Row],[Order Date]])</f>
        <v>24</v>
      </c>
      <c r="D494" s="14">
        <f t="shared" si="21"/>
        <v>5</v>
      </c>
      <c r="E494" s="6">
        <f t="shared" si="22"/>
        <v>2021</v>
      </c>
      <c r="F494" s="6">
        <v>17</v>
      </c>
      <c r="G494" s="6" t="s">
        <v>63</v>
      </c>
      <c r="H494" s="6" t="s">
        <v>38</v>
      </c>
      <c r="I494" s="6">
        <f>INDEX(Data_Persons[Tenure (yrs)],MATCH(Data_Sales!H494,Data_Persons[Sales Person],0))</f>
        <v>5</v>
      </c>
      <c r="J494" s="6" t="s">
        <v>12</v>
      </c>
      <c r="K494" s="6" t="s">
        <v>449</v>
      </c>
      <c r="L494" s="22">
        <v>289</v>
      </c>
      <c r="M494" s="6">
        <v>3</v>
      </c>
      <c r="N494" s="22">
        <f t="shared" si="23"/>
        <v>867</v>
      </c>
      <c r="O494" s="6" t="str">
        <f>VLOOKUP(H494,Data_Persons!$B$2:$C$9,2,0)</f>
        <v>Jeff</v>
      </c>
    </row>
    <row r="495" spans="1:15" x14ac:dyDescent="0.3">
      <c r="A495" s="8" t="s">
        <v>536</v>
      </c>
      <c r="B495" s="43">
        <v>44341</v>
      </c>
      <c r="C495" s="6">
        <f>DAY(Data_Sales[[#This Row],[Order Date]])</f>
        <v>25</v>
      </c>
      <c r="D495" s="14">
        <f t="shared" si="21"/>
        <v>5</v>
      </c>
      <c r="E495" s="6">
        <f t="shared" si="22"/>
        <v>2021</v>
      </c>
      <c r="F495" s="6">
        <v>4</v>
      </c>
      <c r="G495" s="6" t="s">
        <v>19</v>
      </c>
      <c r="H495" s="6" t="s">
        <v>30</v>
      </c>
      <c r="I495" s="6">
        <f>INDEX(Data_Persons[Tenure (yrs)],MATCH(Data_Sales!H495,Data_Persons[Sales Person],0))</f>
        <v>2</v>
      </c>
      <c r="J495" s="6" t="s">
        <v>21</v>
      </c>
      <c r="K495" s="6" t="s">
        <v>449</v>
      </c>
      <c r="L495" s="22">
        <v>289</v>
      </c>
      <c r="M495" s="6">
        <v>4</v>
      </c>
      <c r="N495" s="22">
        <f t="shared" si="23"/>
        <v>1156</v>
      </c>
      <c r="O495" s="6" t="str">
        <f>VLOOKUP(H495,Data_Persons!$B$2:$C$9,2,0)</f>
        <v>Sara</v>
      </c>
    </row>
    <row r="496" spans="1:15" x14ac:dyDescent="0.3">
      <c r="A496" s="8" t="s">
        <v>537</v>
      </c>
      <c r="B496" s="43">
        <v>44341</v>
      </c>
      <c r="C496" s="6">
        <f>DAY(Data_Sales[[#This Row],[Order Date]])</f>
        <v>25</v>
      </c>
      <c r="D496" s="14">
        <f t="shared" si="21"/>
        <v>5</v>
      </c>
      <c r="E496" s="6">
        <f t="shared" si="22"/>
        <v>2021</v>
      </c>
      <c r="F496" s="6">
        <v>3</v>
      </c>
      <c r="G496" s="6" t="s">
        <v>29</v>
      </c>
      <c r="H496" s="6" t="s">
        <v>20</v>
      </c>
      <c r="I496" s="6">
        <f>INDEX(Data_Persons[Tenure (yrs)],MATCH(Data_Sales!H496,Data_Persons[Sales Person],0))</f>
        <v>2</v>
      </c>
      <c r="J496" s="6" t="s">
        <v>21</v>
      </c>
      <c r="K496" s="6" t="s">
        <v>449</v>
      </c>
      <c r="L496" s="22">
        <v>289</v>
      </c>
      <c r="M496" s="6">
        <v>6</v>
      </c>
      <c r="N496" s="22">
        <f t="shared" si="23"/>
        <v>1734</v>
      </c>
      <c r="O496" s="6" t="str">
        <f>VLOOKUP(H496,Data_Persons!$B$2:$C$9,2,0)</f>
        <v>Jeff</v>
      </c>
    </row>
    <row r="497" spans="1:15" x14ac:dyDescent="0.3">
      <c r="A497" s="8" t="s">
        <v>538</v>
      </c>
      <c r="B497" s="43">
        <v>44342</v>
      </c>
      <c r="C497" s="6">
        <f>DAY(Data_Sales[[#This Row],[Order Date]])</f>
        <v>26</v>
      </c>
      <c r="D497" s="14">
        <f t="shared" si="21"/>
        <v>5</v>
      </c>
      <c r="E497" s="6">
        <f t="shared" si="22"/>
        <v>2021</v>
      </c>
      <c r="F497" s="6">
        <v>9</v>
      </c>
      <c r="G497" s="6" t="s">
        <v>40</v>
      </c>
      <c r="H497" s="6" t="s">
        <v>41</v>
      </c>
      <c r="I497" s="6">
        <f>INDEX(Data_Persons[Tenure (yrs)],MATCH(Data_Sales!H497,Data_Persons[Sales Person],0))</f>
        <v>8</v>
      </c>
      <c r="J497" s="6" t="s">
        <v>17</v>
      </c>
      <c r="K497" s="6" t="s">
        <v>449</v>
      </c>
      <c r="L497" s="22">
        <v>289</v>
      </c>
      <c r="M497" s="6">
        <v>6</v>
      </c>
      <c r="N497" s="22">
        <f t="shared" si="23"/>
        <v>1734</v>
      </c>
      <c r="O497" s="6" t="str">
        <f>VLOOKUP(H497,Data_Persons!$B$2:$C$9,2,0)</f>
        <v>Philip</v>
      </c>
    </row>
    <row r="498" spans="1:15" x14ac:dyDescent="0.3">
      <c r="A498" s="8" t="s">
        <v>539</v>
      </c>
      <c r="B498" s="43">
        <v>44342</v>
      </c>
      <c r="C498" s="6">
        <f>DAY(Data_Sales[[#This Row],[Order Date]])</f>
        <v>26</v>
      </c>
      <c r="D498" s="14">
        <f t="shared" si="21"/>
        <v>5</v>
      </c>
      <c r="E498" s="6">
        <f t="shared" si="22"/>
        <v>2021</v>
      </c>
      <c r="F498" s="6">
        <v>4</v>
      </c>
      <c r="G498" s="6" t="s">
        <v>19</v>
      </c>
      <c r="H498" s="6" t="s">
        <v>30</v>
      </c>
      <c r="I498" s="6">
        <f>INDEX(Data_Persons[Tenure (yrs)],MATCH(Data_Sales!H498,Data_Persons[Sales Person],0))</f>
        <v>2</v>
      </c>
      <c r="J498" s="6" t="s">
        <v>21</v>
      </c>
      <c r="K498" s="6" t="s">
        <v>449</v>
      </c>
      <c r="L498" s="22">
        <v>289</v>
      </c>
      <c r="M498" s="6">
        <v>1</v>
      </c>
      <c r="N498" s="22">
        <f t="shared" si="23"/>
        <v>289</v>
      </c>
      <c r="O498" s="6" t="str">
        <f>VLOOKUP(H498,Data_Persons!$B$2:$C$9,2,0)</f>
        <v>Sara</v>
      </c>
    </row>
    <row r="499" spans="1:15" x14ac:dyDescent="0.3">
      <c r="A499" s="8" t="s">
        <v>540</v>
      </c>
      <c r="B499" s="43">
        <v>44342</v>
      </c>
      <c r="C499" s="6">
        <f>DAY(Data_Sales[[#This Row],[Order Date]])</f>
        <v>26</v>
      </c>
      <c r="D499" s="14">
        <f t="shared" si="21"/>
        <v>5</v>
      </c>
      <c r="E499" s="6">
        <f t="shared" si="22"/>
        <v>2021</v>
      </c>
      <c r="F499" s="6">
        <v>4</v>
      </c>
      <c r="G499" s="6" t="s">
        <v>19</v>
      </c>
      <c r="H499" s="6" t="s">
        <v>20</v>
      </c>
      <c r="I499" s="6">
        <f>INDEX(Data_Persons[Tenure (yrs)],MATCH(Data_Sales!H499,Data_Persons[Sales Person],0))</f>
        <v>2</v>
      </c>
      <c r="J499" s="6" t="s">
        <v>21</v>
      </c>
      <c r="K499" s="6" t="s">
        <v>449</v>
      </c>
      <c r="L499" s="22">
        <v>289</v>
      </c>
      <c r="M499" s="6">
        <v>6</v>
      </c>
      <c r="N499" s="22">
        <f t="shared" si="23"/>
        <v>1734</v>
      </c>
      <c r="O499" s="6" t="str">
        <f>VLOOKUP(H499,Data_Persons!$B$2:$C$9,2,0)</f>
        <v>Jeff</v>
      </c>
    </row>
    <row r="500" spans="1:15" x14ac:dyDescent="0.3">
      <c r="A500" s="8" t="s">
        <v>541</v>
      </c>
      <c r="B500" s="43">
        <v>44343</v>
      </c>
      <c r="C500" s="6">
        <f>DAY(Data_Sales[[#This Row],[Order Date]])</f>
        <v>27</v>
      </c>
      <c r="D500" s="14">
        <f t="shared" si="21"/>
        <v>5</v>
      </c>
      <c r="E500" s="6">
        <f t="shared" si="22"/>
        <v>2021</v>
      </c>
      <c r="F500" s="6">
        <v>10</v>
      </c>
      <c r="G500" s="6" t="s">
        <v>68</v>
      </c>
      <c r="H500" s="6" t="s">
        <v>16</v>
      </c>
      <c r="I500" s="6">
        <f>INDEX(Data_Persons[Tenure (yrs)],MATCH(Data_Sales!H500,Data_Persons[Sales Person],0))</f>
        <v>4</v>
      </c>
      <c r="J500" s="6" t="s">
        <v>17</v>
      </c>
      <c r="K500" s="6" t="s">
        <v>449</v>
      </c>
      <c r="L500" s="22">
        <v>289</v>
      </c>
      <c r="M500" s="6">
        <v>8</v>
      </c>
      <c r="N500" s="22">
        <f t="shared" si="23"/>
        <v>2312</v>
      </c>
      <c r="O500" s="6" t="str">
        <f>VLOOKUP(H500,Data_Persons!$B$2:$C$9,2,0)</f>
        <v>Steve</v>
      </c>
    </row>
    <row r="501" spans="1:15" x14ac:dyDescent="0.3">
      <c r="A501" s="8" t="s">
        <v>542</v>
      </c>
      <c r="B501" s="43">
        <v>44346</v>
      </c>
      <c r="C501" s="6">
        <f>DAY(Data_Sales[[#This Row],[Order Date]])</f>
        <v>30</v>
      </c>
      <c r="D501" s="14">
        <f t="shared" si="21"/>
        <v>5</v>
      </c>
      <c r="E501" s="6">
        <f t="shared" si="22"/>
        <v>2021</v>
      </c>
      <c r="F501" s="6">
        <v>19</v>
      </c>
      <c r="G501" s="6" t="s">
        <v>32</v>
      </c>
      <c r="H501" s="6" t="s">
        <v>38</v>
      </c>
      <c r="I501" s="6">
        <f>INDEX(Data_Persons[Tenure (yrs)],MATCH(Data_Sales!H501,Data_Persons[Sales Person],0))</f>
        <v>5</v>
      </c>
      <c r="J501" s="6" t="s">
        <v>12</v>
      </c>
      <c r="K501" s="6" t="s">
        <v>449</v>
      </c>
      <c r="L501" s="22">
        <v>289</v>
      </c>
      <c r="M501" s="6">
        <v>9</v>
      </c>
      <c r="N501" s="22">
        <f t="shared" si="23"/>
        <v>2601</v>
      </c>
      <c r="O501" s="6" t="str">
        <f>VLOOKUP(H501,Data_Persons!$B$2:$C$9,2,0)</f>
        <v>Jeff</v>
      </c>
    </row>
    <row r="502" spans="1:15" x14ac:dyDescent="0.3">
      <c r="A502" s="8" t="s">
        <v>543</v>
      </c>
      <c r="B502" s="43">
        <v>44348</v>
      </c>
      <c r="C502" s="6">
        <f>DAY(Data_Sales[[#This Row],[Order Date]])</f>
        <v>1</v>
      </c>
      <c r="D502" s="14">
        <f t="shared" si="21"/>
        <v>6</v>
      </c>
      <c r="E502" s="6">
        <f t="shared" si="22"/>
        <v>2021</v>
      </c>
      <c r="F502" s="6">
        <v>8</v>
      </c>
      <c r="G502" s="6" t="s">
        <v>76</v>
      </c>
      <c r="H502" s="6" t="s">
        <v>16</v>
      </c>
      <c r="I502" s="6">
        <f>INDEX(Data_Persons[Tenure (yrs)],MATCH(Data_Sales!H502,Data_Persons[Sales Person],0))</f>
        <v>4</v>
      </c>
      <c r="J502" s="6" t="s">
        <v>17</v>
      </c>
      <c r="K502" s="6" t="s">
        <v>449</v>
      </c>
      <c r="L502" s="22">
        <v>289</v>
      </c>
      <c r="M502" s="6">
        <v>4</v>
      </c>
      <c r="N502" s="22">
        <f t="shared" si="23"/>
        <v>1156</v>
      </c>
      <c r="O502" s="6" t="str">
        <f>VLOOKUP(H502,Data_Persons!$B$2:$C$9,2,0)</f>
        <v>Steve</v>
      </c>
    </row>
    <row r="503" spans="1:15" x14ac:dyDescent="0.3">
      <c r="A503" s="8" t="s">
        <v>544</v>
      </c>
      <c r="B503" s="43">
        <v>44348</v>
      </c>
      <c r="C503" s="6">
        <f>DAY(Data_Sales[[#This Row],[Order Date]])</f>
        <v>1</v>
      </c>
      <c r="D503" s="14">
        <f t="shared" si="21"/>
        <v>6</v>
      </c>
      <c r="E503" s="6">
        <f t="shared" si="22"/>
        <v>2021</v>
      </c>
      <c r="F503" s="6">
        <v>4</v>
      </c>
      <c r="G503" s="6" t="s">
        <v>19</v>
      </c>
      <c r="H503" s="6" t="s">
        <v>30</v>
      </c>
      <c r="I503" s="6">
        <f>INDEX(Data_Persons[Tenure (yrs)],MATCH(Data_Sales!H503,Data_Persons[Sales Person],0))</f>
        <v>2</v>
      </c>
      <c r="J503" s="6" t="s">
        <v>21</v>
      </c>
      <c r="K503" s="6" t="s">
        <v>449</v>
      </c>
      <c r="L503" s="22">
        <v>289</v>
      </c>
      <c r="M503" s="6">
        <v>3</v>
      </c>
      <c r="N503" s="22">
        <f t="shared" si="23"/>
        <v>867</v>
      </c>
      <c r="O503" s="6" t="str">
        <f>VLOOKUP(H503,Data_Persons!$B$2:$C$9,2,0)</f>
        <v>Sara</v>
      </c>
    </row>
    <row r="504" spans="1:15" x14ac:dyDescent="0.3">
      <c r="A504" s="8" t="s">
        <v>545</v>
      </c>
      <c r="B504" s="43">
        <v>44349</v>
      </c>
      <c r="C504" s="6">
        <f>DAY(Data_Sales[[#This Row],[Order Date]])</f>
        <v>2</v>
      </c>
      <c r="D504" s="14">
        <f t="shared" si="21"/>
        <v>6</v>
      </c>
      <c r="E504" s="6">
        <f t="shared" si="22"/>
        <v>2021</v>
      </c>
      <c r="F504" s="6">
        <v>19</v>
      </c>
      <c r="G504" s="6" t="s">
        <v>32</v>
      </c>
      <c r="H504" s="6" t="s">
        <v>38</v>
      </c>
      <c r="I504" s="6">
        <f>INDEX(Data_Persons[Tenure (yrs)],MATCH(Data_Sales!H504,Data_Persons[Sales Person],0))</f>
        <v>5</v>
      </c>
      <c r="J504" s="6" t="s">
        <v>12</v>
      </c>
      <c r="K504" s="6" t="s">
        <v>449</v>
      </c>
      <c r="L504" s="22">
        <v>289</v>
      </c>
      <c r="M504" s="6">
        <v>4</v>
      </c>
      <c r="N504" s="22">
        <f t="shared" si="23"/>
        <v>1156</v>
      </c>
      <c r="O504" s="6" t="str">
        <f>VLOOKUP(H504,Data_Persons!$B$2:$C$9,2,0)</f>
        <v>Jeff</v>
      </c>
    </row>
    <row r="505" spans="1:15" x14ac:dyDescent="0.3">
      <c r="A505" s="8" t="s">
        <v>546</v>
      </c>
      <c r="B505" s="43">
        <v>44350</v>
      </c>
      <c r="C505" s="6">
        <f>DAY(Data_Sales[[#This Row],[Order Date]])</f>
        <v>3</v>
      </c>
      <c r="D505" s="14">
        <f t="shared" si="21"/>
        <v>6</v>
      </c>
      <c r="E505" s="6">
        <f t="shared" si="22"/>
        <v>2021</v>
      </c>
      <c r="F505" s="6">
        <v>5</v>
      </c>
      <c r="G505" s="6" t="s">
        <v>23</v>
      </c>
      <c r="H505" s="6" t="s">
        <v>30</v>
      </c>
      <c r="I505" s="6">
        <f>INDEX(Data_Persons[Tenure (yrs)],MATCH(Data_Sales!H505,Data_Persons[Sales Person],0))</f>
        <v>2</v>
      </c>
      <c r="J505" s="6" t="s">
        <v>21</v>
      </c>
      <c r="K505" s="6" t="s">
        <v>449</v>
      </c>
      <c r="L505" s="22">
        <v>289</v>
      </c>
      <c r="M505" s="6">
        <v>3</v>
      </c>
      <c r="N505" s="22">
        <f t="shared" si="23"/>
        <v>867</v>
      </c>
      <c r="O505" s="6" t="str">
        <f>VLOOKUP(H505,Data_Persons!$B$2:$C$9,2,0)</f>
        <v>Sara</v>
      </c>
    </row>
    <row r="506" spans="1:15" x14ac:dyDescent="0.3">
      <c r="A506" s="8" t="s">
        <v>547</v>
      </c>
      <c r="B506" s="43">
        <v>44350</v>
      </c>
      <c r="C506" s="6">
        <f>DAY(Data_Sales[[#This Row],[Order Date]])</f>
        <v>3</v>
      </c>
      <c r="D506" s="14">
        <f t="shared" si="21"/>
        <v>6</v>
      </c>
      <c r="E506" s="6">
        <f t="shared" si="22"/>
        <v>2021</v>
      </c>
      <c r="F506" s="6">
        <v>18</v>
      </c>
      <c r="G506" s="6" t="s">
        <v>52</v>
      </c>
      <c r="H506" s="6" t="s">
        <v>38</v>
      </c>
      <c r="I506" s="6">
        <f>INDEX(Data_Persons[Tenure (yrs)],MATCH(Data_Sales!H506,Data_Persons[Sales Person],0))</f>
        <v>5</v>
      </c>
      <c r="J506" s="6" t="s">
        <v>12</v>
      </c>
      <c r="K506" s="6" t="s">
        <v>449</v>
      </c>
      <c r="L506" s="22">
        <v>289</v>
      </c>
      <c r="M506" s="6">
        <v>7</v>
      </c>
      <c r="N506" s="22">
        <f t="shared" si="23"/>
        <v>2023</v>
      </c>
      <c r="O506" s="6" t="str">
        <f>VLOOKUP(H506,Data_Persons!$B$2:$C$9,2,0)</f>
        <v>Jeff</v>
      </c>
    </row>
    <row r="507" spans="1:15" x14ac:dyDescent="0.3">
      <c r="A507" s="8" t="s">
        <v>548</v>
      </c>
      <c r="B507" s="43">
        <v>44350</v>
      </c>
      <c r="C507" s="6">
        <f>DAY(Data_Sales[[#This Row],[Order Date]])</f>
        <v>3</v>
      </c>
      <c r="D507" s="14">
        <f t="shared" si="21"/>
        <v>6</v>
      </c>
      <c r="E507" s="6">
        <f t="shared" si="22"/>
        <v>2021</v>
      </c>
      <c r="F507" s="6">
        <v>20</v>
      </c>
      <c r="G507" s="6" t="s">
        <v>10</v>
      </c>
      <c r="H507" s="6" t="s">
        <v>11</v>
      </c>
      <c r="I507" s="6">
        <f>INDEX(Data_Persons[Tenure (yrs)],MATCH(Data_Sales!H507,Data_Persons[Sales Person],0))</f>
        <v>3</v>
      </c>
      <c r="J507" s="6" t="s">
        <v>12</v>
      </c>
      <c r="K507" s="6" t="s">
        <v>449</v>
      </c>
      <c r="L507" s="22">
        <v>289</v>
      </c>
      <c r="M507" s="6">
        <v>7</v>
      </c>
      <c r="N507" s="22">
        <f t="shared" si="23"/>
        <v>2023</v>
      </c>
      <c r="O507" s="6" t="str">
        <f>VLOOKUP(H507,Data_Persons!$B$2:$C$9,2,0)</f>
        <v>Jeff</v>
      </c>
    </row>
    <row r="508" spans="1:15" x14ac:dyDescent="0.3">
      <c r="A508" s="8" t="s">
        <v>549</v>
      </c>
      <c r="B508" s="43">
        <v>44350</v>
      </c>
      <c r="C508" s="6">
        <f>DAY(Data_Sales[[#This Row],[Order Date]])</f>
        <v>3</v>
      </c>
      <c r="D508" s="14">
        <f t="shared" si="21"/>
        <v>6</v>
      </c>
      <c r="E508" s="6">
        <f t="shared" si="22"/>
        <v>2021</v>
      </c>
      <c r="F508" s="6">
        <v>1</v>
      </c>
      <c r="G508" s="6" t="s">
        <v>61</v>
      </c>
      <c r="H508" s="6" t="s">
        <v>30</v>
      </c>
      <c r="I508" s="6">
        <f>INDEX(Data_Persons[Tenure (yrs)],MATCH(Data_Sales!H508,Data_Persons[Sales Person],0))</f>
        <v>2</v>
      </c>
      <c r="J508" s="6" t="s">
        <v>21</v>
      </c>
      <c r="K508" s="6" t="s">
        <v>449</v>
      </c>
      <c r="L508" s="22">
        <v>289</v>
      </c>
      <c r="M508" s="6">
        <v>7</v>
      </c>
      <c r="N508" s="22">
        <f t="shared" si="23"/>
        <v>2023</v>
      </c>
      <c r="O508" s="6" t="str">
        <f>VLOOKUP(H508,Data_Persons!$B$2:$C$9,2,0)</f>
        <v>Sara</v>
      </c>
    </row>
    <row r="509" spans="1:15" x14ac:dyDescent="0.3">
      <c r="A509" s="8" t="s">
        <v>550</v>
      </c>
      <c r="B509" s="43">
        <v>44350</v>
      </c>
      <c r="C509" s="6">
        <f>DAY(Data_Sales[[#This Row],[Order Date]])</f>
        <v>3</v>
      </c>
      <c r="D509" s="14">
        <f t="shared" si="21"/>
        <v>6</v>
      </c>
      <c r="E509" s="6">
        <f t="shared" si="22"/>
        <v>2021</v>
      </c>
      <c r="F509" s="6">
        <v>4</v>
      </c>
      <c r="G509" s="6" t="s">
        <v>19</v>
      </c>
      <c r="H509" s="6" t="s">
        <v>20</v>
      </c>
      <c r="I509" s="6">
        <f>INDEX(Data_Persons[Tenure (yrs)],MATCH(Data_Sales!H509,Data_Persons[Sales Person],0))</f>
        <v>2</v>
      </c>
      <c r="J509" s="6" t="s">
        <v>21</v>
      </c>
      <c r="K509" s="6" t="s">
        <v>449</v>
      </c>
      <c r="L509" s="22">
        <v>289</v>
      </c>
      <c r="M509" s="6">
        <v>9</v>
      </c>
      <c r="N509" s="22">
        <f t="shared" si="23"/>
        <v>2601</v>
      </c>
      <c r="O509" s="6" t="str">
        <f>VLOOKUP(H509,Data_Persons!$B$2:$C$9,2,0)</f>
        <v>Jeff</v>
      </c>
    </row>
    <row r="510" spans="1:15" x14ac:dyDescent="0.3">
      <c r="A510" s="8" t="s">
        <v>551</v>
      </c>
      <c r="B510" s="43">
        <v>44355</v>
      </c>
      <c r="C510" s="6">
        <f>DAY(Data_Sales[[#This Row],[Order Date]])</f>
        <v>8</v>
      </c>
      <c r="D510" s="14">
        <f t="shared" si="21"/>
        <v>6</v>
      </c>
      <c r="E510" s="6">
        <f t="shared" si="22"/>
        <v>2021</v>
      </c>
      <c r="F510" s="6">
        <v>9</v>
      </c>
      <c r="G510" s="6" t="s">
        <v>40</v>
      </c>
      <c r="H510" s="6" t="s">
        <v>16</v>
      </c>
      <c r="I510" s="6">
        <f>INDEX(Data_Persons[Tenure (yrs)],MATCH(Data_Sales!H510,Data_Persons[Sales Person],0))</f>
        <v>4</v>
      </c>
      <c r="J510" s="6" t="s">
        <v>17</v>
      </c>
      <c r="K510" s="6" t="s">
        <v>449</v>
      </c>
      <c r="L510" s="22">
        <v>289</v>
      </c>
      <c r="M510" s="6">
        <v>9</v>
      </c>
      <c r="N510" s="22">
        <f t="shared" si="23"/>
        <v>2601</v>
      </c>
      <c r="O510" s="6" t="str">
        <f>VLOOKUP(H510,Data_Persons!$B$2:$C$9,2,0)</f>
        <v>Steve</v>
      </c>
    </row>
    <row r="511" spans="1:15" x14ac:dyDescent="0.3">
      <c r="A511" s="8" t="s">
        <v>552</v>
      </c>
      <c r="B511" s="43">
        <v>44356</v>
      </c>
      <c r="C511" s="6">
        <f>DAY(Data_Sales[[#This Row],[Order Date]])</f>
        <v>9</v>
      </c>
      <c r="D511" s="14">
        <f t="shared" si="21"/>
        <v>6</v>
      </c>
      <c r="E511" s="6">
        <f t="shared" si="22"/>
        <v>2021</v>
      </c>
      <c r="F511" s="6">
        <v>9</v>
      </c>
      <c r="G511" s="6" t="s">
        <v>40</v>
      </c>
      <c r="H511" s="6" t="s">
        <v>16</v>
      </c>
      <c r="I511" s="6">
        <f>INDEX(Data_Persons[Tenure (yrs)],MATCH(Data_Sales!H511,Data_Persons[Sales Person],0))</f>
        <v>4</v>
      </c>
      <c r="J511" s="6" t="s">
        <v>17</v>
      </c>
      <c r="K511" s="6" t="s">
        <v>449</v>
      </c>
      <c r="L511" s="22">
        <v>289</v>
      </c>
      <c r="M511" s="6">
        <v>6</v>
      </c>
      <c r="N511" s="22">
        <f t="shared" si="23"/>
        <v>1734</v>
      </c>
      <c r="O511" s="6" t="str">
        <f>VLOOKUP(H511,Data_Persons!$B$2:$C$9,2,0)</f>
        <v>Steve</v>
      </c>
    </row>
    <row r="512" spans="1:15" x14ac:dyDescent="0.3">
      <c r="A512" s="8" t="s">
        <v>553</v>
      </c>
      <c r="B512" s="43">
        <v>44358</v>
      </c>
      <c r="C512" s="6">
        <f>DAY(Data_Sales[[#This Row],[Order Date]])</f>
        <v>11</v>
      </c>
      <c r="D512" s="14">
        <f t="shared" si="21"/>
        <v>6</v>
      </c>
      <c r="E512" s="6">
        <f t="shared" si="22"/>
        <v>2021</v>
      </c>
      <c r="F512" s="6">
        <v>2</v>
      </c>
      <c r="G512" s="6" t="s">
        <v>74</v>
      </c>
      <c r="H512" s="6" t="s">
        <v>30</v>
      </c>
      <c r="I512" s="6">
        <f>INDEX(Data_Persons[Tenure (yrs)],MATCH(Data_Sales!H512,Data_Persons[Sales Person],0))</f>
        <v>2</v>
      </c>
      <c r="J512" s="6" t="s">
        <v>21</v>
      </c>
      <c r="K512" s="6" t="s">
        <v>449</v>
      </c>
      <c r="L512" s="22">
        <v>289</v>
      </c>
      <c r="M512" s="6">
        <v>5</v>
      </c>
      <c r="N512" s="22">
        <f t="shared" si="23"/>
        <v>1445</v>
      </c>
      <c r="O512" s="6" t="str">
        <f>VLOOKUP(H512,Data_Persons!$B$2:$C$9,2,0)</f>
        <v>Sara</v>
      </c>
    </row>
    <row r="513" spans="1:15" x14ac:dyDescent="0.3">
      <c r="A513" s="8" t="s">
        <v>554</v>
      </c>
      <c r="B513" s="43">
        <v>44360</v>
      </c>
      <c r="C513" s="6">
        <f>DAY(Data_Sales[[#This Row],[Order Date]])</f>
        <v>13</v>
      </c>
      <c r="D513" s="14">
        <f t="shared" si="21"/>
        <v>6</v>
      </c>
      <c r="E513" s="6">
        <f t="shared" si="22"/>
        <v>2021</v>
      </c>
      <c r="F513" s="6">
        <v>2</v>
      </c>
      <c r="G513" s="6" t="s">
        <v>74</v>
      </c>
      <c r="H513" s="6" t="s">
        <v>30</v>
      </c>
      <c r="I513" s="6">
        <f>INDEX(Data_Persons[Tenure (yrs)],MATCH(Data_Sales!H513,Data_Persons[Sales Person],0))</f>
        <v>2</v>
      </c>
      <c r="J513" s="6" t="s">
        <v>21</v>
      </c>
      <c r="K513" s="6" t="s">
        <v>449</v>
      </c>
      <c r="L513" s="22">
        <v>289</v>
      </c>
      <c r="M513" s="6">
        <v>2</v>
      </c>
      <c r="N513" s="22">
        <f t="shared" si="23"/>
        <v>578</v>
      </c>
      <c r="O513" s="6" t="str">
        <f>VLOOKUP(H513,Data_Persons!$B$2:$C$9,2,0)</f>
        <v>Sara</v>
      </c>
    </row>
    <row r="514" spans="1:15" x14ac:dyDescent="0.3">
      <c r="A514" s="8" t="s">
        <v>555</v>
      </c>
      <c r="B514" s="43">
        <v>44360</v>
      </c>
      <c r="C514" s="6">
        <f>DAY(Data_Sales[[#This Row],[Order Date]])</f>
        <v>13</v>
      </c>
      <c r="D514" s="14">
        <f t="shared" ref="D514:D577" si="24">MONTH(B514)</f>
        <v>6</v>
      </c>
      <c r="E514" s="6">
        <f t="shared" ref="E514:E577" si="25">YEAR(B514)</f>
        <v>2021</v>
      </c>
      <c r="F514" s="6">
        <v>15</v>
      </c>
      <c r="G514" s="6" t="s">
        <v>49</v>
      </c>
      <c r="H514" s="6" t="s">
        <v>36</v>
      </c>
      <c r="I514" s="6">
        <f>INDEX(Data_Persons[Tenure (yrs)],MATCH(Data_Sales!H514,Data_Persons[Sales Person],0))</f>
        <v>6</v>
      </c>
      <c r="J514" s="6" t="s">
        <v>27</v>
      </c>
      <c r="K514" s="6" t="s">
        <v>449</v>
      </c>
      <c r="L514" s="22">
        <v>289</v>
      </c>
      <c r="M514" s="6">
        <v>5</v>
      </c>
      <c r="N514" s="22">
        <f t="shared" si="23"/>
        <v>1445</v>
      </c>
      <c r="O514" s="6" t="str">
        <f>VLOOKUP(H514,Data_Persons!$B$2:$C$9,2,0)</f>
        <v>Steve</v>
      </c>
    </row>
    <row r="515" spans="1:15" x14ac:dyDescent="0.3">
      <c r="A515" s="8" t="s">
        <v>556</v>
      </c>
      <c r="B515" s="43">
        <v>44361</v>
      </c>
      <c r="C515" s="6">
        <f>DAY(Data_Sales[[#This Row],[Order Date]])</f>
        <v>14</v>
      </c>
      <c r="D515" s="14">
        <f t="shared" si="24"/>
        <v>6</v>
      </c>
      <c r="E515" s="6">
        <f t="shared" si="25"/>
        <v>2021</v>
      </c>
      <c r="F515" s="6">
        <v>13</v>
      </c>
      <c r="G515" s="6" t="s">
        <v>35</v>
      </c>
      <c r="H515" s="6" t="s">
        <v>26</v>
      </c>
      <c r="I515" s="6">
        <f>INDEX(Data_Persons[Tenure (yrs)],MATCH(Data_Sales!H515,Data_Persons[Sales Person],0))</f>
        <v>5</v>
      </c>
      <c r="J515" s="6" t="s">
        <v>27</v>
      </c>
      <c r="K515" s="6" t="s">
        <v>449</v>
      </c>
      <c r="L515" s="22">
        <v>289</v>
      </c>
      <c r="M515" s="6">
        <v>3</v>
      </c>
      <c r="N515" s="22">
        <f t="shared" ref="N515:N578" si="26">L515*M515</f>
        <v>867</v>
      </c>
      <c r="O515" s="6" t="str">
        <f>VLOOKUP(H515,Data_Persons!$B$2:$C$9,2,0)</f>
        <v>Sara</v>
      </c>
    </row>
    <row r="516" spans="1:15" x14ac:dyDescent="0.3">
      <c r="A516" s="8" t="s">
        <v>557</v>
      </c>
      <c r="B516" s="43">
        <v>44362</v>
      </c>
      <c r="C516" s="6">
        <f>DAY(Data_Sales[[#This Row],[Order Date]])</f>
        <v>15</v>
      </c>
      <c r="D516" s="14">
        <f t="shared" si="24"/>
        <v>6</v>
      </c>
      <c r="E516" s="6">
        <f t="shared" si="25"/>
        <v>2021</v>
      </c>
      <c r="F516" s="6">
        <v>17</v>
      </c>
      <c r="G516" s="6" t="s">
        <v>63</v>
      </c>
      <c r="H516" s="6" t="s">
        <v>11</v>
      </c>
      <c r="I516" s="6">
        <f>INDEX(Data_Persons[Tenure (yrs)],MATCH(Data_Sales!H516,Data_Persons[Sales Person],0))</f>
        <v>3</v>
      </c>
      <c r="J516" s="6" t="s">
        <v>12</v>
      </c>
      <c r="K516" s="6" t="s">
        <v>449</v>
      </c>
      <c r="L516" s="22">
        <v>289</v>
      </c>
      <c r="M516" s="6">
        <v>6</v>
      </c>
      <c r="N516" s="22">
        <f t="shared" si="26"/>
        <v>1734</v>
      </c>
      <c r="O516" s="6" t="str">
        <f>VLOOKUP(H516,Data_Persons!$B$2:$C$9,2,0)</f>
        <v>Jeff</v>
      </c>
    </row>
    <row r="517" spans="1:15" x14ac:dyDescent="0.3">
      <c r="A517" s="8" t="s">
        <v>558</v>
      </c>
      <c r="B517" s="43">
        <v>44365</v>
      </c>
      <c r="C517" s="6">
        <f>DAY(Data_Sales[[#This Row],[Order Date]])</f>
        <v>18</v>
      </c>
      <c r="D517" s="14">
        <f t="shared" si="24"/>
        <v>6</v>
      </c>
      <c r="E517" s="6">
        <f t="shared" si="25"/>
        <v>2021</v>
      </c>
      <c r="F517" s="6">
        <v>3</v>
      </c>
      <c r="G517" s="6" t="s">
        <v>29</v>
      </c>
      <c r="H517" s="6" t="s">
        <v>30</v>
      </c>
      <c r="I517" s="6">
        <f>INDEX(Data_Persons[Tenure (yrs)],MATCH(Data_Sales!H517,Data_Persons[Sales Person],0))</f>
        <v>2</v>
      </c>
      <c r="J517" s="6" t="s">
        <v>21</v>
      </c>
      <c r="K517" s="6" t="s">
        <v>449</v>
      </c>
      <c r="L517" s="22">
        <v>289</v>
      </c>
      <c r="M517" s="6">
        <v>3</v>
      </c>
      <c r="N517" s="22">
        <f t="shared" si="26"/>
        <v>867</v>
      </c>
      <c r="O517" s="6" t="str">
        <f>VLOOKUP(H517,Data_Persons!$B$2:$C$9,2,0)</f>
        <v>Sara</v>
      </c>
    </row>
    <row r="518" spans="1:15" x14ac:dyDescent="0.3">
      <c r="A518" s="8" t="s">
        <v>559</v>
      </c>
      <c r="B518" s="43">
        <v>44365</v>
      </c>
      <c r="C518" s="6">
        <f>DAY(Data_Sales[[#This Row],[Order Date]])</f>
        <v>18</v>
      </c>
      <c r="D518" s="14">
        <f t="shared" si="24"/>
        <v>6</v>
      </c>
      <c r="E518" s="6">
        <f t="shared" si="25"/>
        <v>2021</v>
      </c>
      <c r="F518" s="6">
        <v>3</v>
      </c>
      <c r="G518" s="6" t="s">
        <v>29</v>
      </c>
      <c r="H518" s="6" t="s">
        <v>30</v>
      </c>
      <c r="I518" s="6">
        <f>INDEX(Data_Persons[Tenure (yrs)],MATCH(Data_Sales!H518,Data_Persons[Sales Person],0))</f>
        <v>2</v>
      </c>
      <c r="J518" s="6" t="s">
        <v>21</v>
      </c>
      <c r="K518" s="6" t="s">
        <v>449</v>
      </c>
      <c r="L518" s="22">
        <v>289</v>
      </c>
      <c r="M518" s="6">
        <v>1</v>
      </c>
      <c r="N518" s="22">
        <f t="shared" si="26"/>
        <v>289</v>
      </c>
      <c r="O518" s="6" t="str">
        <f>VLOOKUP(H518,Data_Persons!$B$2:$C$9,2,0)</f>
        <v>Sara</v>
      </c>
    </row>
    <row r="519" spans="1:15" x14ac:dyDescent="0.3">
      <c r="A519" s="8" t="s">
        <v>560</v>
      </c>
      <c r="B519" s="43">
        <v>44369</v>
      </c>
      <c r="C519" s="6">
        <f>DAY(Data_Sales[[#This Row],[Order Date]])</f>
        <v>22</v>
      </c>
      <c r="D519" s="14">
        <f t="shared" si="24"/>
        <v>6</v>
      </c>
      <c r="E519" s="6">
        <f t="shared" si="25"/>
        <v>2021</v>
      </c>
      <c r="F519" s="6">
        <v>4</v>
      </c>
      <c r="G519" s="6" t="s">
        <v>19</v>
      </c>
      <c r="H519" s="6" t="s">
        <v>20</v>
      </c>
      <c r="I519" s="6">
        <f>INDEX(Data_Persons[Tenure (yrs)],MATCH(Data_Sales!H519,Data_Persons[Sales Person],0))</f>
        <v>2</v>
      </c>
      <c r="J519" s="6" t="s">
        <v>21</v>
      </c>
      <c r="K519" s="6" t="s">
        <v>449</v>
      </c>
      <c r="L519" s="22">
        <v>289</v>
      </c>
      <c r="M519" s="6">
        <v>5</v>
      </c>
      <c r="N519" s="22">
        <f t="shared" si="26"/>
        <v>1445</v>
      </c>
      <c r="O519" s="6" t="str">
        <f>VLOOKUP(H519,Data_Persons!$B$2:$C$9,2,0)</f>
        <v>Jeff</v>
      </c>
    </row>
    <row r="520" spans="1:15" x14ac:dyDescent="0.3">
      <c r="A520" s="8" t="s">
        <v>561</v>
      </c>
      <c r="B520" s="43">
        <v>44372</v>
      </c>
      <c r="C520" s="6">
        <f>DAY(Data_Sales[[#This Row],[Order Date]])</f>
        <v>25</v>
      </c>
      <c r="D520" s="14">
        <f t="shared" si="24"/>
        <v>6</v>
      </c>
      <c r="E520" s="6">
        <f t="shared" si="25"/>
        <v>2021</v>
      </c>
      <c r="F520" s="6">
        <v>4</v>
      </c>
      <c r="G520" s="6" t="s">
        <v>19</v>
      </c>
      <c r="H520" s="6" t="s">
        <v>30</v>
      </c>
      <c r="I520" s="6">
        <f>INDEX(Data_Persons[Tenure (yrs)],MATCH(Data_Sales!H520,Data_Persons[Sales Person],0))</f>
        <v>2</v>
      </c>
      <c r="J520" s="6" t="s">
        <v>21</v>
      </c>
      <c r="K520" s="6" t="s">
        <v>449</v>
      </c>
      <c r="L520" s="22">
        <v>289</v>
      </c>
      <c r="M520" s="6">
        <v>3</v>
      </c>
      <c r="N520" s="22">
        <f t="shared" si="26"/>
        <v>867</v>
      </c>
      <c r="O520" s="6" t="str">
        <f>VLOOKUP(H520,Data_Persons!$B$2:$C$9,2,0)</f>
        <v>Sara</v>
      </c>
    </row>
    <row r="521" spans="1:15" x14ac:dyDescent="0.3">
      <c r="A521" s="8" t="s">
        <v>562</v>
      </c>
      <c r="B521" s="43">
        <v>44373</v>
      </c>
      <c r="C521" s="6">
        <f>DAY(Data_Sales[[#This Row],[Order Date]])</f>
        <v>26</v>
      </c>
      <c r="D521" s="14">
        <f t="shared" si="24"/>
        <v>6</v>
      </c>
      <c r="E521" s="6">
        <f t="shared" si="25"/>
        <v>2021</v>
      </c>
      <c r="F521" s="6">
        <v>6</v>
      </c>
      <c r="G521" s="6" t="s">
        <v>15</v>
      </c>
      <c r="H521" s="6" t="s">
        <v>16</v>
      </c>
      <c r="I521" s="6">
        <f>INDEX(Data_Persons[Tenure (yrs)],MATCH(Data_Sales!H521,Data_Persons[Sales Person],0))</f>
        <v>4</v>
      </c>
      <c r="J521" s="6" t="s">
        <v>17</v>
      </c>
      <c r="K521" s="6" t="s">
        <v>449</v>
      </c>
      <c r="L521" s="22">
        <v>289</v>
      </c>
      <c r="M521" s="6">
        <v>9</v>
      </c>
      <c r="N521" s="22">
        <f t="shared" si="26"/>
        <v>2601</v>
      </c>
      <c r="O521" s="6" t="str">
        <f>VLOOKUP(H521,Data_Persons!$B$2:$C$9,2,0)</f>
        <v>Steve</v>
      </c>
    </row>
    <row r="522" spans="1:15" x14ac:dyDescent="0.3">
      <c r="A522" s="8" t="s">
        <v>563</v>
      </c>
      <c r="B522" s="43">
        <v>44373</v>
      </c>
      <c r="C522" s="6">
        <f>DAY(Data_Sales[[#This Row],[Order Date]])</f>
        <v>26</v>
      </c>
      <c r="D522" s="14">
        <f t="shared" si="24"/>
        <v>6</v>
      </c>
      <c r="E522" s="6">
        <f t="shared" si="25"/>
        <v>2021</v>
      </c>
      <c r="F522" s="6">
        <v>2</v>
      </c>
      <c r="G522" s="6" t="s">
        <v>74</v>
      </c>
      <c r="H522" s="6" t="s">
        <v>30</v>
      </c>
      <c r="I522" s="6">
        <f>INDEX(Data_Persons[Tenure (yrs)],MATCH(Data_Sales!H522,Data_Persons[Sales Person],0))</f>
        <v>2</v>
      </c>
      <c r="J522" s="6" t="s">
        <v>21</v>
      </c>
      <c r="K522" s="6" t="s">
        <v>449</v>
      </c>
      <c r="L522" s="22">
        <v>289</v>
      </c>
      <c r="M522" s="6">
        <v>1</v>
      </c>
      <c r="N522" s="22">
        <f t="shared" si="26"/>
        <v>289</v>
      </c>
      <c r="O522" s="6" t="str">
        <f>VLOOKUP(H522,Data_Persons!$B$2:$C$9,2,0)</f>
        <v>Sara</v>
      </c>
    </row>
    <row r="523" spans="1:15" x14ac:dyDescent="0.3">
      <c r="A523" s="8" t="s">
        <v>564</v>
      </c>
      <c r="B523" s="43">
        <v>44375</v>
      </c>
      <c r="C523" s="6">
        <f>DAY(Data_Sales[[#This Row],[Order Date]])</f>
        <v>28</v>
      </c>
      <c r="D523" s="14">
        <f t="shared" si="24"/>
        <v>6</v>
      </c>
      <c r="E523" s="6">
        <f t="shared" si="25"/>
        <v>2021</v>
      </c>
      <c r="F523" s="6">
        <v>5</v>
      </c>
      <c r="G523" s="6" t="s">
        <v>23</v>
      </c>
      <c r="H523" s="6" t="s">
        <v>20</v>
      </c>
      <c r="I523" s="6">
        <f>INDEX(Data_Persons[Tenure (yrs)],MATCH(Data_Sales!H523,Data_Persons[Sales Person],0))</f>
        <v>2</v>
      </c>
      <c r="J523" s="6" t="s">
        <v>21</v>
      </c>
      <c r="K523" s="6" t="s">
        <v>449</v>
      </c>
      <c r="L523" s="22">
        <v>289</v>
      </c>
      <c r="M523" s="6">
        <v>0</v>
      </c>
      <c r="N523" s="22">
        <f t="shared" si="26"/>
        <v>0</v>
      </c>
      <c r="O523" s="6" t="str">
        <f>VLOOKUP(H523,Data_Persons!$B$2:$C$9,2,0)</f>
        <v>Jeff</v>
      </c>
    </row>
    <row r="524" spans="1:15" x14ac:dyDescent="0.3">
      <c r="A524" s="8" t="s">
        <v>565</v>
      </c>
      <c r="B524" s="43">
        <v>44375</v>
      </c>
      <c r="C524" s="6">
        <f>DAY(Data_Sales[[#This Row],[Order Date]])</f>
        <v>28</v>
      </c>
      <c r="D524" s="14">
        <f t="shared" si="24"/>
        <v>6</v>
      </c>
      <c r="E524" s="6">
        <f t="shared" si="25"/>
        <v>2021</v>
      </c>
      <c r="F524" s="6">
        <v>11</v>
      </c>
      <c r="G524" s="6" t="s">
        <v>115</v>
      </c>
      <c r="H524" s="6" t="s">
        <v>26</v>
      </c>
      <c r="I524" s="6">
        <f>INDEX(Data_Persons[Tenure (yrs)],MATCH(Data_Sales!H524,Data_Persons[Sales Person],0))</f>
        <v>5</v>
      </c>
      <c r="J524" s="6" t="s">
        <v>27</v>
      </c>
      <c r="K524" s="6" t="s">
        <v>449</v>
      </c>
      <c r="L524" s="22">
        <v>289</v>
      </c>
      <c r="M524" s="6">
        <v>7</v>
      </c>
      <c r="N524" s="22">
        <f t="shared" si="26"/>
        <v>2023</v>
      </c>
      <c r="O524" s="6" t="str">
        <f>VLOOKUP(H524,Data_Persons!$B$2:$C$9,2,0)</f>
        <v>Sara</v>
      </c>
    </row>
    <row r="525" spans="1:15" x14ac:dyDescent="0.3">
      <c r="A525" s="8" t="s">
        <v>566</v>
      </c>
      <c r="B525" s="43">
        <v>44375</v>
      </c>
      <c r="C525" s="6">
        <f>DAY(Data_Sales[[#This Row],[Order Date]])</f>
        <v>28</v>
      </c>
      <c r="D525" s="14">
        <f t="shared" si="24"/>
        <v>6</v>
      </c>
      <c r="E525" s="6">
        <f t="shared" si="25"/>
        <v>2021</v>
      </c>
      <c r="F525" s="6">
        <v>1</v>
      </c>
      <c r="G525" s="6" t="s">
        <v>61</v>
      </c>
      <c r="H525" s="6" t="s">
        <v>30</v>
      </c>
      <c r="I525" s="6">
        <f>INDEX(Data_Persons[Tenure (yrs)],MATCH(Data_Sales!H525,Data_Persons[Sales Person],0))</f>
        <v>2</v>
      </c>
      <c r="J525" s="6" t="s">
        <v>21</v>
      </c>
      <c r="K525" s="6" t="s">
        <v>449</v>
      </c>
      <c r="L525" s="22">
        <v>289</v>
      </c>
      <c r="M525" s="6">
        <v>8</v>
      </c>
      <c r="N525" s="22">
        <f t="shared" si="26"/>
        <v>2312</v>
      </c>
      <c r="O525" s="6" t="str">
        <f>VLOOKUP(H525,Data_Persons!$B$2:$C$9,2,0)</f>
        <v>Sara</v>
      </c>
    </row>
    <row r="526" spans="1:15" x14ac:dyDescent="0.3">
      <c r="A526" s="8" t="s">
        <v>567</v>
      </c>
      <c r="B526" s="43">
        <v>44377</v>
      </c>
      <c r="C526" s="6">
        <f>DAY(Data_Sales[[#This Row],[Order Date]])</f>
        <v>30</v>
      </c>
      <c r="D526" s="14">
        <f t="shared" si="24"/>
        <v>6</v>
      </c>
      <c r="E526" s="6">
        <f t="shared" si="25"/>
        <v>2021</v>
      </c>
      <c r="F526" s="6">
        <v>12</v>
      </c>
      <c r="G526" s="6" t="s">
        <v>25</v>
      </c>
      <c r="H526" s="6" t="s">
        <v>26</v>
      </c>
      <c r="I526" s="6">
        <f>INDEX(Data_Persons[Tenure (yrs)],MATCH(Data_Sales!H526,Data_Persons[Sales Person],0))</f>
        <v>5</v>
      </c>
      <c r="J526" s="6" t="s">
        <v>27</v>
      </c>
      <c r="K526" s="6" t="s">
        <v>449</v>
      </c>
      <c r="L526" s="22">
        <v>289</v>
      </c>
      <c r="M526" s="6">
        <v>3</v>
      </c>
      <c r="N526" s="22">
        <f t="shared" si="26"/>
        <v>867</v>
      </c>
      <c r="O526" s="6" t="str">
        <f>VLOOKUP(H526,Data_Persons!$B$2:$C$9,2,0)</f>
        <v>Sara</v>
      </c>
    </row>
    <row r="527" spans="1:15" x14ac:dyDescent="0.3">
      <c r="A527" s="8" t="s">
        <v>568</v>
      </c>
      <c r="B527" s="43">
        <v>44378</v>
      </c>
      <c r="C527" s="6">
        <f>DAY(Data_Sales[[#This Row],[Order Date]])</f>
        <v>1</v>
      </c>
      <c r="D527" s="14">
        <f t="shared" si="24"/>
        <v>7</v>
      </c>
      <c r="E527" s="6">
        <f t="shared" si="25"/>
        <v>2021</v>
      </c>
      <c r="F527" s="6">
        <v>10</v>
      </c>
      <c r="G527" s="6" t="s">
        <v>68</v>
      </c>
      <c r="H527" s="6" t="s">
        <v>16</v>
      </c>
      <c r="I527" s="6">
        <f>INDEX(Data_Persons[Tenure (yrs)],MATCH(Data_Sales!H527,Data_Persons[Sales Person],0))</f>
        <v>4</v>
      </c>
      <c r="J527" s="6" t="s">
        <v>17</v>
      </c>
      <c r="K527" s="6" t="s">
        <v>449</v>
      </c>
      <c r="L527" s="22">
        <v>289</v>
      </c>
      <c r="M527" s="6">
        <v>9</v>
      </c>
      <c r="N527" s="22">
        <f t="shared" si="26"/>
        <v>2601</v>
      </c>
      <c r="O527" s="6" t="str">
        <f>VLOOKUP(H527,Data_Persons!$B$2:$C$9,2,0)</f>
        <v>Steve</v>
      </c>
    </row>
    <row r="528" spans="1:15" x14ac:dyDescent="0.3">
      <c r="A528" s="8" t="s">
        <v>569</v>
      </c>
      <c r="B528" s="43">
        <v>44378</v>
      </c>
      <c r="C528" s="6">
        <f>DAY(Data_Sales[[#This Row],[Order Date]])</f>
        <v>1</v>
      </c>
      <c r="D528" s="14">
        <f t="shared" si="24"/>
        <v>7</v>
      </c>
      <c r="E528" s="6">
        <f t="shared" si="25"/>
        <v>2021</v>
      </c>
      <c r="F528" s="6">
        <v>17</v>
      </c>
      <c r="G528" s="6" t="s">
        <v>63</v>
      </c>
      <c r="H528" s="6" t="s">
        <v>38</v>
      </c>
      <c r="I528" s="6">
        <f>INDEX(Data_Persons[Tenure (yrs)],MATCH(Data_Sales!H528,Data_Persons[Sales Person],0))</f>
        <v>5</v>
      </c>
      <c r="J528" s="6" t="s">
        <v>12</v>
      </c>
      <c r="K528" s="6" t="s">
        <v>449</v>
      </c>
      <c r="L528" s="22">
        <v>289</v>
      </c>
      <c r="M528" s="6">
        <v>9</v>
      </c>
      <c r="N528" s="22">
        <f t="shared" si="26"/>
        <v>2601</v>
      </c>
      <c r="O528" s="6" t="str">
        <f>VLOOKUP(H528,Data_Persons!$B$2:$C$9,2,0)</f>
        <v>Jeff</v>
      </c>
    </row>
    <row r="529" spans="1:15" x14ac:dyDescent="0.3">
      <c r="A529" s="8" t="s">
        <v>570</v>
      </c>
      <c r="B529" s="43">
        <v>44380</v>
      </c>
      <c r="C529" s="6">
        <f>DAY(Data_Sales[[#This Row],[Order Date]])</f>
        <v>3</v>
      </c>
      <c r="D529" s="14">
        <f t="shared" si="24"/>
        <v>7</v>
      </c>
      <c r="E529" s="6">
        <f t="shared" si="25"/>
        <v>2021</v>
      </c>
      <c r="F529" s="6">
        <v>20</v>
      </c>
      <c r="G529" s="6" t="s">
        <v>10</v>
      </c>
      <c r="H529" s="6" t="s">
        <v>11</v>
      </c>
      <c r="I529" s="6">
        <f>INDEX(Data_Persons[Tenure (yrs)],MATCH(Data_Sales!H529,Data_Persons[Sales Person],0))</f>
        <v>3</v>
      </c>
      <c r="J529" s="6" t="s">
        <v>12</v>
      </c>
      <c r="K529" s="6" t="s">
        <v>449</v>
      </c>
      <c r="L529" s="22">
        <v>289</v>
      </c>
      <c r="M529" s="6">
        <v>0</v>
      </c>
      <c r="N529" s="22">
        <f t="shared" si="26"/>
        <v>0</v>
      </c>
      <c r="O529" s="6" t="str">
        <f>VLOOKUP(H529,Data_Persons!$B$2:$C$9,2,0)</f>
        <v>Jeff</v>
      </c>
    </row>
    <row r="530" spans="1:15" x14ac:dyDescent="0.3">
      <c r="A530" s="8" t="s">
        <v>571</v>
      </c>
      <c r="B530" s="43">
        <v>44384</v>
      </c>
      <c r="C530" s="6">
        <f>DAY(Data_Sales[[#This Row],[Order Date]])</f>
        <v>7</v>
      </c>
      <c r="D530" s="14">
        <f t="shared" si="24"/>
        <v>7</v>
      </c>
      <c r="E530" s="6">
        <f t="shared" si="25"/>
        <v>2021</v>
      </c>
      <c r="F530" s="6">
        <v>17</v>
      </c>
      <c r="G530" s="6" t="s">
        <v>63</v>
      </c>
      <c r="H530" s="6" t="s">
        <v>11</v>
      </c>
      <c r="I530" s="6">
        <f>INDEX(Data_Persons[Tenure (yrs)],MATCH(Data_Sales!H530,Data_Persons[Sales Person],0))</f>
        <v>3</v>
      </c>
      <c r="J530" s="6" t="s">
        <v>12</v>
      </c>
      <c r="K530" s="6" t="s">
        <v>449</v>
      </c>
      <c r="L530" s="22">
        <v>289</v>
      </c>
      <c r="M530" s="6">
        <v>6</v>
      </c>
      <c r="N530" s="22">
        <f t="shared" si="26"/>
        <v>1734</v>
      </c>
      <c r="O530" s="6" t="str">
        <f>VLOOKUP(H530,Data_Persons!$B$2:$C$9,2,0)</f>
        <v>Jeff</v>
      </c>
    </row>
    <row r="531" spans="1:15" x14ac:dyDescent="0.3">
      <c r="A531" s="8" t="s">
        <v>572</v>
      </c>
      <c r="B531" s="43">
        <v>44385</v>
      </c>
      <c r="C531" s="6">
        <f>DAY(Data_Sales[[#This Row],[Order Date]])</f>
        <v>8</v>
      </c>
      <c r="D531" s="14">
        <f t="shared" si="24"/>
        <v>7</v>
      </c>
      <c r="E531" s="6">
        <f t="shared" si="25"/>
        <v>2021</v>
      </c>
      <c r="F531" s="6">
        <v>1</v>
      </c>
      <c r="G531" s="6" t="s">
        <v>61</v>
      </c>
      <c r="H531" s="6" t="s">
        <v>20</v>
      </c>
      <c r="I531" s="6">
        <f>INDEX(Data_Persons[Tenure (yrs)],MATCH(Data_Sales!H531,Data_Persons[Sales Person],0))</f>
        <v>2</v>
      </c>
      <c r="J531" s="6" t="s">
        <v>21</v>
      </c>
      <c r="K531" s="6" t="s">
        <v>449</v>
      </c>
      <c r="L531" s="22">
        <v>289</v>
      </c>
      <c r="M531" s="6">
        <v>0</v>
      </c>
      <c r="N531" s="22">
        <f t="shared" si="26"/>
        <v>0</v>
      </c>
      <c r="O531" s="6" t="str">
        <f>VLOOKUP(H531,Data_Persons!$B$2:$C$9,2,0)</f>
        <v>Jeff</v>
      </c>
    </row>
    <row r="532" spans="1:15" x14ac:dyDescent="0.3">
      <c r="A532" s="8" t="s">
        <v>573</v>
      </c>
      <c r="B532" s="43">
        <v>44391</v>
      </c>
      <c r="C532" s="6">
        <f>DAY(Data_Sales[[#This Row],[Order Date]])</f>
        <v>14</v>
      </c>
      <c r="D532" s="14">
        <f t="shared" si="24"/>
        <v>7</v>
      </c>
      <c r="E532" s="6">
        <f t="shared" si="25"/>
        <v>2021</v>
      </c>
      <c r="F532" s="6">
        <v>20</v>
      </c>
      <c r="G532" s="6" t="s">
        <v>10</v>
      </c>
      <c r="H532" s="6" t="s">
        <v>11</v>
      </c>
      <c r="I532" s="6">
        <f>INDEX(Data_Persons[Tenure (yrs)],MATCH(Data_Sales!H532,Data_Persons[Sales Person],0))</f>
        <v>3</v>
      </c>
      <c r="J532" s="6" t="s">
        <v>12</v>
      </c>
      <c r="K532" s="6" t="s">
        <v>449</v>
      </c>
      <c r="L532" s="22">
        <v>289</v>
      </c>
      <c r="M532" s="6">
        <v>4</v>
      </c>
      <c r="N532" s="22">
        <f t="shared" si="26"/>
        <v>1156</v>
      </c>
      <c r="O532" s="6" t="str">
        <f>VLOOKUP(H532,Data_Persons!$B$2:$C$9,2,0)</f>
        <v>Jeff</v>
      </c>
    </row>
    <row r="533" spans="1:15" x14ac:dyDescent="0.3">
      <c r="A533" s="8" t="s">
        <v>574</v>
      </c>
      <c r="B533" s="43">
        <v>44393</v>
      </c>
      <c r="C533" s="6">
        <f>DAY(Data_Sales[[#This Row],[Order Date]])</f>
        <v>16</v>
      </c>
      <c r="D533" s="14">
        <f t="shared" si="24"/>
        <v>7</v>
      </c>
      <c r="E533" s="6">
        <f t="shared" si="25"/>
        <v>2021</v>
      </c>
      <c r="F533" s="6">
        <v>13</v>
      </c>
      <c r="G533" s="6" t="s">
        <v>35</v>
      </c>
      <c r="H533" s="6" t="s">
        <v>26</v>
      </c>
      <c r="I533" s="6">
        <f>INDEX(Data_Persons[Tenure (yrs)],MATCH(Data_Sales!H533,Data_Persons[Sales Person],0))</f>
        <v>5</v>
      </c>
      <c r="J533" s="6" t="s">
        <v>27</v>
      </c>
      <c r="K533" s="6" t="s">
        <v>449</v>
      </c>
      <c r="L533" s="22">
        <v>289</v>
      </c>
      <c r="M533" s="6">
        <v>3</v>
      </c>
      <c r="N533" s="22">
        <f t="shared" si="26"/>
        <v>867</v>
      </c>
      <c r="O533" s="6" t="str">
        <f>VLOOKUP(H533,Data_Persons!$B$2:$C$9,2,0)</f>
        <v>Sara</v>
      </c>
    </row>
    <row r="534" spans="1:15" x14ac:dyDescent="0.3">
      <c r="A534" s="8" t="s">
        <v>575</v>
      </c>
      <c r="B534" s="43">
        <v>44394</v>
      </c>
      <c r="C534" s="6">
        <f>DAY(Data_Sales[[#This Row],[Order Date]])</f>
        <v>17</v>
      </c>
      <c r="D534" s="14">
        <f t="shared" si="24"/>
        <v>7</v>
      </c>
      <c r="E534" s="6">
        <f t="shared" si="25"/>
        <v>2021</v>
      </c>
      <c r="F534" s="6">
        <v>13</v>
      </c>
      <c r="G534" s="6" t="s">
        <v>35</v>
      </c>
      <c r="H534" s="6" t="s">
        <v>36</v>
      </c>
      <c r="I534" s="6">
        <f>INDEX(Data_Persons[Tenure (yrs)],MATCH(Data_Sales!H534,Data_Persons[Sales Person],0))</f>
        <v>6</v>
      </c>
      <c r="J534" s="6" t="s">
        <v>27</v>
      </c>
      <c r="K534" s="6" t="s">
        <v>449</v>
      </c>
      <c r="L534" s="22">
        <v>289</v>
      </c>
      <c r="M534" s="6">
        <v>3</v>
      </c>
      <c r="N534" s="22">
        <f t="shared" si="26"/>
        <v>867</v>
      </c>
      <c r="O534" s="6" t="str">
        <f>VLOOKUP(H534,Data_Persons!$B$2:$C$9,2,0)</f>
        <v>Steve</v>
      </c>
    </row>
    <row r="535" spans="1:15" x14ac:dyDescent="0.3">
      <c r="A535" s="8" t="s">
        <v>576</v>
      </c>
      <c r="B535" s="43">
        <v>44395</v>
      </c>
      <c r="C535" s="6">
        <f>DAY(Data_Sales[[#This Row],[Order Date]])</f>
        <v>18</v>
      </c>
      <c r="D535" s="14">
        <f t="shared" si="24"/>
        <v>7</v>
      </c>
      <c r="E535" s="6">
        <f t="shared" si="25"/>
        <v>2021</v>
      </c>
      <c r="F535" s="6">
        <v>2</v>
      </c>
      <c r="G535" s="6" t="s">
        <v>74</v>
      </c>
      <c r="H535" s="6" t="s">
        <v>20</v>
      </c>
      <c r="I535" s="6">
        <f>INDEX(Data_Persons[Tenure (yrs)],MATCH(Data_Sales!H535,Data_Persons[Sales Person],0))</f>
        <v>2</v>
      </c>
      <c r="J535" s="6" t="s">
        <v>21</v>
      </c>
      <c r="K535" s="6" t="s">
        <v>449</v>
      </c>
      <c r="L535" s="22">
        <v>289</v>
      </c>
      <c r="M535" s="6">
        <v>2</v>
      </c>
      <c r="N535" s="22">
        <f t="shared" si="26"/>
        <v>578</v>
      </c>
      <c r="O535" s="6" t="str">
        <f>VLOOKUP(H535,Data_Persons!$B$2:$C$9,2,0)</f>
        <v>Jeff</v>
      </c>
    </row>
    <row r="536" spans="1:15" x14ac:dyDescent="0.3">
      <c r="A536" s="8" t="s">
        <v>577</v>
      </c>
      <c r="B536" s="43">
        <v>44396</v>
      </c>
      <c r="C536" s="6">
        <f>DAY(Data_Sales[[#This Row],[Order Date]])</f>
        <v>19</v>
      </c>
      <c r="D536" s="14">
        <f t="shared" si="24"/>
        <v>7</v>
      </c>
      <c r="E536" s="6">
        <f t="shared" si="25"/>
        <v>2021</v>
      </c>
      <c r="F536" s="6">
        <v>1</v>
      </c>
      <c r="G536" s="6" t="s">
        <v>61</v>
      </c>
      <c r="H536" s="6" t="s">
        <v>20</v>
      </c>
      <c r="I536" s="6">
        <f>INDEX(Data_Persons[Tenure (yrs)],MATCH(Data_Sales!H536,Data_Persons[Sales Person],0))</f>
        <v>2</v>
      </c>
      <c r="J536" s="6" t="s">
        <v>21</v>
      </c>
      <c r="K536" s="6" t="s">
        <v>449</v>
      </c>
      <c r="L536" s="22">
        <v>289</v>
      </c>
      <c r="M536" s="6">
        <v>4</v>
      </c>
      <c r="N536" s="22">
        <f t="shared" si="26"/>
        <v>1156</v>
      </c>
      <c r="O536" s="6" t="str">
        <f>VLOOKUP(H536,Data_Persons!$B$2:$C$9,2,0)</f>
        <v>Jeff</v>
      </c>
    </row>
    <row r="537" spans="1:15" x14ac:dyDescent="0.3">
      <c r="A537" s="8" t="s">
        <v>578</v>
      </c>
      <c r="B537" s="43">
        <v>44403</v>
      </c>
      <c r="C537" s="6">
        <f>DAY(Data_Sales[[#This Row],[Order Date]])</f>
        <v>26</v>
      </c>
      <c r="D537" s="14">
        <f t="shared" si="24"/>
        <v>7</v>
      </c>
      <c r="E537" s="6">
        <f t="shared" si="25"/>
        <v>2021</v>
      </c>
      <c r="F537" s="6">
        <v>18</v>
      </c>
      <c r="G537" s="6" t="s">
        <v>52</v>
      </c>
      <c r="H537" s="6" t="s">
        <v>11</v>
      </c>
      <c r="I537" s="6">
        <f>INDEX(Data_Persons[Tenure (yrs)],MATCH(Data_Sales!H537,Data_Persons[Sales Person],0))</f>
        <v>3</v>
      </c>
      <c r="J537" s="6" t="s">
        <v>12</v>
      </c>
      <c r="K537" s="6" t="s">
        <v>449</v>
      </c>
      <c r="L537" s="22">
        <v>289</v>
      </c>
      <c r="M537" s="6">
        <v>8</v>
      </c>
      <c r="N537" s="22">
        <f t="shared" si="26"/>
        <v>2312</v>
      </c>
      <c r="O537" s="6" t="str">
        <f>VLOOKUP(H537,Data_Persons!$B$2:$C$9,2,0)</f>
        <v>Jeff</v>
      </c>
    </row>
    <row r="538" spans="1:15" x14ac:dyDescent="0.3">
      <c r="A538" s="8" t="s">
        <v>579</v>
      </c>
      <c r="B538" s="43">
        <v>44404</v>
      </c>
      <c r="C538" s="6">
        <f>DAY(Data_Sales[[#This Row],[Order Date]])</f>
        <v>27</v>
      </c>
      <c r="D538" s="14">
        <f t="shared" si="24"/>
        <v>7</v>
      </c>
      <c r="E538" s="6">
        <f t="shared" si="25"/>
        <v>2021</v>
      </c>
      <c r="F538" s="6">
        <v>18</v>
      </c>
      <c r="G538" s="6" t="s">
        <v>52</v>
      </c>
      <c r="H538" s="6" t="s">
        <v>38</v>
      </c>
      <c r="I538" s="6">
        <f>INDEX(Data_Persons[Tenure (yrs)],MATCH(Data_Sales!H538,Data_Persons[Sales Person],0))</f>
        <v>5</v>
      </c>
      <c r="J538" s="6" t="s">
        <v>12</v>
      </c>
      <c r="K538" s="6" t="s">
        <v>449</v>
      </c>
      <c r="L538" s="22">
        <v>289</v>
      </c>
      <c r="M538" s="6">
        <v>3</v>
      </c>
      <c r="N538" s="22">
        <f t="shared" si="26"/>
        <v>867</v>
      </c>
      <c r="O538" s="6" t="str">
        <f>VLOOKUP(H538,Data_Persons!$B$2:$C$9,2,0)</f>
        <v>Jeff</v>
      </c>
    </row>
    <row r="539" spans="1:15" x14ac:dyDescent="0.3">
      <c r="A539" s="8" t="s">
        <v>580</v>
      </c>
      <c r="B539" s="43">
        <v>44404</v>
      </c>
      <c r="C539" s="6">
        <f>DAY(Data_Sales[[#This Row],[Order Date]])</f>
        <v>27</v>
      </c>
      <c r="D539" s="14">
        <f t="shared" si="24"/>
        <v>7</v>
      </c>
      <c r="E539" s="6">
        <f t="shared" si="25"/>
        <v>2021</v>
      </c>
      <c r="F539" s="6">
        <v>16</v>
      </c>
      <c r="G539" s="6" t="s">
        <v>92</v>
      </c>
      <c r="H539" s="6" t="s">
        <v>11</v>
      </c>
      <c r="I539" s="6">
        <f>INDEX(Data_Persons[Tenure (yrs)],MATCH(Data_Sales!H539,Data_Persons[Sales Person],0))</f>
        <v>3</v>
      </c>
      <c r="J539" s="6" t="s">
        <v>12</v>
      </c>
      <c r="K539" s="6" t="s">
        <v>449</v>
      </c>
      <c r="L539" s="22">
        <v>289</v>
      </c>
      <c r="M539" s="6">
        <v>6</v>
      </c>
      <c r="N539" s="22">
        <f t="shared" si="26"/>
        <v>1734</v>
      </c>
      <c r="O539" s="6" t="str">
        <f>VLOOKUP(H539,Data_Persons!$B$2:$C$9,2,0)</f>
        <v>Jeff</v>
      </c>
    </row>
    <row r="540" spans="1:15" x14ac:dyDescent="0.3">
      <c r="A540" s="8" t="s">
        <v>581</v>
      </c>
      <c r="B540" s="43">
        <v>44404</v>
      </c>
      <c r="C540" s="6">
        <f>DAY(Data_Sales[[#This Row],[Order Date]])</f>
        <v>27</v>
      </c>
      <c r="D540" s="14">
        <f t="shared" si="24"/>
        <v>7</v>
      </c>
      <c r="E540" s="6">
        <f t="shared" si="25"/>
        <v>2021</v>
      </c>
      <c r="F540" s="6">
        <v>19</v>
      </c>
      <c r="G540" s="6" t="s">
        <v>32</v>
      </c>
      <c r="H540" s="6" t="s">
        <v>38</v>
      </c>
      <c r="I540" s="6">
        <f>INDEX(Data_Persons[Tenure (yrs)],MATCH(Data_Sales!H540,Data_Persons[Sales Person],0))</f>
        <v>5</v>
      </c>
      <c r="J540" s="6" t="s">
        <v>12</v>
      </c>
      <c r="K540" s="6" t="s">
        <v>449</v>
      </c>
      <c r="L540" s="22">
        <v>289</v>
      </c>
      <c r="M540" s="6">
        <v>2</v>
      </c>
      <c r="N540" s="22">
        <f t="shared" si="26"/>
        <v>578</v>
      </c>
      <c r="O540" s="6" t="str">
        <f>VLOOKUP(H540,Data_Persons!$B$2:$C$9,2,0)</f>
        <v>Jeff</v>
      </c>
    </row>
    <row r="541" spans="1:15" x14ac:dyDescent="0.3">
      <c r="A541" s="8" t="s">
        <v>582</v>
      </c>
      <c r="B541" s="43">
        <v>44404</v>
      </c>
      <c r="C541" s="6">
        <f>DAY(Data_Sales[[#This Row],[Order Date]])</f>
        <v>27</v>
      </c>
      <c r="D541" s="14">
        <f t="shared" si="24"/>
        <v>7</v>
      </c>
      <c r="E541" s="6">
        <f t="shared" si="25"/>
        <v>2021</v>
      </c>
      <c r="F541" s="6">
        <v>7</v>
      </c>
      <c r="G541" s="6" t="s">
        <v>43</v>
      </c>
      <c r="H541" s="6" t="s">
        <v>16</v>
      </c>
      <c r="I541" s="6">
        <f>INDEX(Data_Persons[Tenure (yrs)],MATCH(Data_Sales!H541,Data_Persons[Sales Person],0))</f>
        <v>4</v>
      </c>
      <c r="J541" s="6" t="s">
        <v>17</v>
      </c>
      <c r="K541" s="6" t="s">
        <v>449</v>
      </c>
      <c r="L541" s="22">
        <v>289</v>
      </c>
      <c r="M541" s="6">
        <v>4</v>
      </c>
      <c r="N541" s="22">
        <f t="shared" si="26"/>
        <v>1156</v>
      </c>
      <c r="O541" s="6" t="str">
        <f>VLOOKUP(H541,Data_Persons!$B$2:$C$9,2,0)</f>
        <v>Steve</v>
      </c>
    </row>
    <row r="542" spans="1:15" x14ac:dyDescent="0.3">
      <c r="A542" s="8" t="s">
        <v>583</v>
      </c>
      <c r="B542" s="43">
        <v>44405</v>
      </c>
      <c r="C542" s="6">
        <f>DAY(Data_Sales[[#This Row],[Order Date]])</f>
        <v>28</v>
      </c>
      <c r="D542" s="14">
        <f t="shared" si="24"/>
        <v>7</v>
      </c>
      <c r="E542" s="6">
        <f t="shared" si="25"/>
        <v>2021</v>
      </c>
      <c r="F542" s="6">
        <v>12</v>
      </c>
      <c r="G542" s="6" t="s">
        <v>25</v>
      </c>
      <c r="H542" s="6" t="s">
        <v>36</v>
      </c>
      <c r="I542" s="6">
        <f>INDEX(Data_Persons[Tenure (yrs)],MATCH(Data_Sales!H542,Data_Persons[Sales Person],0))</f>
        <v>6</v>
      </c>
      <c r="J542" s="6" t="s">
        <v>27</v>
      </c>
      <c r="K542" s="6" t="s">
        <v>449</v>
      </c>
      <c r="L542" s="22">
        <v>289</v>
      </c>
      <c r="M542" s="6">
        <v>7</v>
      </c>
      <c r="N542" s="22">
        <f t="shared" si="26"/>
        <v>2023</v>
      </c>
      <c r="O542" s="6" t="str">
        <f>VLOOKUP(H542,Data_Persons!$B$2:$C$9,2,0)</f>
        <v>Steve</v>
      </c>
    </row>
    <row r="543" spans="1:15" x14ac:dyDescent="0.3">
      <c r="A543" s="8" t="s">
        <v>584</v>
      </c>
      <c r="B543" s="43">
        <v>44407</v>
      </c>
      <c r="C543" s="6">
        <f>DAY(Data_Sales[[#This Row],[Order Date]])</f>
        <v>30</v>
      </c>
      <c r="D543" s="14">
        <f t="shared" si="24"/>
        <v>7</v>
      </c>
      <c r="E543" s="6">
        <f t="shared" si="25"/>
        <v>2021</v>
      </c>
      <c r="F543" s="6">
        <v>8</v>
      </c>
      <c r="G543" s="6" t="s">
        <v>76</v>
      </c>
      <c r="H543" s="6" t="s">
        <v>16</v>
      </c>
      <c r="I543" s="6">
        <f>INDEX(Data_Persons[Tenure (yrs)],MATCH(Data_Sales!H543,Data_Persons[Sales Person],0))</f>
        <v>4</v>
      </c>
      <c r="J543" s="6" t="s">
        <v>17</v>
      </c>
      <c r="K543" s="6" t="s">
        <v>449</v>
      </c>
      <c r="L543" s="22">
        <v>289</v>
      </c>
      <c r="M543" s="6">
        <v>9</v>
      </c>
      <c r="N543" s="22">
        <f t="shared" si="26"/>
        <v>2601</v>
      </c>
      <c r="O543" s="6" t="str">
        <f>VLOOKUP(H543,Data_Persons!$B$2:$C$9,2,0)</f>
        <v>Steve</v>
      </c>
    </row>
    <row r="544" spans="1:15" x14ac:dyDescent="0.3">
      <c r="A544" s="8" t="s">
        <v>585</v>
      </c>
      <c r="B544" s="43">
        <v>44409</v>
      </c>
      <c r="C544" s="6">
        <f>DAY(Data_Sales[[#This Row],[Order Date]])</f>
        <v>1</v>
      </c>
      <c r="D544" s="14">
        <f t="shared" si="24"/>
        <v>8</v>
      </c>
      <c r="E544" s="6">
        <f t="shared" si="25"/>
        <v>2021</v>
      </c>
      <c r="F544" s="6">
        <v>20</v>
      </c>
      <c r="G544" s="6" t="s">
        <v>10</v>
      </c>
      <c r="H544" s="6" t="s">
        <v>11</v>
      </c>
      <c r="I544" s="6">
        <f>INDEX(Data_Persons[Tenure (yrs)],MATCH(Data_Sales!H544,Data_Persons[Sales Person],0))</f>
        <v>3</v>
      </c>
      <c r="J544" s="6" t="s">
        <v>12</v>
      </c>
      <c r="K544" s="6" t="s">
        <v>449</v>
      </c>
      <c r="L544" s="22">
        <v>289</v>
      </c>
      <c r="M544" s="6">
        <v>0</v>
      </c>
      <c r="N544" s="22">
        <f t="shared" si="26"/>
        <v>0</v>
      </c>
      <c r="O544" s="6" t="str">
        <f>VLOOKUP(H544,Data_Persons!$B$2:$C$9,2,0)</f>
        <v>Jeff</v>
      </c>
    </row>
    <row r="545" spans="1:15" x14ac:dyDescent="0.3">
      <c r="A545" s="8" t="s">
        <v>586</v>
      </c>
      <c r="B545" s="43">
        <v>44410</v>
      </c>
      <c r="C545" s="6">
        <f>DAY(Data_Sales[[#This Row],[Order Date]])</f>
        <v>2</v>
      </c>
      <c r="D545" s="14">
        <f t="shared" si="24"/>
        <v>8</v>
      </c>
      <c r="E545" s="6">
        <f t="shared" si="25"/>
        <v>2021</v>
      </c>
      <c r="F545" s="6">
        <v>15</v>
      </c>
      <c r="G545" s="6" t="s">
        <v>49</v>
      </c>
      <c r="H545" s="6" t="s">
        <v>26</v>
      </c>
      <c r="I545" s="6">
        <f>INDEX(Data_Persons[Tenure (yrs)],MATCH(Data_Sales!H545,Data_Persons[Sales Person],0))</f>
        <v>5</v>
      </c>
      <c r="J545" s="6" t="s">
        <v>27</v>
      </c>
      <c r="K545" s="6" t="s">
        <v>449</v>
      </c>
      <c r="L545" s="22">
        <v>289</v>
      </c>
      <c r="M545" s="6">
        <v>2</v>
      </c>
      <c r="N545" s="22">
        <f t="shared" si="26"/>
        <v>578</v>
      </c>
      <c r="O545" s="6" t="str">
        <f>VLOOKUP(H545,Data_Persons!$B$2:$C$9,2,0)</f>
        <v>Sara</v>
      </c>
    </row>
    <row r="546" spans="1:15" x14ac:dyDescent="0.3">
      <c r="A546" s="8" t="s">
        <v>587</v>
      </c>
      <c r="B546" s="43">
        <v>44411</v>
      </c>
      <c r="C546" s="6">
        <f>DAY(Data_Sales[[#This Row],[Order Date]])</f>
        <v>3</v>
      </c>
      <c r="D546" s="14">
        <f t="shared" si="24"/>
        <v>8</v>
      </c>
      <c r="E546" s="6">
        <f t="shared" si="25"/>
        <v>2021</v>
      </c>
      <c r="F546" s="6">
        <v>19</v>
      </c>
      <c r="G546" s="6" t="s">
        <v>32</v>
      </c>
      <c r="H546" s="6" t="s">
        <v>11</v>
      </c>
      <c r="I546" s="6">
        <f>INDEX(Data_Persons[Tenure (yrs)],MATCH(Data_Sales!H546,Data_Persons[Sales Person],0))</f>
        <v>3</v>
      </c>
      <c r="J546" s="6" t="s">
        <v>12</v>
      </c>
      <c r="K546" s="6" t="s">
        <v>449</v>
      </c>
      <c r="L546" s="22">
        <v>289</v>
      </c>
      <c r="M546" s="6">
        <v>9</v>
      </c>
      <c r="N546" s="22">
        <f t="shared" si="26"/>
        <v>2601</v>
      </c>
      <c r="O546" s="6" t="str">
        <f>VLOOKUP(H546,Data_Persons!$B$2:$C$9,2,0)</f>
        <v>Jeff</v>
      </c>
    </row>
    <row r="547" spans="1:15" x14ac:dyDescent="0.3">
      <c r="A547" s="8" t="s">
        <v>588</v>
      </c>
      <c r="B547" s="43">
        <v>44411</v>
      </c>
      <c r="C547" s="6">
        <f>DAY(Data_Sales[[#This Row],[Order Date]])</f>
        <v>3</v>
      </c>
      <c r="D547" s="14">
        <f t="shared" si="24"/>
        <v>8</v>
      </c>
      <c r="E547" s="6">
        <f t="shared" si="25"/>
        <v>2021</v>
      </c>
      <c r="F547" s="6">
        <v>15</v>
      </c>
      <c r="G547" s="6" t="s">
        <v>49</v>
      </c>
      <c r="H547" s="6" t="s">
        <v>26</v>
      </c>
      <c r="I547" s="6">
        <f>INDEX(Data_Persons[Tenure (yrs)],MATCH(Data_Sales!H547,Data_Persons[Sales Person],0))</f>
        <v>5</v>
      </c>
      <c r="J547" s="6" t="s">
        <v>27</v>
      </c>
      <c r="K547" s="6" t="s">
        <v>449</v>
      </c>
      <c r="L547" s="22">
        <v>289</v>
      </c>
      <c r="M547" s="6">
        <v>6</v>
      </c>
      <c r="N547" s="22">
        <f t="shared" si="26"/>
        <v>1734</v>
      </c>
      <c r="O547" s="6" t="str">
        <f>VLOOKUP(H547,Data_Persons!$B$2:$C$9,2,0)</f>
        <v>Sara</v>
      </c>
    </row>
    <row r="548" spans="1:15" x14ac:dyDescent="0.3">
      <c r="A548" s="8" t="s">
        <v>589</v>
      </c>
      <c r="B548" s="43">
        <v>44411</v>
      </c>
      <c r="C548" s="6">
        <f>DAY(Data_Sales[[#This Row],[Order Date]])</f>
        <v>3</v>
      </c>
      <c r="D548" s="14">
        <f t="shared" si="24"/>
        <v>8</v>
      </c>
      <c r="E548" s="6">
        <f t="shared" si="25"/>
        <v>2021</v>
      </c>
      <c r="F548" s="6">
        <v>14</v>
      </c>
      <c r="G548" s="6" t="s">
        <v>65</v>
      </c>
      <c r="H548" s="6" t="s">
        <v>26</v>
      </c>
      <c r="I548" s="6">
        <f>INDEX(Data_Persons[Tenure (yrs)],MATCH(Data_Sales!H548,Data_Persons[Sales Person],0))</f>
        <v>5</v>
      </c>
      <c r="J548" s="6" t="s">
        <v>27</v>
      </c>
      <c r="K548" s="6" t="s">
        <v>449</v>
      </c>
      <c r="L548" s="22">
        <v>289</v>
      </c>
      <c r="M548" s="6">
        <v>0</v>
      </c>
      <c r="N548" s="22">
        <f t="shared" si="26"/>
        <v>0</v>
      </c>
      <c r="O548" s="6" t="str">
        <f>VLOOKUP(H548,Data_Persons!$B$2:$C$9,2,0)</f>
        <v>Sara</v>
      </c>
    </row>
    <row r="549" spans="1:15" x14ac:dyDescent="0.3">
      <c r="A549" s="8" t="s">
        <v>590</v>
      </c>
      <c r="B549" s="43">
        <v>44411</v>
      </c>
      <c r="C549" s="6">
        <f>DAY(Data_Sales[[#This Row],[Order Date]])</f>
        <v>3</v>
      </c>
      <c r="D549" s="14">
        <f t="shared" si="24"/>
        <v>8</v>
      </c>
      <c r="E549" s="6">
        <f t="shared" si="25"/>
        <v>2021</v>
      </c>
      <c r="F549" s="6">
        <v>1</v>
      </c>
      <c r="G549" s="6" t="s">
        <v>61</v>
      </c>
      <c r="H549" s="6" t="s">
        <v>20</v>
      </c>
      <c r="I549" s="6">
        <f>INDEX(Data_Persons[Tenure (yrs)],MATCH(Data_Sales!H549,Data_Persons[Sales Person],0))</f>
        <v>2</v>
      </c>
      <c r="J549" s="6" t="s">
        <v>21</v>
      </c>
      <c r="K549" s="6" t="s">
        <v>449</v>
      </c>
      <c r="L549" s="22">
        <v>289</v>
      </c>
      <c r="M549" s="6">
        <v>4</v>
      </c>
      <c r="N549" s="22">
        <f t="shared" si="26"/>
        <v>1156</v>
      </c>
      <c r="O549" s="6" t="str">
        <f>VLOOKUP(H549,Data_Persons!$B$2:$C$9,2,0)</f>
        <v>Jeff</v>
      </c>
    </row>
    <row r="550" spans="1:15" x14ac:dyDescent="0.3">
      <c r="A550" s="8" t="s">
        <v>591</v>
      </c>
      <c r="B550" s="43">
        <v>44411</v>
      </c>
      <c r="C550" s="6">
        <f>DAY(Data_Sales[[#This Row],[Order Date]])</f>
        <v>3</v>
      </c>
      <c r="D550" s="14">
        <f t="shared" si="24"/>
        <v>8</v>
      </c>
      <c r="E550" s="6">
        <f t="shared" si="25"/>
        <v>2021</v>
      </c>
      <c r="F550" s="6">
        <v>13</v>
      </c>
      <c r="G550" s="6" t="s">
        <v>35</v>
      </c>
      <c r="H550" s="6" t="s">
        <v>26</v>
      </c>
      <c r="I550" s="6">
        <f>INDEX(Data_Persons[Tenure (yrs)],MATCH(Data_Sales!H550,Data_Persons[Sales Person],0))</f>
        <v>5</v>
      </c>
      <c r="J550" s="6" t="s">
        <v>27</v>
      </c>
      <c r="K550" s="6" t="s">
        <v>449</v>
      </c>
      <c r="L550" s="22">
        <v>289</v>
      </c>
      <c r="M550" s="6">
        <v>8</v>
      </c>
      <c r="N550" s="22">
        <f t="shared" si="26"/>
        <v>2312</v>
      </c>
      <c r="O550" s="6" t="str">
        <f>VLOOKUP(H550,Data_Persons!$B$2:$C$9,2,0)</f>
        <v>Sara</v>
      </c>
    </row>
    <row r="551" spans="1:15" x14ac:dyDescent="0.3">
      <c r="A551" s="8" t="s">
        <v>592</v>
      </c>
      <c r="B551" s="43">
        <v>44413</v>
      </c>
      <c r="C551" s="6">
        <f>DAY(Data_Sales[[#This Row],[Order Date]])</f>
        <v>5</v>
      </c>
      <c r="D551" s="14">
        <f t="shared" si="24"/>
        <v>8</v>
      </c>
      <c r="E551" s="6">
        <f t="shared" si="25"/>
        <v>2021</v>
      </c>
      <c r="F551" s="6">
        <v>4</v>
      </c>
      <c r="G551" s="6" t="s">
        <v>19</v>
      </c>
      <c r="H551" s="6" t="s">
        <v>20</v>
      </c>
      <c r="I551" s="6">
        <f>INDEX(Data_Persons[Tenure (yrs)],MATCH(Data_Sales!H551,Data_Persons[Sales Person],0))</f>
        <v>2</v>
      </c>
      <c r="J551" s="6" t="s">
        <v>21</v>
      </c>
      <c r="K551" s="6" t="s">
        <v>449</v>
      </c>
      <c r="L551" s="22">
        <v>289</v>
      </c>
      <c r="M551" s="6">
        <v>6</v>
      </c>
      <c r="N551" s="22">
        <f t="shared" si="26"/>
        <v>1734</v>
      </c>
      <c r="O551" s="6" t="str">
        <f>VLOOKUP(H551,Data_Persons!$B$2:$C$9,2,0)</f>
        <v>Jeff</v>
      </c>
    </row>
    <row r="552" spans="1:15" x14ac:dyDescent="0.3">
      <c r="A552" s="8" t="s">
        <v>593</v>
      </c>
      <c r="B552" s="43">
        <v>44415</v>
      </c>
      <c r="C552" s="6">
        <f>DAY(Data_Sales[[#This Row],[Order Date]])</f>
        <v>7</v>
      </c>
      <c r="D552" s="14">
        <f t="shared" si="24"/>
        <v>8</v>
      </c>
      <c r="E552" s="6">
        <f t="shared" si="25"/>
        <v>2021</v>
      </c>
      <c r="F552" s="6">
        <v>9</v>
      </c>
      <c r="G552" s="6" t="s">
        <v>40</v>
      </c>
      <c r="H552" s="6" t="s">
        <v>16</v>
      </c>
      <c r="I552" s="6">
        <f>INDEX(Data_Persons[Tenure (yrs)],MATCH(Data_Sales!H552,Data_Persons[Sales Person],0))</f>
        <v>4</v>
      </c>
      <c r="J552" s="6" t="s">
        <v>17</v>
      </c>
      <c r="K552" s="6" t="s">
        <v>449</v>
      </c>
      <c r="L552" s="22">
        <v>289</v>
      </c>
      <c r="M552" s="6">
        <v>9</v>
      </c>
      <c r="N552" s="22">
        <f t="shared" si="26"/>
        <v>2601</v>
      </c>
      <c r="O552" s="6" t="str">
        <f>VLOOKUP(H552,Data_Persons!$B$2:$C$9,2,0)</f>
        <v>Steve</v>
      </c>
    </row>
    <row r="553" spans="1:15" x14ac:dyDescent="0.3">
      <c r="A553" s="8" t="s">
        <v>594</v>
      </c>
      <c r="B553" s="43">
        <v>44416</v>
      </c>
      <c r="C553" s="6">
        <f>DAY(Data_Sales[[#This Row],[Order Date]])</f>
        <v>8</v>
      </c>
      <c r="D553" s="14">
        <f t="shared" si="24"/>
        <v>8</v>
      </c>
      <c r="E553" s="6">
        <f t="shared" si="25"/>
        <v>2021</v>
      </c>
      <c r="F553" s="6">
        <v>7</v>
      </c>
      <c r="G553" s="6" t="s">
        <v>43</v>
      </c>
      <c r="H553" s="6" t="s">
        <v>16</v>
      </c>
      <c r="I553" s="6">
        <f>INDEX(Data_Persons[Tenure (yrs)],MATCH(Data_Sales!H553,Data_Persons[Sales Person],0))</f>
        <v>4</v>
      </c>
      <c r="J553" s="6" t="s">
        <v>17</v>
      </c>
      <c r="K553" s="6" t="s">
        <v>449</v>
      </c>
      <c r="L553" s="22">
        <v>289</v>
      </c>
      <c r="M553" s="6">
        <v>5</v>
      </c>
      <c r="N553" s="22">
        <f t="shared" si="26"/>
        <v>1445</v>
      </c>
      <c r="O553" s="6" t="str">
        <f>VLOOKUP(H553,Data_Persons!$B$2:$C$9,2,0)</f>
        <v>Steve</v>
      </c>
    </row>
    <row r="554" spans="1:15" x14ac:dyDescent="0.3">
      <c r="A554" s="8" t="s">
        <v>595</v>
      </c>
      <c r="B554" s="43">
        <v>44416</v>
      </c>
      <c r="C554" s="6">
        <f>DAY(Data_Sales[[#This Row],[Order Date]])</f>
        <v>8</v>
      </c>
      <c r="D554" s="14">
        <f t="shared" si="24"/>
        <v>8</v>
      </c>
      <c r="E554" s="6">
        <f t="shared" si="25"/>
        <v>2021</v>
      </c>
      <c r="F554" s="6">
        <v>8</v>
      </c>
      <c r="G554" s="6" t="s">
        <v>76</v>
      </c>
      <c r="H554" s="6" t="s">
        <v>41</v>
      </c>
      <c r="I554" s="6">
        <f>INDEX(Data_Persons[Tenure (yrs)],MATCH(Data_Sales!H554,Data_Persons[Sales Person],0))</f>
        <v>8</v>
      </c>
      <c r="J554" s="6" t="s">
        <v>17</v>
      </c>
      <c r="K554" s="6" t="s">
        <v>449</v>
      </c>
      <c r="L554" s="22">
        <v>289</v>
      </c>
      <c r="M554" s="6">
        <v>2</v>
      </c>
      <c r="N554" s="22">
        <f t="shared" si="26"/>
        <v>578</v>
      </c>
      <c r="O554" s="6" t="str">
        <f>VLOOKUP(H554,Data_Persons!$B$2:$C$9,2,0)</f>
        <v>Philip</v>
      </c>
    </row>
    <row r="555" spans="1:15" x14ac:dyDescent="0.3">
      <c r="A555" s="8" t="s">
        <v>596</v>
      </c>
      <c r="B555" s="43">
        <v>44416</v>
      </c>
      <c r="C555" s="6">
        <f>DAY(Data_Sales[[#This Row],[Order Date]])</f>
        <v>8</v>
      </c>
      <c r="D555" s="14">
        <f t="shared" si="24"/>
        <v>8</v>
      </c>
      <c r="E555" s="6">
        <f t="shared" si="25"/>
        <v>2021</v>
      </c>
      <c r="F555" s="6">
        <v>8</v>
      </c>
      <c r="G555" s="6" t="s">
        <v>76</v>
      </c>
      <c r="H555" s="6" t="s">
        <v>16</v>
      </c>
      <c r="I555" s="6">
        <f>INDEX(Data_Persons[Tenure (yrs)],MATCH(Data_Sales!H555,Data_Persons[Sales Person],0))</f>
        <v>4</v>
      </c>
      <c r="J555" s="6" t="s">
        <v>17</v>
      </c>
      <c r="K555" s="6" t="s">
        <v>449</v>
      </c>
      <c r="L555" s="22">
        <v>289</v>
      </c>
      <c r="M555" s="6">
        <v>1</v>
      </c>
      <c r="N555" s="22">
        <f t="shared" si="26"/>
        <v>289</v>
      </c>
      <c r="O555" s="6" t="str">
        <f>VLOOKUP(H555,Data_Persons!$B$2:$C$9,2,0)</f>
        <v>Steve</v>
      </c>
    </row>
    <row r="556" spans="1:15" x14ac:dyDescent="0.3">
      <c r="A556" s="8" t="s">
        <v>597</v>
      </c>
      <c r="B556" s="43">
        <v>44417</v>
      </c>
      <c r="C556" s="6">
        <f>DAY(Data_Sales[[#This Row],[Order Date]])</f>
        <v>9</v>
      </c>
      <c r="D556" s="14">
        <f t="shared" si="24"/>
        <v>8</v>
      </c>
      <c r="E556" s="6">
        <f t="shared" si="25"/>
        <v>2021</v>
      </c>
      <c r="F556" s="6">
        <v>10</v>
      </c>
      <c r="G556" s="6" t="s">
        <v>68</v>
      </c>
      <c r="H556" s="6" t="s">
        <v>41</v>
      </c>
      <c r="I556" s="6">
        <f>INDEX(Data_Persons[Tenure (yrs)],MATCH(Data_Sales!H556,Data_Persons[Sales Person],0))</f>
        <v>8</v>
      </c>
      <c r="J556" s="6" t="s">
        <v>17</v>
      </c>
      <c r="K556" s="6" t="s">
        <v>449</v>
      </c>
      <c r="L556" s="22">
        <v>289</v>
      </c>
      <c r="M556" s="6">
        <v>7</v>
      </c>
      <c r="N556" s="22">
        <f t="shared" si="26"/>
        <v>2023</v>
      </c>
      <c r="O556" s="6" t="str">
        <f>VLOOKUP(H556,Data_Persons!$B$2:$C$9,2,0)</f>
        <v>Philip</v>
      </c>
    </row>
    <row r="557" spans="1:15" x14ac:dyDescent="0.3">
      <c r="A557" s="8" t="s">
        <v>598</v>
      </c>
      <c r="B557" s="43">
        <v>44418</v>
      </c>
      <c r="C557" s="6">
        <f>DAY(Data_Sales[[#This Row],[Order Date]])</f>
        <v>10</v>
      </c>
      <c r="D557" s="14">
        <f t="shared" si="24"/>
        <v>8</v>
      </c>
      <c r="E557" s="6">
        <f t="shared" si="25"/>
        <v>2021</v>
      </c>
      <c r="F557" s="6">
        <v>1</v>
      </c>
      <c r="G557" s="6" t="s">
        <v>61</v>
      </c>
      <c r="H557" s="6" t="s">
        <v>30</v>
      </c>
      <c r="I557" s="6">
        <f>INDEX(Data_Persons[Tenure (yrs)],MATCH(Data_Sales!H557,Data_Persons[Sales Person],0))</f>
        <v>2</v>
      </c>
      <c r="J557" s="6" t="s">
        <v>21</v>
      </c>
      <c r="K557" s="6" t="s">
        <v>449</v>
      </c>
      <c r="L557" s="22">
        <v>289</v>
      </c>
      <c r="M557" s="6">
        <v>6</v>
      </c>
      <c r="N557" s="22">
        <f t="shared" si="26"/>
        <v>1734</v>
      </c>
      <c r="O557" s="6" t="str">
        <f>VLOOKUP(H557,Data_Persons!$B$2:$C$9,2,0)</f>
        <v>Sara</v>
      </c>
    </row>
    <row r="558" spans="1:15" x14ac:dyDescent="0.3">
      <c r="A558" s="8" t="s">
        <v>599</v>
      </c>
      <c r="B558" s="43">
        <v>44418</v>
      </c>
      <c r="C558" s="6">
        <f>DAY(Data_Sales[[#This Row],[Order Date]])</f>
        <v>10</v>
      </c>
      <c r="D558" s="14">
        <f t="shared" si="24"/>
        <v>8</v>
      </c>
      <c r="E558" s="6">
        <f t="shared" si="25"/>
        <v>2021</v>
      </c>
      <c r="F558" s="6">
        <v>3</v>
      </c>
      <c r="G558" s="6" t="s">
        <v>29</v>
      </c>
      <c r="H558" s="6" t="s">
        <v>20</v>
      </c>
      <c r="I558" s="6">
        <f>INDEX(Data_Persons[Tenure (yrs)],MATCH(Data_Sales!H558,Data_Persons[Sales Person],0))</f>
        <v>2</v>
      </c>
      <c r="J558" s="6" t="s">
        <v>21</v>
      </c>
      <c r="K558" s="6" t="s">
        <v>449</v>
      </c>
      <c r="L558" s="22">
        <v>289</v>
      </c>
      <c r="M558" s="6">
        <v>2</v>
      </c>
      <c r="N558" s="22">
        <f t="shared" si="26"/>
        <v>578</v>
      </c>
      <c r="O558" s="6" t="str">
        <f>VLOOKUP(H558,Data_Persons!$B$2:$C$9,2,0)</f>
        <v>Jeff</v>
      </c>
    </row>
    <row r="559" spans="1:15" x14ac:dyDescent="0.3">
      <c r="A559" s="8" t="s">
        <v>600</v>
      </c>
      <c r="B559" s="43">
        <v>44422</v>
      </c>
      <c r="C559" s="6">
        <f>DAY(Data_Sales[[#This Row],[Order Date]])</f>
        <v>14</v>
      </c>
      <c r="D559" s="14">
        <f t="shared" si="24"/>
        <v>8</v>
      </c>
      <c r="E559" s="6">
        <f t="shared" si="25"/>
        <v>2021</v>
      </c>
      <c r="F559" s="6">
        <v>1</v>
      </c>
      <c r="G559" s="6" t="s">
        <v>61</v>
      </c>
      <c r="H559" s="6" t="s">
        <v>30</v>
      </c>
      <c r="I559" s="6">
        <f>INDEX(Data_Persons[Tenure (yrs)],MATCH(Data_Sales!H559,Data_Persons[Sales Person],0))</f>
        <v>2</v>
      </c>
      <c r="J559" s="6" t="s">
        <v>21</v>
      </c>
      <c r="K559" s="6" t="s">
        <v>449</v>
      </c>
      <c r="L559" s="22">
        <v>289</v>
      </c>
      <c r="M559" s="6">
        <v>7</v>
      </c>
      <c r="N559" s="22">
        <f t="shared" si="26"/>
        <v>2023</v>
      </c>
      <c r="O559" s="6" t="str">
        <f>VLOOKUP(H559,Data_Persons!$B$2:$C$9,2,0)</f>
        <v>Sara</v>
      </c>
    </row>
    <row r="560" spans="1:15" x14ac:dyDescent="0.3">
      <c r="A560" s="8" t="s">
        <v>601</v>
      </c>
      <c r="B560" s="43">
        <v>44422</v>
      </c>
      <c r="C560" s="6">
        <f>DAY(Data_Sales[[#This Row],[Order Date]])</f>
        <v>14</v>
      </c>
      <c r="D560" s="14">
        <f t="shared" si="24"/>
        <v>8</v>
      </c>
      <c r="E560" s="6">
        <f t="shared" si="25"/>
        <v>2021</v>
      </c>
      <c r="F560" s="6">
        <v>18</v>
      </c>
      <c r="G560" s="6" t="s">
        <v>52</v>
      </c>
      <c r="H560" s="6" t="s">
        <v>11</v>
      </c>
      <c r="I560" s="6">
        <f>INDEX(Data_Persons[Tenure (yrs)],MATCH(Data_Sales!H560,Data_Persons[Sales Person],0))</f>
        <v>3</v>
      </c>
      <c r="J560" s="6" t="s">
        <v>12</v>
      </c>
      <c r="K560" s="6" t="s">
        <v>449</v>
      </c>
      <c r="L560" s="22">
        <v>289</v>
      </c>
      <c r="M560" s="6">
        <v>0</v>
      </c>
      <c r="N560" s="22">
        <f t="shared" si="26"/>
        <v>0</v>
      </c>
      <c r="O560" s="6" t="str">
        <f>VLOOKUP(H560,Data_Persons!$B$2:$C$9,2,0)</f>
        <v>Jeff</v>
      </c>
    </row>
    <row r="561" spans="1:15" x14ac:dyDescent="0.3">
      <c r="A561" s="8" t="s">
        <v>602</v>
      </c>
      <c r="B561" s="43">
        <v>44426</v>
      </c>
      <c r="C561" s="6">
        <f>DAY(Data_Sales[[#This Row],[Order Date]])</f>
        <v>18</v>
      </c>
      <c r="D561" s="14">
        <f t="shared" si="24"/>
        <v>8</v>
      </c>
      <c r="E561" s="6">
        <f t="shared" si="25"/>
        <v>2021</v>
      </c>
      <c r="F561" s="6">
        <v>11</v>
      </c>
      <c r="G561" s="6" t="s">
        <v>115</v>
      </c>
      <c r="H561" s="6" t="s">
        <v>36</v>
      </c>
      <c r="I561" s="6">
        <f>INDEX(Data_Persons[Tenure (yrs)],MATCH(Data_Sales!H561,Data_Persons[Sales Person],0))</f>
        <v>6</v>
      </c>
      <c r="J561" s="6" t="s">
        <v>27</v>
      </c>
      <c r="K561" s="6" t="s">
        <v>449</v>
      </c>
      <c r="L561" s="22">
        <v>289</v>
      </c>
      <c r="M561" s="6">
        <v>3</v>
      </c>
      <c r="N561" s="22">
        <f t="shared" si="26"/>
        <v>867</v>
      </c>
      <c r="O561" s="6" t="str">
        <f>VLOOKUP(H561,Data_Persons!$B$2:$C$9,2,0)</f>
        <v>Steve</v>
      </c>
    </row>
    <row r="562" spans="1:15" x14ac:dyDescent="0.3">
      <c r="A562" s="8" t="s">
        <v>603</v>
      </c>
      <c r="B562" s="43">
        <v>44426</v>
      </c>
      <c r="C562" s="6">
        <f>DAY(Data_Sales[[#This Row],[Order Date]])</f>
        <v>18</v>
      </c>
      <c r="D562" s="14">
        <f t="shared" si="24"/>
        <v>8</v>
      </c>
      <c r="E562" s="6">
        <f t="shared" si="25"/>
        <v>2021</v>
      </c>
      <c r="F562" s="6">
        <v>10</v>
      </c>
      <c r="G562" s="6" t="s">
        <v>68</v>
      </c>
      <c r="H562" s="6" t="s">
        <v>41</v>
      </c>
      <c r="I562" s="6">
        <f>INDEX(Data_Persons[Tenure (yrs)],MATCH(Data_Sales!H562,Data_Persons[Sales Person],0))</f>
        <v>8</v>
      </c>
      <c r="J562" s="6" t="s">
        <v>17</v>
      </c>
      <c r="K562" s="6" t="s">
        <v>449</v>
      </c>
      <c r="L562" s="22">
        <v>289</v>
      </c>
      <c r="M562" s="6">
        <v>5</v>
      </c>
      <c r="N562" s="22">
        <f t="shared" si="26"/>
        <v>1445</v>
      </c>
      <c r="O562" s="6" t="str">
        <f>VLOOKUP(H562,Data_Persons!$B$2:$C$9,2,0)</f>
        <v>Philip</v>
      </c>
    </row>
    <row r="563" spans="1:15" x14ac:dyDescent="0.3">
      <c r="A563" s="8" t="s">
        <v>604</v>
      </c>
      <c r="B563" s="43">
        <v>44428</v>
      </c>
      <c r="C563" s="6">
        <f>DAY(Data_Sales[[#This Row],[Order Date]])</f>
        <v>20</v>
      </c>
      <c r="D563" s="14">
        <f t="shared" si="24"/>
        <v>8</v>
      </c>
      <c r="E563" s="6">
        <f t="shared" si="25"/>
        <v>2021</v>
      </c>
      <c r="F563" s="6">
        <v>13</v>
      </c>
      <c r="G563" s="6" t="s">
        <v>35</v>
      </c>
      <c r="H563" s="6" t="s">
        <v>36</v>
      </c>
      <c r="I563" s="6">
        <f>INDEX(Data_Persons[Tenure (yrs)],MATCH(Data_Sales!H563,Data_Persons[Sales Person],0))</f>
        <v>6</v>
      </c>
      <c r="J563" s="6" t="s">
        <v>27</v>
      </c>
      <c r="K563" s="6" t="s">
        <v>449</v>
      </c>
      <c r="L563" s="22">
        <v>289</v>
      </c>
      <c r="M563" s="6">
        <v>0</v>
      </c>
      <c r="N563" s="22">
        <f t="shared" si="26"/>
        <v>0</v>
      </c>
      <c r="O563" s="6" t="str">
        <f>VLOOKUP(H563,Data_Persons!$B$2:$C$9,2,0)</f>
        <v>Steve</v>
      </c>
    </row>
    <row r="564" spans="1:15" x14ac:dyDescent="0.3">
      <c r="A564" s="8" t="s">
        <v>605</v>
      </c>
      <c r="B564" s="43">
        <v>44428</v>
      </c>
      <c r="C564" s="6">
        <f>DAY(Data_Sales[[#This Row],[Order Date]])</f>
        <v>20</v>
      </c>
      <c r="D564" s="14">
        <f t="shared" si="24"/>
        <v>8</v>
      </c>
      <c r="E564" s="6">
        <f t="shared" si="25"/>
        <v>2021</v>
      </c>
      <c r="F564" s="6">
        <v>3</v>
      </c>
      <c r="G564" s="6" t="s">
        <v>29</v>
      </c>
      <c r="H564" s="6" t="s">
        <v>30</v>
      </c>
      <c r="I564" s="6">
        <f>INDEX(Data_Persons[Tenure (yrs)],MATCH(Data_Sales!H564,Data_Persons[Sales Person],0))</f>
        <v>2</v>
      </c>
      <c r="J564" s="6" t="s">
        <v>21</v>
      </c>
      <c r="K564" s="6" t="s">
        <v>449</v>
      </c>
      <c r="L564" s="22">
        <v>289</v>
      </c>
      <c r="M564" s="6">
        <v>1</v>
      </c>
      <c r="N564" s="22">
        <f t="shared" si="26"/>
        <v>289</v>
      </c>
      <c r="O564" s="6" t="str">
        <f>VLOOKUP(H564,Data_Persons!$B$2:$C$9,2,0)</f>
        <v>Sara</v>
      </c>
    </row>
    <row r="565" spans="1:15" x14ac:dyDescent="0.3">
      <c r="A565" s="8" t="s">
        <v>606</v>
      </c>
      <c r="B565" s="43">
        <v>44429</v>
      </c>
      <c r="C565" s="6">
        <f>DAY(Data_Sales[[#This Row],[Order Date]])</f>
        <v>21</v>
      </c>
      <c r="D565" s="14">
        <f t="shared" si="24"/>
        <v>8</v>
      </c>
      <c r="E565" s="6">
        <f t="shared" si="25"/>
        <v>2021</v>
      </c>
      <c r="F565" s="6">
        <v>16</v>
      </c>
      <c r="G565" s="6" t="s">
        <v>92</v>
      </c>
      <c r="H565" s="6" t="s">
        <v>11</v>
      </c>
      <c r="I565" s="6">
        <f>INDEX(Data_Persons[Tenure (yrs)],MATCH(Data_Sales!H565,Data_Persons[Sales Person],0))</f>
        <v>3</v>
      </c>
      <c r="J565" s="6" t="s">
        <v>12</v>
      </c>
      <c r="K565" s="6" t="s">
        <v>449</v>
      </c>
      <c r="L565" s="22">
        <v>289</v>
      </c>
      <c r="M565" s="6">
        <v>2</v>
      </c>
      <c r="N565" s="22">
        <f t="shared" si="26"/>
        <v>578</v>
      </c>
      <c r="O565" s="6" t="str">
        <f>VLOOKUP(H565,Data_Persons!$B$2:$C$9,2,0)</f>
        <v>Jeff</v>
      </c>
    </row>
    <row r="566" spans="1:15" x14ac:dyDescent="0.3">
      <c r="A566" s="8" t="s">
        <v>607</v>
      </c>
      <c r="B566" s="43">
        <v>44434</v>
      </c>
      <c r="C566" s="6">
        <f>DAY(Data_Sales[[#This Row],[Order Date]])</f>
        <v>26</v>
      </c>
      <c r="D566" s="14">
        <f t="shared" si="24"/>
        <v>8</v>
      </c>
      <c r="E566" s="6">
        <f t="shared" si="25"/>
        <v>2021</v>
      </c>
      <c r="F566" s="6">
        <v>4</v>
      </c>
      <c r="G566" s="6" t="s">
        <v>19</v>
      </c>
      <c r="H566" s="6" t="s">
        <v>20</v>
      </c>
      <c r="I566" s="6">
        <f>INDEX(Data_Persons[Tenure (yrs)],MATCH(Data_Sales!H566,Data_Persons[Sales Person],0))</f>
        <v>2</v>
      </c>
      <c r="J566" s="6" t="s">
        <v>21</v>
      </c>
      <c r="K566" s="6" t="s">
        <v>449</v>
      </c>
      <c r="L566" s="22">
        <v>289</v>
      </c>
      <c r="M566" s="6">
        <v>2</v>
      </c>
      <c r="N566" s="22">
        <f t="shared" si="26"/>
        <v>578</v>
      </c>
      <c r="O566" s="6" t="str">
        <f>VLOOKUP(H566,Data_Persons!$B$2:$C$9,2,0)</f>
        <v>Jeff</v>
      </c>
    </row>
    <row r="567" spans="1:15" x14ac:dyDescent="0.3">
      <c r="A567" s="8" t="s">
        <v>608</v>
      </c>
      <c r="B567" s="43">
        <v>44434</v>
      </c>
      <c r="C567" s="6">
        <f>DAY(Data_Sales[[#This Row],[Order Date]])</f>
        <v>26</v>
      </c>
      <c r="D567" s="14">
        <f t="shared" si="24"/>
        <v>8</v>
      </c>
      <c r="E567" s="6">
        <f t="shared" si="25"/>
        <v>2021</v>
      </c>
      <c r="F567" s="6">
        <v>6</v>
      </c>
      <c r="G567" s="6" t="s">
        <v>15</v>
      </c>
      <c r="H567" s="6" t="s">
        <v>16</v>
      </c>
      <c r="I567" s="6">
        <f>INDEX(Data_Persons[Tenure (yrs)],MATCH(Data_Sales!H567,Data_Persons[Sales Person],0))</f>
        <v>4</v>
      </c>
      <c r="J567" s="6" t="s">
        <v>17</v>
      </c>
      <c r="K567" s="6" t="s">
        <v>449</v>
      </c>
      <c r="L567" s="22">
        <v>289</v>
      </c>
      <c r="M567" s="6">
        <v>3</v>
      </c>
      <c r="N567" s="22">
        <f t="shared" si="26"/>
        <v>867</v>
      </c>
      <c r="O567" s="6" t="str">
        <f>VLOOKUP(H567,Data_Persons!$B$2:$C$9,2,0)</f>
        <v>Steve</v>
      </c>
    </row>
    <row r="568" spans="1:15" x14ac:dyDescent="0.3">
      <c r="A568" s="8" t="s">
        <v>609</v>
      </c>
      <c r="B568" s="43">
        <v>44435</v>
      </c>
      <c r="C568" s="6">
        <f>DAY(Data_Sales[[#This Row],[Order Date]])</f>
        <v>27</v>
      </c>
      <c r="D568" s="14">
        <f t="shared" si="24"/>
        <v>8</v>
      </c>
      <c r="E568" s="6">
        <f t="shared" si="25"/>
        <v>2021</v>
      </c>
      <c r="F568" s="6">
        <v>2</v>
      </c>
      <c r="G568" s="6" t="s">
        <v>74</v>
      </c>
      <c r="H568" s="6" t="s">
        <v>20</v>
      </c>
      <c r="I568" s="6">
        <f>INDEX(Data_Persons[Tenure (yrs)],MATCH(Data_Sales!H568,Data_Persons[Sales Person],0))</f>
        <v>2</v>
      </c>
      <c r="J568" s="6" t="s">
        <v>21</v>
      </c>
      <c r="K568" s="6" t="s">
        <v>449</v>
      </c>
      <c r="L568" s="22">
        <v>289</v>
      </c>
      <c r="M568" s="6">
        <v>5</v>
      </c>
      <c r="N568" s="22">
        <f t="shared" si="26"/>
        <v>1445</v>
      </c>
      <c r="O568" s="6" t="str">
        <f>VLOOKUP(H568,Data_Persons!$B$2:$C$9,2,0)</f>
        <v>Jeff</v>
      </c>
    </row>
    <row r="569" spans="1:15" x14ac:dyDescent="0.3">
      <c r="A569" s="8" t="s">
        <v>610</v>
      </c>
      <c r="B569" s="43">
        <v>44435</v>
      </c>
      <c r="C569" s="6">
        <f>DAY(Data_Sales[[#This Row],[Order Date]])</f>
        <v>27</v>
      </c>
      <c r="D569" s="14">
        <f t="shared" si="24"/>
        <v>8</v>
      </c>
      <c r="E569" s="6">
        <f t="shared" si="25"/>
        <v>2021</v>
      </c>
      <c r="F569" s="6">
        <v>14</v>
      </c>
      <c r="G569" s="6" t="s">
        <v>65</v>
      </c>
      <c r="H569" s="6" t="s">
        <v>36</v>
      </c>
      <c r="I569" s="6">
        <f>INDEX(Data_Persons[Tenure (yrs)],MATCH(Data_Sales!H569,Data_Persons[Sales Person],0))</f>
        <v>6</v>
      </c>
      <c r="J569" s="6" t="s">
        <v>27</v>
      </c>
      <c r="K569" s="6" t="s">
        <v>449</v>
      </c>
      <c r="L569" s="22">
        <v>289</v>
      </c>
      <c r="M569" s="6">
        <v>6</v>
      </c>
      <c r="N569" s="22">
        <f t="shared" si="26"/>
        <v>1734</v>
      </c>
      <c r="O569" s="6" t="str">
        <f>VLOOKUP(H569,Data_Persons!$B$2:$C$9,2,0)</f>
        <v>Steve</v>
      </c>
    </row>
    <row r="570" spans="1:15" x14ac:dyDescent="0.3">
      <c r="A570" s="8" t="s">
        <v>611</v>
      </c>
      <c r="B570" s="43">
        <v>44437</v>
      </c>
      <c r="C570" s="6">
        <f>DAY(Data_Sales[[#This Row],[Order Date]])</f>
        <v>29</v>
      </c>
      <c r="D570" s="14">
        <f t="shared" si="24"/>
        <v>8</v>
      </c>
      <c r="E570" s="6">
        <f t="shared" si="25"/>
        <v>2021</v>
      </c>
      <c r="F570" s="6">
        <v>4</v>
      </c>
      <c r="G570" s="6" t="s">
        <v>19</v>
      </c>
      <c r="H570" s="6" t="s">
        <v>30</v>
      </c>
      <c r="I570" s="6">
        <f>INDEX(Data_Persons[Tenure (yrs)],MATCH(Data_Sales!H570,Data_Persons[Sales Person],0))</f>
        <v>2</v>
      </c>
      <c r="J570" s="6" t="s">
        <v>21</v>
      </c>
      <c r="K570" s="6" t="s">
        <v>449</v>
      </c>
      <c r="L570" s="22">
        <v>289</v>
      </c>
      <c r="M570" s="6">
        <v>6</v>
      </c>
      <c r="N570" s="22">
        <f t="shared" si="26"/>
        <v>1734</v>
      </c>
      <c r="O570" s="6" t="str">
        <f>VLOOKUP(H570,Data_Persons!$B$2:$C$9,2,0)</f>
        <v>Sara</v>
      </c>
    </row>
    <row r="571" spans="1:15" x14ac:dyDescent="0.3">
      <c r="A571" s="8" t="s">
        <v>612</v>
      </c>
      <c r="B571" s="43">
        <v>44440</v>
      </c>
      <c r="C571" s="6">
        <f>DAY(Data_Sales[[#This Row],[Order Date]])</f>
        <v>1</v>
      </c>
      <c r="D571" s="14">
        <f t="shared" si="24"/>
        <v>9</v>
      </c>
      <c r="E571" s="6">
        <f t="shared" si="25"/>
        <v>2021</v>
      </c>
      <c r="F571" s="6">
        <v>18</v>
      </c>
      <c r="G571" s="6" t="s">
        <v>52</v>
      </c>
      <c r="H571" s="6" t="s">
        <v>11</v>
      </c>
      <c r="I571" s="6">
        <f>INDEX(Data_Persons[Tenure (yrs)],MATCH(Data_Sales!H571,Data_Persons[Sales Person],0))</f>
        <v>3</v>
      </c>
      <c r="J571" s="6" t="s">
        <v>12</v>
      </c>
      <c r="K571" s="6" t="s">
        <v>449</v>
      </c>
      <c r="L571" s="22">
        <v>289</v>
      </c>
      <c r="M571" s="6">
        <v>4</v>
      </c>
      <c r="N571" s="22">
        <f t="shared" si="26"/>
        <v>1156</v>
      </c>
      <c r="O571" s="6" t="str">
        <f>VLOOKUP(H571,Data_Persons!$B$2:$C$9,2,0)</f>
        <v>Jeff</v>
      </c>
    </row>
    <row r="572" spans="1:15" x14ac:dyDescent="0.3">
      <c r="A572" s="8" t="s">
        <v>613</v>
      </c>
      <c r="B572" s="43">
        <v>44442</v>
      </c>
      <c r="C572" s="6">
        <f>DAY(Data_Sales[[#This Row],[Order Date]])</f>
        <v>3</v>
      </c>
      <c r="D572" s="14">
        <f t="shared" si="24"/>
        <v>9</v>
      </c>
      <c r="E572" s="6">
        <f t="shared" si="25"/>
        <v>2021</v>
      </c>
      <c r="F572" s="6">
        <v>10</v>
      </c>
      <c r="G572" s="6" t="s">
        <v>68</v>
      </c>
      <c r="H572" s="6" t="s">
        <v>16</v>
      </c>
      <c r="I572" s="6">
        <f>INDEX(Data_Persons[Tenure (yrs)],MATCH(Data_Sales!H572,Data_Persons[Sales Person],0))</f>
        <v>4</v>
      </c>
      <c r="J572" s="6" t="s">
        <v>17</v>
      </c>
      <c r="K572" s="6" t="s">
        <v>449</v>
      </c>
      <c r="L572" s="22">
        <v>289</v>
      </c>
      <c r="M572" s="6">
        <v>7</v>
      </c>
      <c r="N572" s="22">
        <f t="shared" si="26"/>
        <v>2023</v>
      </c>
      <c r="O572" s="6" t="str">
        <f>VLOOKUP(H572,Data_Persons!$B$2:$C$9,2,0)</f>
        <v>Steve</v>
      </c>
    </row>
    <row r="573" spans="1:15" x14ac:dyDescent="0.3">
      <c r="A573" s="8" t="s">
        <v>614</v>
      </c>
      <c r="B573" s="43">
        <v>44448</v>
      </c>
      <c r="C573" s="6">
        <f>DAY(Data_Sales[[#This Row],[Order Date]])</f>
        <v>9</v>
      </c>
      <c r="D573" s="14">
        <f t="shared" si="24"/>
        <v>9</v>
      </c>
      <c r="E573" s="6">
        <f t="shared" si="25"/>
        <v>2021</v>
      </c>
      <c r="F573" s="6">
        <v>6</v>
      </c>
      <c r="G573" s="6" t="s">
        <v>15</v>
      </c>
      <c r="H573" s="6" t="s">
        <v>41</v>
      </c>
      <c r="I573" s="6">
        <f>INDEX(Data_Persons[Tenure (yrs)],MATCH(Data_Sales!H573,Data_Persons[Sales Person],0))</f>
        <v>8</v>
      </c>
      <c r="J573" s="6" t="s">
        <v>17</v>
      </c>
      <c r="K573" s="6" t="s">
        <v>449</v>
      </c>
      <c r="L573" s="22">
        <v>289</v>
      </c>
      <c r="M573" s="6">
        <v>0</v>
      </c>
      <c r="N573" s="22">
        <f t="shared" si="26"/>
        <v>0</v>
      </c>
      <c r="O573" s="6" t="str">
        <f>VLOOKUP(H573,Data_Persons!$B$2:$C$9,2,0)</f>
        <v>Philip</v>
      </c>
    </row>
    <row r="574" spans="1:15" x14ac:dyDescent="0.3">
      <c r="A574" s="8" t="s">
        <v>615</v>
      </c>
      <c r="B574" s="43">
        <v>44449</v>
      </c>
      <c r="C574" s="6">
        <f>DAY(Data_Sales[[#This Row],[Order Date]])</f>
        <v>10</v>
      </c>
      <c r="D574" s="14">
        <f t="shared" si="24"/>
        <v>9</v>
      </c>
      <c r="E574" s="6">
        <f t="shared" si="25"/>
        <v>2021</v>
      </c>
      <c r="F574" s="6">
        <v>8</v>
      </c>
      <c r="G574" s="6" t="s">
        <v>76</v>
      </c>
      <c r="H574" s="6" t="s">
        <v>41</v>
      </c>
      <c r="I574" s="6">
        <f>INDEX(Data_Persons[Tenure (yrs)],MATCH(Data_Sales!H574,Data_Persons[Sales Person],0))</f>
        <v>8</v>
      </c>
      <c r="J574" s="6" t="s">
        <v>17</v>
      </c>
      <c r="K574" s="6" t="s">
        <v>449</v>
      </c>
      <c r="L574" s="22">
        <v>289</v>
      </c>
      <c r="M574" s="6">
        <v>0</v>
      </c>
      <c r="N574" s="22">
        <f t="shared" si="26"/>
        <v>0</v>
      </c>
      <c r="O574" s="6" t="str">
        <f>VLOOKUP(H574,Data_Persons!$B$2:$C$9,2,0)</f>
        <v>Philip</v>
      </c>
    </row>
    <row r="575" spans="1:15" x14ac:dyDescent="0.3">
      <c r="A575" s="8" t="s">
        <v>616</v>
      </c>
      <c r="B575" s="43">
        <v>44450</v>
      </c>
      <c r="C575" s="6">
        <f>DAY(Data_Sales[[#This Row],[Order Date]])</f>
        <v>11</v>
      </c>
      <c r="D575" s="14">
        <f t="shared" si="24"/>
        <v>9</v>
      </c>
      <c r="E575" s="6">
        <f t="shared" si="25"/>
        <v>2021</v>
      </c>
      <c r="F575" s="6">
        <v>15</v>
      </c>
      <c r="G575" s="6" t="s">
        <v>49</v>
      </c>
      <c r="H575" s="6" t="s">
        <v>36</v>
      </c>
      <c r="I575" s="6">
        <f>INDEX(Data_Persons[Tenure (yrs)],MATCH(Data_Sales!H575,Data_Persons[Sales Person],0))</f>
        <v>6</v>
      </c>
      <c r="J575" s="6" t="s">
        <v>27</v>
      </c>
      <c r="K575" s="6" t="s">
        <v>449</v>
      </c>
      <c r="L575" s="22">
        <v>289</v>
      </c>
      <c r="M575" s="6">
        <v>1</v>
      </c>
      <c r="N575" s="22">
        <f t="shared" si="26"/>
        <v>289</v>
      </c>
      <c r="O575" s="6" t="str">
        <f>VLOOKUP(H575,Data_Persons!$B$2:$C$9,2,0)</f>
        <v>Steve</v>
      </c>
    </row>
    <row r="576" spans="1:15" x14ac:dyDescent="0.3">
      <c r="A576" s="8" t="s">
        <v>617</v>
      </c>
      <c r="B576" s="43">
        <v>44453</v>
      </c>
      <c r="C576" s="6">
        <f>DAY(Data_Sales[[#This Row],[Order Date]])</f>
        <v>14</v>
      </c>
      <c r="D576" s="14">
        <f t="shared" si="24"/>
        <v>9</v>
      </c>
      <c r="E576" s="6">
        <f t="shared" si="25"/>
        <v>2021</v>
      </c>
      <c r="F576" s="6">
        <v>3</v>
      </c>
      <c r="G576" s="6" t="s">
        <v>29</v>
      </c>
      <c r="H576" s="6" t="s">
        <v>30</v>
      </c>
      <c r="I576" s="6">
        <f>INDEX(Data_Persons[Tenure (yrs)],MATCH(Data_Sales!H576,Data_Persons[Sales Person],0))</f>
        <v>2</v>
      </c>
      <c r="J576" s="6" t="s">
        <v>21</v>
      </c>
      <c r="K576" s="6" t="s">
        <v>449</v>
      </c>
      <c r="L576" s="22">
        <v>289</v>
      </c>
      <c r="M576" s="6">
        <v>1</v>
      </c>
      <c r="N576" s="22">
        <f t="shared" si="26"/>
        <v>289</v>
      </c>
      <c r="O576" s="6" t="str">
        <f>VLOOKUP(H576,Data_Persons!$B$2:$C$9,2,0)</f>
        <v>Sara</v>
      </c>
    </row>
    <row r="577" spans="1:15" x14ac:dyDescent="0.3">
      <c r="A577" s="8" t="s">
        <v>618</v>
      </c>
      <c r="B577" s="43">
        <v>44458</v>
      </c>
      <c r="C577" s="6">
        <f>DAY(Data_Sales[[#This Row],[Order Date]])</f>
        <v>19</v>
      </c>
      <c r="D577" s="14">
        <f t="shared" si="24"/>
        <v>9</v>
      </c>
      <c r="E577" s="6">
        <f t="shared" si="25"/>
        <v>2021</v>
      </c>
      <c r="F577" s="6">
        <v>20</v>
      </c>
      <c r="G577" s="6" t="s">
        <v>10</v>
      </c>
      <c r="H577" s="6" t="s">
        <v>11</v>
      </c>
      <c r="I577" s="6">
        <f>INDEX(Data_Persons[Tenure (yrs)],MATCH(Data_Sales!H577,Data_Persons[Sales Person],0))</f>
        <v>3</v>
      </c>
      <c r="J577" s="6" t="s">
        <v>12</v>
      </c>
      <c r="K577" s="6" t="s">
        <v>449</v>
      </c>
      <c r="L577" s="22">
        <v>289</v>
      </c>
      <c r="M577" s="6">
        <v>4</v>
      </c>
      <c r="N577" s="22">
        <f t="shared" si="26"/>
        <v>1156</v>
      </c>
      <c r="O577" s="6" t="str">
        <f>VLOOKUP(H577,Data_Persons!$B$2:$C$9,2,0)</f>
        <v>Jeff</v>
      </c>
    </row>
    <row r="578" spans="1:15" x14ac:dyDescent="0.3">
      <c r="A578" s="8" t="s">
        <v>619</v>
      </c>
      <c r="B578" s="43">
        <v>44459</v>
      </c>
      <c r="C578" s="6">
        <f>DAY(Data_Sales[[#This Row],[Order Date]])</f>
        <v>20</v>
      </c>
      <c r="D578" s="14">
        <f t="shared" ref="D578:D641" si="27">MONTH(B578)</f>
        <v>9</v>
      </c>
      <c r="E578" s="6">
        <f t="shared" ref="E578:E641" si="28">YEAR(B578)</f>
        <v>2021</v>
      </c>
      <c r="F578" s="6">
        <v>7</v>
      </c>
      <c r="G578" s="6" t="s">
        <v>43</v>
      </c>
      <c r="H578" s="6" t="s">
        <v>41</v>
      </c>
      <c r="I578" s="6">
        <f>INDEX(Data_Persons[Tenure (yrs)],MATCH(Data_Sales!H578,Data_Persons[Sales Person],0))</f>
        <v>8</v>
      </c>
      <c r="J578" s="6" t="s">
        <v>17</v>
      </c>
      <c r="K578" s="6" t="s">
        <v>449</v>
      </c>
      <c r="L578" s="22">
        <v>289</v>
      </c>
      <c r="M578" s="6">
        <v>2</v>
      </c>
      <c r="N578" s="22">
        <f t="shared" si="26"/>
        <v>578</v>
      </c>
      <c r="O578" s="6" t="str">
        <f>VLOOKUP(H578,Data_Persons!$B$2:$C$9,2,0)</f>
        <v>Philip</v>
      </c>
    </row>
    <row r="579" spans="1:15" x14ac:dyDescent="0.3">
      <c r="A579" s="8" t="s">
        <v>620</v>
      </c>
      <c r="B579" s="43">
        <v>44460</v>
      </c>
      <c r="C579" s="6">
        <f>DAY(Data_Sales[[#This Row],[Order Date]])</f>
        <v>21</v>
      </c>
      <c r="D579" s="14">
        <f t="shared" si="27"/>
        <v>9</v>
      </c>
      <c r="E579" s="6">
        <f t="shared" si="28"/>
        <v>2021</v>
      </c>
      <c r="F579" s="6">
        <v>11</v>
      </c>
      <c r="G579" s="6" t="s">
        <v>115</v>
      </c>
      <c r="H579" s="6" t="s">
        <v>26</v>
      </c>
      <c r="I579" s="6">
        <f>INDEX(Data_Persons[Tenure (yrs)],MATCH(Data_Sales!H579,Data_Persons[Sales Person],0))</f>
        <v>5</v>
      </c>
      <c r="J579" s="6" t="s">
        <v>27</v>
      </c>
      <c r="K579" s="6" t="s">
        <v>449</v>
      </c>
      <c r="L579" s="22">
        <v>289</v>
      </c>
      <c r="M579" s="6">
        <v>6</v>
      </c>
      <c r="N579" s="22">
        <f t="shared" ref="N579:N642" si="29">L579*M579</f>
        <v>1734</v>
      </c>
      <c r="O579" s="6" t="str">
        <f>VLOOKUP(H579,Data_Persons!$B$2:$C$9,2,0)</f>
        <v>Sara</v>
      </c>
    </row>
    <row r="580" spans="1:15" x14ac:dyDescent="0.3">
      <c r="A580" s="8" t="s">
        <v>621</v>
      </c>
      <c r="B580" s="43">
        <v>44461</v>
      </c>
      <c r="C580" s="6">
        <f>DAY(Data_Sales[[#This Row],[Order Date]])</f>
        <v>22</v>
      </c>
      <c r="D580" s="14">
        <f t="shared" si="27"/>
        <v>9</v>
      </c>
      <c r="E580" s="6">
        <f t="shared" si="28"/>
        <v>2021</v>
      </c>
      <c r="F580" s="6">
        <v>15</v>
      </c>
      <c r="G580" s="6" t="s">
        <v>49</v>
      </c>
      <c r="H580" s="6" t="s">
        <v>26</v>
      </c>
      <c r="I580" s="6">
        <f>INDEX(Data_Persons[Tenure (yrs)],MATCH(Data_Sales!H580,Data_Persons[Sales Person],0))</f>
        <v>5</v>
      </c>
      <c r="J580" s="6" t="s">
        <v>27</v>
      </c>
      <c r="K580" s="6" t="s">
        <v>449</v>
      </c>
      <c r="L580" s="22">
        <v>289</v>
      </c>
      <c r="M580" s="6">
        <v>3</v>
      </c>
      <c r="N580" s="22">
        <f t="shared" si="29"/>
        <v>867</v>
      </c>
      <c r="O580" s="6" t="str">
        <f>VLOOKUP(H580,Data_Persons!$B$2:$C$9,2,0)</f>
        <v>Sara</v>
      </c>
    </row>
    <row r="581" spans="1:15" x14ac:dyDescent="0.3">
      <c r="A581" s="8" t="s">
        <v>622</v>
      </c>
      <c r="B581" s="43">
        <v>44461</v>
      </c>
      <c r="C581" s="6">
        <f>DAY(Data_Sales[[#This Row],[Order Date]])</f>
        <v>22</v>
      </c>
      <c r="D581" s="14">
        <f t="shared" si="27"/>
        <v>9</v>
      </c>
      <c r="E581" s="6">
        <f t="shared" si="28"/>
        <v>2021</v>
      </c>
      <c r="F581" s="6">
        <v>10</v>
      </c>
      <c r="G581" s="6" t="s">
        <v>68</v>
      </c>
      <c r="H581" s="6" t="s">
        <v>16</v>
      </c>
      <c r="I581" s="6">
        <f>INDEX(Data_Persons[Tenure (yrs)],MATCH(Data_Sales!H581,Data_Persons[Sales Person],0))</f>
        <v>4</v>
      </c>
      <c r="J581" s="6" t="s">
        <v>17</v>
      </c>
      <c r="K581" s="6" t="s">
        <v>449</v>
      </c>
      <c r="L581" s="22">
        <v>289</v>
      </c>
      <c r="M581" s="6">
        <v>0</v>
      </c>
      <c r="N581" s="22">
        <f t="shared" si="29"/>
        <v>0</v>
      </c>
      <c r="O581" s="6" t="str">
        <f>VLOOKUP(H581,Data_Persons!$B$2:$C$9,2,0)</f>
        <v>Steve</v>
      </c>
    </row>
    <row r="582" spans="1:15" x14ac:dyDescent="0.3">
      <c r="A582" s="8" t="s">
        <v>623</v>
      </c>
      <c r="B582" s="43">
        <v>44461</v>
      </c>
      <c r="C582" s="6">
        <f>DAY(Data_Sales[[#This Row],[Order Date]])</f>
        <v>22</v>
      </c>
      <c r="D582" s="14">
        <f t="shared" si="27"/>
        <v>9</v>
      </c>
      <c r="E582" s="6">
        <f t="shared" si="28"/>
        <v>2021</v>
      </c>
      <c r="F582" s="6">
        <v>17</v>
      </c>
      <c r="G582" s="6" t="s">
        <v>63</v>
      </c>
      <c r="H582" s="6" t="s">
        <v>38</v>
      </c>
      <c r="I582" s="6">
        <f>INDEX(Data_Persons[Tenure (yrs)],MATCH(Data_Sales!H582,Data_Persons[Sales Person],0))</f>
        <v>5</v>
      </c>
      <c r="J582" s="6" t="s">
        <v>12</v>
      </c>
      <c r="K582" s="6" t="s">
        <v>449</v>
      </c>
      <c r="L582" s="22">
        <v>289</v>
      </c>
      <c r="M582" s="6">
        <v>0</v>
      </c>
      <c r="N582" s="22">
        <f t="shared" si="29"/>
        <v>0</v>
      </c>
      <c r="O582" s="6" t="str">
        <f>VLOOKUP(H582,Data_Persons!$B$2:$C$9,2,0)</f>
        <v>Jeff</v>
      </c>
    </row>
    <row r="583" spans="1:15" x14ac:dyDescent="0.3">
      <c r="A583" s="8" t="s">
        <v>624</v>
      </c>
      <c r="B583" s="43">
        <v>44461</v>
      </c>
      <c r="C583" s="6">
        <f>DAY(Data_Sales[[#This Row],[Order Date]])</f>
        <v>22</v>
      </c>
      <c r="D583" s="14">
        <f t="shared" si="27"/>
        <v>9</v>
      </c>
      <c r="E583" s="6">
        <f t="shared" si="28"/>
        <v>2021</v>
      </c>
      <c r="F583" s="6">
        <v>9</v>
      </c>
      <c r="G583" s="6" t="s">
        <v>40</v>
      </c>
      <c r="H583" s="6" t="s">
        <v>41</v>
      </c>
      <c r="I583" s="6">
        <f>INDEX(Data_Persons[Tenure (yrs)],MATCH(Data_Sales!H583,Data_Persons[Sales Person],0))</f>
        <v>8</v>
      </c>
      <c r="J583" s="6" t="s">
        <v>17</v>
      </c>
      <c r="K583" s="6" t="s">
        <v>449</v>
      </c>
      <c r="L583" s="22">
        <v>289</v>
      </c>
      <c r="M583" s="6">
        <v>7</v>
      </c>
      <c r="N583" s="22">
        <f t="shared" si="29"/>
        <v>2023</v>
      </c>
      <c r="O583" s="6" t="str">
        <f>VLOOKUP(H583,Data_Persons!$B$2:$C$9,2,0)</f>
        <v>Philip</v>
      </c>
    </row>
    <row r="584" spans="1:15" x14ac:dyDescent="0.3">
      <c r="A584" s="8" t="s">
        <v>625</v>
      </c>
      <c r="B584" s="43">
        <v>44462</v>
      </c>
      <c r="C584" s="6">
        <f>DAY(Data_Sales[[#This Row],[Order Date]])</f>
        <v>23</v>
      </c>
      <c r="D584" s="14">
        <f t="shared" si="27"/>
        <v>9</v>
      </c>
      <c r="E584" s="6">
        <f t="shared" si="28"/>
        <v>2021</v>
      </c>
      <c r="F584" s="6">
        <v>19</v>
      </c>
      <c r="G584" s="6" t="s">
        <v>32</v>
      </c>
      <c r="H584" s="6" t="s">
        <v>38</v>
      </c>
      <c r="I584" s="6">
        <f>INDEX(Data_Persons[Tenure (yrs)],MATCH(Data_Sales!H584,Data_Persons[Sales Person],0))</f>
        <v>5</v>
      </c>
      <c r="J584" s="6" t="s">
        <v>12</v>
      </c>
      <c r="K584" s="6" t="s">
        <v>449</v>
      </c>
      <c r="L584" s="22">
        <v>289</v>
      </c>
      <c r="M584" s="6">
        <v>8</v>
      </c>
      <c r="N584" s="22">
        <f t="shared" si="29"/>
        <v>2312</v>
      </c>
      <c r="O584" s="6" t="str">
        <f>VLOOKUP(H584,Data_Persons!$B$2:$C$9,2,0)</f>
        <v>Jeff</v>
      </c>
    </row>
    <row r="585" spans="1:15" x14ac:dyDescent="0.3">
      <c r="A585" s="8" t="s">
        <v>626</v>
      </c>
      <c r="B585" s="43">
        <v>44463</v>
      </c>
      <c r="C585" s="6">
        <f>DAY(Data_Sales[[#This Row],[Order Date]])</f>
        <v>24</v>
      </c>
      <c r="D585" s="14">
        <f t="shared" si="27"/>
        <v>9</v>
      </c>
      <c r="E585" s="6">
        <f t="shared" si="28"/>
        <v>2021</v>
      </c>
      <c r="F585" s="6">
        <v>19</v>
      </c>
      <c r="G585" s="6" t="s">
        <v>32</v>
      </c>
      <c r="H585" s="6" t="s">
        <v>11</v>
      </c>
      <c r="I585" s="6">
        <f>INDEX(Data_Persons[Tenure (yrs)],MATCH(Data_Sales!H585,Data_Persons[Sales Person],0))</f>
        <v>3</v>
      </c>
      <c r="J585" s="6" t="s">
        <v>12</v>
      </c>
      <c r="K585" s="6" t="s">
        <v>449</v>
      </c>
      <c r="L585" s="22">
        <v>289</v>
      </c>
      <c r="M585" s="6">
        <v>4</v>
      </c>
      <c r="N585" s="22">
        <f t="shared" si="29"/>
        <v>1156</v>
      </c>
      <c r="O585" s="6" t="str">
        <f>VLOOKUP(H585,Data_Persons!$B$2:$C$9,2,0)</f>
        <v>Jeff</v>
      </c>
    </row>
    <row r="586" spans="1:15" x14ac:dyDescent="0.3">
      <c r="A586" s="8" t="s">
        <v>627</v>
      </c>
      <c r="B586" s="43">
        <v>44464</v>
      </c>
      <c r="C586" s="6">
        <f>DAY(Data_Sales[[#This Row],[Order Date]])</f>
        <v>25</v>
      </c>
      <c r="D586" s="14">
        <f t="shared" si="27"/>
        <v>9</v>
      </c>
      <c r="E586" s="6">
        <f t="shared" si="28"/>
        <v>2021</v>
      </c>
      <c r="F586" s="6">
        <v>3</v>
      </c>
      <c r="G586" s="6" t="s">
        <v>29</v>
      </c>
      <c r="H586" s="6" t="s">
        <v>30</v>
      </c>
      <c r="I586" s="6">
        <f>INDEX(Data_Persons[Tenure (yrs)],MATCH(Data_Sales!H586,Data_Persons[Sales Person],0))</f>
        <v>2</v>
      </c>
      <c r="J586" s="6" t="s">
        <v>21</v>
      </c>
      <c r="K586" s="6" t="s">
        <v>449</v>
      </c>
      <c r="L586" s="22">
        <v>289</v>
      </c>
      <c r="M586" s="6">
        <v>4</v>
      </c>
      <c r="N586" s="22">
        <f t="shared" si="29"/>
        <v>1156</v>
      </c>
      <c r="O586" s="6" t="str">
        <f>VLOOKUP(H586,Data_Persons!$B$2:$C$9,2,0)</f>
        <v>Sara</v>
      </c>
    </row>
    <row r="587" spans="1:15" x14ac:dyDescent="0.3">
      <c r="A587" s="8" t="s">
        <v>628</v>
      </c>
      <c r="B587" s="43">
        <v>44468</v>
      </c>
      <c r="C587" s="6">
        <f>DAY(Data_Sales[[#This Row],[Order Date]])</f>
        <v>29</v>
      </c>
      <c r="D587" s="14">
        <f t="shared" si="27"/>
        <v>9</v>
      </c>
      <c r="E587" s="6">
        <f t="shared" si="28"/>
        <v>2021</v>
      </c>
      <c r="F587" s="6">
        <v>3</v>
      </c>
      <c r="G587" s="6" t="s">
        <v>29</v>
      </c>
      <c r="H587" s="6" t="s">
        <v>30</v>
      </c>
      <c r="I587" s="6">
        <f>INDEX(Data_Persons[Tenure (yrs)],MATCH(Data_Sales!H587,Data_Persons[Sales Person],0))</f>
        <v>2</v>
      </c>
      <c r="J587" s="6" t="s">
        <v>21</v>
      </c>
      <c r="K587" s="6" t="s">
        <v>449</v>
      </c>
      <c r="L587" s="22">
        <v>289</v>
      </c>
      <c r="M587" s="6">
        <v>8</v>
      </c>
      <c r="N587" s="22">
        <f t="shared" si="29"/>
        <v>2312</v>
      </c>
      <c r="O587" s="6" t="str">
        <f>VLOOKUP(H587,Data_Persons!$B$2:$C$9,2,0)</f>
        <v>Sara</v>
      </c>
    </row>
    <row r="588" spans="1:15" x14ac:dyDescent="0.3">
      <c r="A588" s="8" t="s">
        <v>629</v>
      </c>
      <c r="B588" s="43">
        <v>44468</v>
      </c>
      <c r="C588" s="6">
        <f>DAY(Data_Sales[[#This Row],[Order Date]])</f>
        <v>29</v>
      </c>
      <c r="D588" s="14">
        <f t="shared" si="27"/>
        <v>9</v>
      </c>
      <c r="E588" s="6">
        <f t="shared" si="28"/>
        <v>2021</v>
      </c>
      <c r="F588" s="6">
        <v>7</v>
      </c>
      <c r="G588" s="6" t="s">
        <v>43</v>
      </c>
      <c r="H588" s="6" t="s">
        <v>16</v>
      </c>
      <c r="I588" s="6">
        <f>INDEX(Data_Persons[Tenure (yrs)],MATCH(Data_Sales!H588,Data_Persons[Sales Person],0))</f>
        <v>4</v>
      </c>
      <c r="J588" s="6" t="s">
        <v>17</v>
      </c>
      <c r="K588" s="6" t="s">
        <v>449</v>
      </c>
      <c r="L588" s="22">
        <v>289</v>
      </c>
      <c r="M588" s="6">
        <v>0</v>
      </c>
      <c r="N588" s="22">
        <f t="shared" si="29"/>
        <v>0</v>
      </c>
      <c r="O588" s="6" t="str">
        <f>VLOOKUP(H588,Data_Persons!$B$2:$C$9,2,0)</f>
        <v>Steve</v>
      </c>
    </row>
    <row r="589" spans="1:15" x14ac:dyDescent="0.3">
      <c r="A589" s="8" t="s">
        <v>630</v>
      </c>
      <c r="B589" s="43">
        <v>44469</v>
      </c>
      <c r="C589" s="6">
        <f>DAY(Data_Sales[[#This Row],[Order Date]])</f>
        <v>30</v>
      </c>
      <c r="D589" s="14">
        <f t="shared" si="27"/>
        <v>9</v>
      </c>
      <c r="E589" s="6">
        <f t="shared" si="28"/>
        <v>2021</v>
      </c>
      <c r="F589" s="6">
        <v>11</v>
      </c>
      <c r="G589" s="6" t="s">
        <v>115</v>
      </c>
      <c r="H589" s="6" t="s">
        <v>26</v>
      </c>
      <c r="I589" s="6">
        <f>INDEX(Data_Persons[Tenure (yrs)],MATCH(Data_Sales!H589,Data_Persons[Sales Person],0))</f>
        <v>5</v>
      </c>
      <c r="J589" s="6" t="s">
        <v>27</v>
      </c>
      <c r="K589" s="6" t="s">
        <v>449</v>
      </c>
      <c r="L589" s="22">
        <v>289</v>
      </c>
      <c r="M589" s="6">
        <v>1</v>
      </c>
      <c r="N589" s="22">
        <f t="shared" si="29"/>
        <v>289</v>
      </c>
      <c r="O589" s="6" t="str">
        <f>VLOOKUP(H589,Data_Persons!$B$2:$C$9,2,0)</f>
        <v>Sara</v>
      </c>
    </row>
    <row r="590" spans="1:15" x14ac:dyDescent="0.3">
      <c r="A590" s="8" t="s">
        <v>631</v>
      </c>
      <c r="B590" s="43">
        <v>44471</v>
      </c>
      <c r="C590" s="6">
        <f>DAY(Data_Sales[[#This Row],[Order Date]])</f>
        <v>2</v>
      </c>
      <c r="D590" s="14">
        <f t="shared" si="27"/>
        <v>10</v>
      </c>
      <c r="E590" s="6">
        <f t="shared" si="28"/>
        <v>2021</v>
      </c>
      <c r="F590" s="6">
        <v>14</v>
      </c>
      <c r="G590" s="6" t="s">
        <v>65</v>
      </c>
      <c r="H590" s="6" t="s">
        <v>36</v>
      </c>
      <c r="I590" s="6">
        <f>INDEX(Data_Persons[Tenure (yrs)],MATCH(Data_Sales!H590,Data_Persons[Sales Person],0))</f>
        <v>6</v>
      </c>
      <c r="J590" s="6" t="s">
        <v>27</v>
      </c>
      <c r="K590" s="6" t="s">
        <v>449</v>
      </c>
      <c r="L590" s="22">
        <v>289</v>
      </c>
      <c r="M590" s="6">
        <v>9</v>
      </c>
      <c r="N590" s="22">
        <f t="shared" si="29"/>
        <v>2601</v>
      </c>
      <c r="O590" s="6" t="str">
        <f>VLOOKUP(H590,Data_Persons!$B$2:$C$9,2,0)</f>
        <v>Steve</v>
      </c>
    </row>
    <row r="591" spans="1:15" x14ac:dyDescent="0.3">
      <c r="A591" s="8" t="s">
        <v>632</v>
      </c>
      <c r="B591" s="43">
        <v>44473</v>
      </c>
      <c r="C591" s="6">
        <f>DAY(Data_Sales[[#This Row],[Order Date]])</f>
        <v>4</v>
      </c>
      <c r="D591" s="14">
        <f t="shared" si="27"/>
        <v>10</v>
      </c>
      <c r="E591" s="6">
        <f t="shared" si="28"/>
        <v>2021</v>
      </c>
      <c r="F591" s="6">
        <v>20</v>
      </c>
      <c r="G591" s="6" t="s">
        <v>10</v>
      </c>
      <c r="H591" s="6" t="s">
        <v>11</v>
      </c>
      <c r="I591" s="6">
        <f>INDEX(Data_Persons[Tenure (yrs)],MATCH(Data_Sales!H591,Data_Persons[Sales Person],0))</f>
        <v>3</v>
      </c>
      <c r="J591" s="6" t="s">
        <v>12</v>
      </c>
      <c r="K591" s="6" t="s">
        <v>449</v>
      </c>
      <c r="L591" s="22">
        <v>289</v>
      </c>
      <c r="M591" s="6">
        <v>1</v>
      </c>
      <c r="N591" s="22">
        <f t="shared" si="29"/>
        <v>289</v>
      </c>
      <c r="O591" s="6" t="str">
        <f>VLOOKUP(H591,Data_Persons!$B$2:$C$9,2,0)</f>
        <v>Jeff</v>
      </c>
    </row>
    <row r="592" spans="1:15" x14ac:dyDescent="0.3">
      <c r="A592" s="8" t="s">
        <v>633</v>
      </c>
      <c r="B592" s="43">
        <v>44474</v>
      </c>
      <c r="C592" s="6">
        <f>DAY(Data_Sales[[#This Row],[Order Date]])</f>
        <v>5</v>
      </c>
      <c r="D592" s="14">
        <f t="shared" si="27"/>
        <v>10</v>
      </c>
      <c r="E592" s="6">
        <f t="shared" si="28"/>
        <v>2021</v>
      </c>
      <c r="F592" s="6">
        <v>9</v>
      </c>
      <c r="G592" s="6" t="s">
        <v>40</v>
      </c>
      <c r="H592" s="6" t="s">
        <v>16</v>
      </c>
      <c r="I592" s="6">
        <f>INDEX(Data_Persons[Tenure (yrs)],MATCH(Data_Sales!H592,Data_Persons[Sales Person],0))</f>
        <v>4</v>
      </c>
      <c r="J592" s="6" t="s">
        <v>17</v>
      </c>
      <c r="K592" s="6" t="s">
        <v>449</v>
      </c>
      <c r="L592" s="22">
        <v>289</v>
      </c>
      <c r="M592" s="6">
        <v>9</v>
      </c>
      <c r="N592" s="22">
        <f t="shared" si="29"/>
        <v>2601</v>
      </c>
      <c r="O592" s="6" t="str">
        <f>VLOOKUP(H592,Data_Persons!$B$2:$C$9,2,0)</f>
        <v>Steve</v>
      </c>
    </row>
    <row r="593" spans="1:15" x14ac:dyDescent="0.3">
      <c r="A593" s="8" t="s">
        <v>634</v>
      </c>
      <c r="B593" s="43">
        <v>44479</v>
      </c>
      <c r="C593" s="6">
        <f>DAY(Data_Sales[[#This Row],[Order Date]])</f>
        <v>10</v>
      </c>
      <c r="D593" s="14">
        <f t="shared" si="27"/>
        <v>10</v>
      </c>
      <c r="E593" s="6">
        <f t="shared" si="28"/>
        <v>2021</v>
      </c>
      <c r="F593" s="6">
        <v>6</v>
      </c>
      <c r="G593" s="6" t="s">
        <v>15</v>
      </c>
      <c r="H593" s="6" t="s">
        <v>41</v>
      </c>
      <c r="I593" s="6">
        <f>INDEX(Data_Persons[Tenure (yrs)],MATCH(Data_Sales!H593,Data_Persons[Sales Person],0))</f>
        <v>8</v>
      </c>
      <c r="J593" s="6" t="s">
        <v>17</v>
      </c>
      <c r="K593" s="6" t="s">
        <v>449</v>
      </c>
      <c r="L593" s="22">
        <v>289</v>
      </c>
      <c r="M593" s="6">
        <v>3</v>
      </c>
      <c r="N593" s="22">
        <f t="shared" si="29"/>
        <v>867</v>
      </c>
      <c r="O593" s="6" t="str">
        <f>VLOOKUP(H593,Data_Persons!$B$2:$C$9,2,0)</f>
        <v>Philip</v>
      </c>
    </row>
    <row r="594" spans="1:15" x14ac:dyDescent="0.3">
      <c r="A594" s="8" t="s">
        <v>635</v>
      </c>
      <c r="B594" s="43">
        <v>44479</v>
      </c>
      <c r="C594" s="6">
        <f>DAY(Data_Sales[[#This Row],[Order Date]])</f>
        <v>10</v>
      </c>
      <c r="D594" s="14">
        <f t="shared" si="27"/>
        <v>10</v>
      </c>
      <c r="E594" s="6">
        <f t="shared" si="28"/>
        <v>2021</v>
      </c>
      <c r="F594" s="6">
        <v>5</v>
      </c>
      <c r="G594" s="6" t="s">
        <v>23</v>
      </c>
      <c r="H594" s="6" t="s">
        <v>20</v>
      </c>
      <c r="I594" s="6">
        <f>INDEX(Data_Persons[Tenure (yrs)],MATCH(Data_Sales!H594,Data_Persons[Sales Person],0))</f>
        <v>2</v>
      </c>
      <c r="J594" s="6" t="s">
        <v>21</v>
      </c>
      <c r="K594" s="6" t="s">
        <v>449</v>
      </c>
      <c r="L594" s="22">
        <v>289</v>
      </c>
      <c r="M594" s="6">
        <v>1</v>
      </c>
      <c r="N594" s="22">
        <f t="shared" si="29"/>
        <v>289</v>
      </c>
      <c r="O594" s="6" t="str">
        <f>VLOOKUP(H594,Data_Persons!$B$2:$C$9,2,0)</f>
        <v>Jeff</v>
      </c>
    </row>
    <row r="595" spans="1:15" x14ac:dyDescent="0.3">
      <c r="A595" s="8" t="s">
        <v>636</v>
      </c>
      <c r="B595" s="43">
        <v>44480</v>
      </c>
      <c r="C595" s="6">
        <f>DAY(Data_Sales[[#This Row],[Order Date]])</f>
        <v>11</v>
      </c>
      <c r="D595" s="14">
        <f t="shared" si="27"/>
        <v>10</v>
      </c>
      <c r="E595" s="6">
        <f t="shared" si="28"/>
        <v>2021</v>
      </c>
      <c r="F595" s="6">
        <v>13</v>
      </c>
      <c r="G595" s="6" t="s">
        <v>35</v>
      </c>
      <c r="H595" s="6" t="s">
        <v>26</v>
      </c>
      <c r="I595" s="6">
        <f>INDEX(Data_Persons[Tenure (yrs)],MATCH(Data_Sales!H595,Data_Persons[Sales Person],0))</f>
        <v>5</v>
      </c>
      <c r="J595" s="6" t="s">
        <v>27</v>
      </c>
      <c r="K595" s="6" t="s">
        <v>449</v>
      </c>
      <c r="L595" s="22">
        <v>289</v>
      </c>
      <c r="M595" s="6">
        <v>7</v>
      </c>
      <c r="N595" s="22">
        <f t="shared" si="29"/>
        <v>2023</v>
      </c>
      <c r="O595" s="6" t="str">
        <f>VLOOKUP(H595,Data_Persons!$B$2:$C$9,2,0)</f>
        <v>Sara</v>
      </c>
    </row>
    <row r="596" spans="1:15" x14ac:dyDescent="0.3">
      <c r="A596" s="8" t="s">
        <v>637</v>
      </c>
      <c r="B596" s="43">
        <v>44481</v>
      </c>
      <c r="C596" s="6">
        <f>DAY(Data_Sales[[#This Row],[Order Date]])</f>
        <v>12</v>
      </c>
      <c r="D596" s="14">
        <f t="shared" si="27"/>
        <v>10</v>
      </c>
      <c r="E596" s="6">
        <f t="shared" si="28"/>
        <v>2021</v>
      </c>
      <c r="F596" s="6">
        <v>20</v>
      </c>
      <c r="G596" s="6" t="s">
        <v>10</v>
      </c>
      <c r="H596" s="6" t="s">
        <v>38</v>
      </c>
      <c r="I596" s="6">
        <f>INDEX(Data_Persons[Tenure (yrs)],MATCH(Data_Sales!H596,Data_Persons[Sales Person],0))</f>
        <v>5</v>
      </c>
      <c r="J596" s="6" t="s">
        <v>12</v>
      </c>
      <c r="K596" s="6" t="s">
        <v>449</v>
      </c>
      <c r="L596" s="22">
        <v>289</v>
      </c>
      <c r="M596" s="6">
        <v>3</v>
      </c>
      <c r="N596" s="22">
        <f t="shared" si="29"/>
        <v>867</v>
      </c>
      <c r="O596" s="6" t="str">
        <f>VLOOKUP(H596,Data_Persons!$B$2:$C$9,2,0)</f>
        <v>Jeff</v>
      </c>
    </row>
    <row r="597" spans="1:15" x14ac:dyDescent="0.3">
      <c r="A597" s="8" t="s">
        <v>638</v>
      </c>
      <c r="B597" s="43">
        <v>44482</v>
      </c>
      <c r="C597" s="6">
        <f>DAY(Data_Sales[[#This Row],[Order Date]])</f>
        <v>13</v>
      </c>
      <c r="D597" s="14">
        <f t="shared" si="27"/>
        <v>10</v>
      </c>
      <c r="E597" s="6">
        <f t="shared" si="28"/>
        <v>2021</v>
      </c>
      <c r="F597" s="6">
        <v>13</v>
      </c>
      <c r="G597" s="6" t="s">
        <v>35</v>
      </c>
      <c r="H597" s="6" t="s">
        <v>26</v>
      </c>
      <c r="I597" s="6">
        <f>INDEX(Data_Persons[Tenure (yrs)],MATCH(Data_Sales!H597,Data_Persons[Sales Person],0))</f>
        <v>5</v>
      </c>
      <c r="J597" s="6" t="s">
        <v>27</v>
      </c>
      <c r="K597" s="6" t="s">
        <v>449</v>
      </c>
      <c r="L597" s="22">
        <v>289</v>
      </c>
      <c r="M597" s="6">
        <v>8</v>
      </c>
      <c r="N597" s="22">
        <f t="shared" si="29"/>
        <v>2312</v>
      </c>
      <c r="O597" s="6" t="str">
        <f>VLOOKUP(H597,Data_Persons!$B$2:$C$9,2,0)</f>
        <v>Sara</v>
      </c>
    </row>
    <row r="598" spans="1:15" x14ac:dyDescent="0.3">
      <c r="A598" s="8" t="s">
        <v>639</v>
      </c>
      <c r="B598" s="43">
        <v>44483</v>
      </c>
      <c r="C598" s="6">
        <f>DAY(Data_Sales[[#This Row],[Order Date]])</f>
        <v>14</v>
      </c>
      <c r="D598" s="14">
        <f t="shared" si="27"/>
        <v>10</v>
      </c>
      <c r="E598" s="6">
        <f t="shared" si="28"/>
        <v>2021</v>
      </c>
      <c r="F598" s="6">
        <v>10</v>
      </c>
      <c r="G598" s="6" t="s">
        <v>68</v>
      </c>
      <c r="H598" s="6" t="s">
        <v>16</v>
      </c>
      <c r="I598" s="6">
        <f>INDEX(Data_Persons[Tenure (yrs)],MATCH(Data_Sales!H598,Data_Persons[Sales Person],0))</f>
        <v>4</v>
      </c>
      <c r="J598" s="6" t="s">
        <v>17</v>
      </c>
      <c r="K598" s="6" t="s">
        <v>449</v>
      </c>
      <c r="L598" s="22">
        <v>289</v>
      </c>
      <c r="M598" s="6">
        <v>5</v>
      </c>
      <c r="N598" s="22">
        <f t="shared" si="29"/>
        <v>1445</v>
      </c>
      <c r="O598" s="6" t="str">
        <f>VLOOKUP(H598,Data_Persons!$B$2:$C$9,2,0)</f>
        <v>Steve</v>
      </c>
    </row>
    <row r="599" spans="1:15" x14ac:dyDescent="0.3">
      <c r="A599" s="8" t="s">
        <v>640</v>
      </c>
      <c r="B599" s="43">
        <v>44485</v>
      </c>
      <c r="C599" s="6">
        <f>DAY(Data_Sales[[#This Row],[Order Date]])</f>
        <v>16</v>
      </c>
      <c r="D599" s="14">
        <f t="shared" si="27"/>
        <v>10</v>
      </c>
      <c r="E599" s="6">
        <f t="shared" si="28"/>
        <v>2021</v>
      </c>
      <c r="F599" s="6">
        <v>1</v>
      </c>
      <c r="G599" s="6" t="s">
        <v>61</v>
      </c>
      <c r="H599" s="6" t="s">
        <v>20</v>
      </c>
      <c r="I599" s="6">
        <f>INDEX(Data_Persons[Tenure (yrs)],MATCH(Data_Sales!H599,Data_Persons[Sales Person],0))</f>
        <v>2</v>
      </c>
      <c r="J599" s="6" t="s">
        <v>21</v>
      </c>
      <c r="K599" s="6" t="s">
        <v>449</v>
      </c>
      <c r="L599" s="22">
        <v>289</v>
      </c>
      <c r="M599" s="6">
        <v>7</v>
      </c>
      <c r="N599" s="22">
        <f t="shared" si="29"/>
        <v>2023</v>
      </c>
      <c r="O599" s="6" t="str">
        <f>VLOOKUP(H599,Data_Persons!$B$2:$C$9,2,0)</f>
        <v>Jeff</v>
      </c>
    </row>
    <row r="600" spans="1:15" x14ac:dyDescent="0.3">
      <c r="A600" s="8" t="s">
        <v>641</v>
      </c>
      <c r="B600" s="43">
        <v>44485</v>
      </c>
      <c r="C600" s="6">
        <f>DAY(Data_Sales[[#This Row],[Order Date]])</f>
        <v>16</v>
      </c>
      <c r="D600" s="14">
        <f t="shared" si="27"/>
        <v>10</v>
      </c>
      <c r="E600" s="6">
        <f t="shared" si="28"/>
        <v>2021</v>
      </c>
      <c r="F600" s="6">
        <v>11</v>
      </c>
      <c r="G600" s="6" t="s">
        <v>115</v>
      </c>
      <c r="H600" s="6" t="s">
        <v>26</v>
      </c>
      <c r="I600" s="6">
        <f>INDEX(Data_Persons[Tenure (yrs)],MATCH(Data_Sales!H600,Data_Persons[Sales Person],0))</f>
        <v>5</v>
      </c>
      <c r="J600" s="6" t="s">
        <v>27</v>
      </c>
      <c r="K600" s="6" t="s">
        <v>449</v>
      </c>
      <c r="L600" s="22">
        <v>289</v>
      </c>
      <c r="M600" s="6">
        <v>9</v>
      </c>
      <c r="N600" s="22">
        <f t="shared" si="29"/>
        <v>2601</v>
      </c>
      <c r="O600" s="6" t="str">
        <f>VLOOKUP(H600,Data_Persons!$B$2:$C$9,2,0)</f>
        <v>Sara</v>
      </c>
    </row>
    <row r="601" spans="1:15" x14ac:dyDescent="0.3">
      <c r="A601" s="8" t="s">
        <v>642</v>
      </c>
      <c r="B601" s="43">
        <v>44489</v>
      </c>
      <c r="C601" s="6">
        <f>DAY(Data_Sales[[#This Row],[Order Date]])</f>
        <v>20</v>
      </c>
      <c r="D601" s="14">
        <f t="shared" si="27"/>
        <v>10</v>
      </c>
      <c r="E601" s="6">
        <f t="shared" si="28"/>
        <v>2021</v>
      </c>
      <c r="F601" s="6">
        <v>18</v>
      </c>
      <c r="G601" s="6" t="s">
        <v>52</v>
      </c>
      <c r="H601" s="6" t="s">
        <v>38</v>
      </c>
      <c r="I601" s="6">
        <f>INDEX(Data_Persons[Tenure (yrs)],MATCH(Data_Sales!H601,Data_Persons[Sales Person],0))</f>
        <v>5</v>
      </c>
      <c r="J601" s="6" t="s">
        <v>12</v>
      </c>
      <c r="K601" s="6" t="s">
        <v>449</v>
      </c>
      <c r="L601" s="22">
        <v>289</v>
      </c>
      <c r="M601" s="6">
        <v>5</v>
      </c>
      <c r="N601" s="22">
        <f t="shared" si="29"/>
        <v>1445</v>
      </c>
      <c r="O601" s="6" t="str">
        <f>VLOOKUP(H601,Data_Persons!$B$2:$C$9,2,0)</f>
        <v>Jeff</v>
      </c>
    </row>
    <row r="602" spans="1:15" x14ac:dyDescent="0.3">
      <c r="A602" s="8" t="s">
        <v>643</v>
      </c>
      <c r="B602" s="43">
        <v>44491</v>
      </c>
      <c r="C602" s="6">
        <f>DAY(Data_Sales[[#This Row],[Order Date]])</f>
        <v>22</v>
      </c>
      <c r="D602" s="14">
        <f t="shared" si="27"/>
        <v>10</v>
      </c>
      <c r="E602" s="6">
        <f t="shared" si="28"/>
        <v>2021</v>
      </c>
      <c r="F602" s="6">
        <v>1</v>
      </c>
      <c r="G602" s="6" t="s">
        <v>61</v>
      </c>
      <c r="H602" s="6" t="s">
        <v>30</v>
      </c>
      <c r="I602" s="6">
        <f>INDEX(Data_Persons[Tenure (yrs)],MATCH(Data_Sales!H602,Data_Persons[Sales Person],0))</f>
        <v>2</v>
      </c>
      <c r="J602" s="6" t="s">
        <v>21</v>
      </c>
      <c r="K602" s="6" t="s">
        <v>449</v>
      </c>
      <c r="L602" s="22">
        <v>289</v>
      </c>
      <c r="M602" s="6">
        <v>7</v>
      </c>
      <c r="N602" s="22">
        <f t="shared" si="29"/>
        <v>2023</v>
      </c>
      <c r="O602" s="6" t="str">
        <f>VLOOKUP(H602,Data_Persons!$B$2:$C$9,2,0)</f>
        <v>Sara</v>
      </c>
    </row>
    <row r="603" spans="1:15" x14ac:dyDescent="0.3">
      <c r="A603" s="8" t="s">
        <v>644</v>
      </c>
      <c r="B603" s="43">
        <v>44498</v>
      </c>
      <c r="C603" s="6">
        <f>DAY(Data_Sales[[#This Row],[Order Date]])</f>
        <v>29</v>
      </c>
      <c r="D603" s="14">
        <f t="shared" si="27"/>
        <v>10</v>
      </c>
      <c r="E603" s="6">
        <f t="shared" si="28"/>
        <v>2021</v>
      </c>
      <c r="F603" s="6">
        <v>17</v>
      </c>
      <c r="G603" s="6" t="s">
        <v>63</v>
      </c>
      <c r="H603" s="6" t="s">
        <v>11</v>
      </c>
      <c r="I603" s="6">
        <f>INDEX(Data_Persons[Tenure (yrs)],MATCH(Data_Sales!H603,Data_Persons[Sales Person],0))</f>
        <v>3</v>
      </c>
      <c r="J603" s="6" t="s">
        <v>12</v>
      </c>
      <c r="K603" s="6" t="s">
        <v>449</v>
      </c>
      <c r="L603" s="22">
        <v>289</v>
      </c>
      <c r="M603" s="6">
        <v>9</v>
      </c>
      <c r="N603" s="22">
        <f t="shared" si="29"/>
        <v>2601</v>
      </c>
      <c r="O603" s="6" t="str">
        <f>VLOOKUP(H603,Data_Persons!$B$2:$C$9,2,0)</f>
        <v>Jeff</v>
      </c>
    </row>
    <row r="604" spans="1:15" x14ac:dyDescent="0.3">
      <c r="A604" s="8" t="s">
        <v>645</v>
      </c>
      <c r="B604" s="43">
        <v>44507</v>
      </c>
      <c r="C604" s="6">
        <f>DAY(Data_Sales[[#This Row],[Order Date]])</f>
        <v>7</v>
      </c>
      <c r="D604" s="14">
        <f t="shared" si="27"/>
        <v>11</v>
      </c>
      <c r="E604" s="6">
        <f t="shared" si="28"/>
        <v>2021</v>
      </c>
      <c r="F604" s="6">
        <v>9</v>
      </c>
      <c r="G604" s="6" t="s">
        <v>40</v>
      </c>
      <c r="H604" s="6" t="s">
        <v>16</v>
      </c>
      <c r="I604" s="6">
        <f>INDEX(Data_Persons[Tenure (yrs)],MATCH(Data_Sales!H604,Data_Persons[Sales Person],0))</f>
        <v>4</v>
      </c>
      <c r="J604" s="6" t="s">
        <v>17</v>
      </c>
      <c r="K604" s="6" t="s">
        <v>449</v>
      </c>
      <c r="L604" s="22">
        <v>289</v>
      </c>
      <c r="M604" s="6">
        <v>9</v>
      </c>
      <c r="N604" s="22">
        <f t="shared" si="29"/>
        <v>2601</v>
      </c>
      <c r="O604" s="6" t="str">
        <f>VLOOKUP(H604,Data_Persons!$B$2:$C$9,2,0)</f>
        <v>Steve</v>
      </c>
    </row>
    <row r="605" spans="1:15" x14ac:dyDescent="0.3">
      <c r="A605" s="8" t="s">
        <v>646</v>
      </c>
      <c r="B605" s="43">
        <v>44509</v>
      </c>
      <c r="C605" s="6">
        <f>DAY(Data_Sales[[#This Row],[Order Date]])</f>
        <v>9</v>
      </c>
      <c r="D605" s="14">
        <f t="shared" si="27"/>
        <v>11</v>
      </c>
      <c r="E605" s="6">
        <f t="shared" si="28"/>
        <v>2021</v>
      </c>
      <c r="F605" s="6">
        <v>16</v>
      </c>
      <c r="G605" s="6" t="s">
        <v>92</v>
      </c>
      <c r="H605" s="6" t="s">
        <v>11</v>
      </c>
      <c r="I605" s="6">
        <f>INDEX(Data_Persons[Tenure (yrs)],MATCH(Data_Sales!H605,Data_Persons[Sales Person],0))</f>
        <v>3</v>
      </c>
      <c r="J605" s="6" t="s">
        <v>12</v>
      </c>
      <c r="K605" s="6" t="s">
        <v>449</v>
      </c>
      <c r="L605" s="22">
        <v>289</v>
      </c>
      <c r="M605" s="6">
        <v>4</v>
      </c>
      <c r="N605" s="22">
        <f t="shared" si="29"/>
        <v>1156</v>
      </c>
      <c r="O605" s="6" t="str">
        <f>VLOOKUP(H605,Data_Persons!$B$2:$C$9,2,0)</f>
        <v>Jeff</v>
      </c>
    </row>
    <row r="606" spans="1:15" x14ac:dyDescent="0.3">
      <c r="A606" s="8" t="s">
        <v>647</v>
      </c>
      <c r="B606" s="43">
        <v>44515</v>
      </c>
      <c r="C606" s="6">
        <f>DAY(Data_Sales[[#This Row],[Order Date]])</f>
        <v>15</v>
      </c>
      <c r="D606" s="14">
        <f t="shared" si="27"/>
        <v>11</v>
      </c>
      <c r="E606" s="6">
        <f t="shared" si="28"/>
        <v>2021</v>
      </c>
      <c r="F606" s="6">
        <v>15</v>
      </c>
      <c r="G606" s="6" t="s">
        <v>49</v>
      </c>
      <c r="H606" s="6" t="s">
        <v>26</v>
      </c>
      <c r="I606" s="6">
        <f>INDEX(Data_Persons[Tenure (yrs)],MATCH(Data_Sales!H606,Data_Persons[Sales Person],0))</f>
        <v>5</v>
      </c>
      <c r="J606" s="6" t="s">
        <v>27</v>
      </c>
      <c r="K606" s="6" t="s">
        <v>449</v>
      </c>
      <c r="L606" s="22">
        <v>289</v>
      </c>
      <c r="M606" s="6">
        <v>7</v>
      </c>
      <c r="N606" s="22">
        <f t="shared" si="29"/>
        <v>2023</v>
      </c>
      <c r="O606" s="6" t="str">
        <f>VLOOKUP(H606,Data_Persons!$B$2:$C$9,2,0)</f>
        <v>Sara</v>
      </c>
    </row>
    <row r="607" spans="1:15" x14ac:dyDescent="0.3">
      <c r="A607" s="8" t="s">
        <v>648</v>
      </c>
      <c r="B607" s="43">
        <v>44516</v>
      </c>
      <c r="C607" s="6">
        <f>DAY(Data_Sales[[#This Row],[Order Date]])</f>
        <v>16</v>
      </c>
      <c r="D607" s="14">
        <f t="shared" si="27"/>
        <v>11</v>
      </c>
      <c r="E607" s="6">
        <f t="shared" si="28"/>
        <v>2021</v>
      </c>
      <c r="F607" s="6">
        <v>15</v>
      </c>
      <c r="G607" s="6" t="s">
        <v>49</v>
      </c>
      <c r="H607" s="6" t="s">
        <v>26</v>
      </c>
      <c r="I607" s="6">
        <f>INDEX(Data_Persons[Tenure (yrs)],MATCH(Data_Sales!H607,Data_Persons[Sales Person],0))</f>
        <v>5</v>
      </c>
      <c r="J607" s="6" t="s">
        <v>27</v>
      </c>
      <c r="K607" s="6" t="s">
        <v>449</v>
      </c>
      <c r="L607" s="22">
        <v>289</v>
      </c>
      <c r="M607" s="6">
        <v>1</v>
      </c>
      <c r="N607" s="22">
        <f t="shared" si="29"/>
        <v>289</v>
      </c>
      <c r="O607" s="6" t="str">
        <f>VLOOKUP(H607,Data_Persons!$B$2:$C$9,2,0)</f>
        <v>Sara</v>
      </c>
    </row>
    <row r="608" spans="1:15" x14ac:dyDescent="0.3">
      <c r="A608" s="8" t="s">
        <v>649</v>
      </c>
      <c r="B608" s="43">
        <v>44517</v>
      </c>
      <c r="C608" s="6">
        <f>DAY(Data_Sales[[#This Row],[Order Date]])</f>
        <v>17</v>
      </c>
      <c r="D608" s="14">
        <f t="shared" si="27"/>
        <v>11</v>
      </c>
      <c r="E608" s="6">
        <f t="shared" si="28"/>
        <v>2021</v>
      </c>
      <c r="F608" s="6">
        <v>7</v>
      </c>
      <c r="G608" s="6" t="s">
        <v>43</v>
      </c>
      <c r="H608" s="6" t="s">
        <v>16</v>
      </c>
      <c r="I608" s="6">
        <f>INDEX(Data_Persons[Tenure (yrs)],MATCH(Data_Sales!H608,Data_Persons[Sales Person],0))</f>
        <v>4</v>
      </c>
      <c r="J608" s="6" t="s">
        <v>17</v>
      </c>
      <c r="K608" s="6" t="s">
        <v>449</v>
      </c>
      <c r="L608" s="22">
        <v>289</v>
      </c>
      <c r="M608" s="6">
        <v>0</v>
      </c>
      <c r="N608" s="22">
        <f t="shared" si="29"/>
        <v>0</v>
      </c>
      <c r="O608" s="6" t="str">
        <f>VLOOKUP(H608,Data_Persons!$B$2:$C$9,2,0)</f>
        <v>Steve</v>
      </c>
    </row>
    <row r="609" spans="1:15" x14ac:dyDescent="0.3">
      <c r="A609" s="8" t="s">
        <v>650</v>
      </c>
      <c r="B609" s="43">
        <v>44517</v>
      </c>
      <c r="C609" s="6">
        <f>DAY(Data_Sales[[#This Row],[Order Date]])</f>
        <v>17</v>
      </c>
      <c r="D609" s="14">
        <f t="shared" si="27"/>
        <v>11</v>
      </c>
      <c r="E609" s="6">
        <f t="shared" si="28"/>
        <v>2021</v>
      </c>
      <c r="F609" s="6">
        <v>3</v>
      </c>
      <c r="G609" s="6" t="s">
        <v>29</v>
      </c>
      <c r="H609" s="6" t="s">
        <v>30</v>
      </c>
      <c r="I609" s="6">
        <f>INDEX(Data_Persons[Tenure (yrs)],MATCH(Data_Sales!H609,Data_Persons[Sales Person],0))</f>
        <v>2</v>
      </c>
      <c r="J609" s="6" t="s">
        <v>21</v>
      </c>
      <c r="K609" s="6" t="s">
        <v>449</v>
      </c>
      <c r="L609" s="22">
        <v>289</v>
      </c>
      <c r="M609" s="6">
        <v>4</v>
      </c>
      <c r="N609" s="22">
        <f t="shared" si="29"/>
        <v>1156</v>
      </c>
      <c r="O609" s="6" t="str">
        <f>VLOOKUP(H609,Data_Persons!$B$2:$C$9,2,0)</f>
        <v>Sara</v>
      </c>
    </row>
    <row r="610" spans="1:15" x14ac:dyDescent="0.3">
      <c r="A610" s="8" t="s">
        <v>651</v>
      </c>
      <c r="B610" s="43">
        <v>44519</v>
      </c>
      <c r="C610" s="6">
        <f>DAY(Data_Sales[[#This Row],[Order Date]])</f>
        <v>19</v>
      </c>
      <c r="D610" s="14">
        <f t="shared" si="27"/>
        <v>11</v>
      </c>
      <c r="E610" s="6">
        <f t="shared" si="28"/>
        <v>2021</v>
      </c>
      <c r="F610" s="6">
        <v>6</v>
      </c>
      <c r="G610" s="6" t="s">
        <v>15</v>
      </c>
      <c r="H610" s="6" t="s">
        <v>41</v>
      </c>
      <c r="I610" s="6">
        <f>INDEX(Data_Persons[Tenure (yrs)],MATCH(Data_Sales!H610,Data_Persons[Sales Person],0))</f>
        <v>8</v>
      </c>
      <c r="J610" s="6" t="s">
        <v>17</v>
      </c>
      <c r="K610" s="6" t="s">
        <v>449</v>
      </c>
      <c r="L610" s="22">
        <v>289</v>
      </c>
      <c r="M610" s="6">
        <v>5</v>
      </c>
      <c r="N610" s="22">
        <f t="shared" si="29"/>
        <v>1445</v>
      </c>
      <c r="O610" s="6" t="str">
        <f>VLOOKUP(H610,Data_Persons!$B$2:$C$9,2,0)</f>
        <v>Philip</v>
      </c>
    </row>
    <row r="611" spans="1:15" x14ac:dyDescent="0.3">
      <c r="A611" s="8" t="s">
        <v>652</v>
      </c>
      <c r="B611" s="43">
        <v>44523</v>
      </c>
      <c r="C611" s="6">
        <f>DAY(Data_Sales[[#This Row],[Order Date]])</f>
        <v>23</v>
      </c>
      <c r="D611" s="14">
        <f t="shared" si="27"/>
        <v>11</v>
      </c>
      <c r="E611" s="6">
        <f t="shared" si="28"/>
        <v>2021</v>
      </c>
      <c r="F611" s="6">
        <v>12</v>
      </c>
      <c r="G611" s="6" t="s">
        <v>25</v>
      </c>
      <c r="H611" s="6" t="s">
        <v>26</v>
      </c>
      <c r="I611" s="6">
        <f>INDEX(Data_Persons[Tenure (yrs)],MATCH(Data_Sales!H611,Data_Persons[Sales Person],0))</f>
        <v>5</v>
      </c>
      <c r="J611" s="6" t="s">
        <v>27</v>
      </c>
      <c r="K611" s="6" t="s">
        <v>449</v>
      </c>
      <c r="L611" s="22">
        <v>289</v>
      </c>
      <c r="M611" s="6">
        <v>6</v>
      </c>
      <c r="N611" s="22">
        <f t="shared" si="29"/>
        <v>1734</v>
      </c>
      <c r="O611" s="6" t="str">
        <f>VLOOKUP(H611,Data_Persons!$B$2:$C$9,2,0)</f>
        <v>Sara</v>
      </c>
    </row>
    <row r="612" spans="1:15" x14ac:dyDescent="0.3">
      <c r="A612" s="8" t="s">
        <v>653</v>
      </c>
      <c r="B612" s="43">
        <v>44524</v>
      </c>
      <c r="C612" s="6">
        <f>DAY(Data_Sales[[#This Row],[Order Date]])</f>
        <v>24</v>
      </c>
      <c r="D612" s="14">
        <f t="shared" si="27"/>
        <v>11</v>
      </c>
      <c r="E612" s="6">
        <f t="shared" si="28"/>
        <v>2021</v>
      </c>
      <c r="F612" s="6">
        <v>13</v>
      </c>
      <c r="G612" s="6" t="s">
        <v>35</v>
      </c>
      <c r="H612" s="6" t="s">
        <v>36</v>
      </c>
      <c r="I612" s="6">
        <f>INDEX(Data_Persons[Tenure (yrs)],MATCH(Data_Sales!H612,Data_Persons[Sales Person],0))</f>
        <v>6</v>
      </c>
      <c r="J612" s="6" t="s">
        <v>27</v>
      </c>
      <c r="K612" s="6" t="s">
        <v>449</v>
      </c>
      <c r="L612" s="22">
        <v>289</v>
      </c>
      <c r="M612" s="6">
        <v>1</v>
      </c>
      <c r="N612" s="22">
        <f t="shared" si="29"/>
        <v>289</v>
      </c>
      <c r="O612" s="6" t="str">
        <f>VLOOKUP(H612,Data_Persons!$B$2:$C$9,2,0)</f>
        <v>Steve</v>
      </c>
    </row>
    <row r="613" spans="1:15" x14ac:dyDescent="0.3">
      <c r="A613" s="8" t="s">
        <v>654</v>
      </c>
      <c r="B613" s="43">
        <v>44524</v>
      </c>
      <c r="C613" s="6">
        <f>DAY(Data_Sales[[#This Row],[Order Date]])</f>
        <v>24</v>
      </c>
      <c r="D613" s="14">
        <f t="shared" si="27"/>
        <v>11</v>
      </c>
      <c r="E613" s="6">
        <f t="shared" si="28"/>
        <v>2021</v>
      </c>
      <c r="F613" s="6">
        <v>14</v>
      </c>
      <c r="G613" s="6" t="s">
        <v>65</v>
      </c>
      <c r="H613" s="6" t="s">
        <v>36</v>
      </c>
      <c r="I613" s="6">
        <f>INDEX(Data_Persons[Tenure (yrs)],MATCH(Data_Sales!H613,Data_Persons[Sales Person],0))</f>
        <v>6</v>
      </c>
      <c r="J613" s="6" t="s">
        <v>27</v>
      </c>
      <c r="K613" s="6" t="s">
        <v>449</v>
      </c>
      <c r="L613" s="22">
        <v>289</v>
      </c>
      <c r="M613" s="6">
        <v>2</v>
      </c>
      <c r="N613" s="22">
        <f t="shared" si="29"/>
        <v>578</v>
      </c>
      <c r="O613" s="6" t="str">
        <f>VLOOKUP(H613,Data_Persons!$B$2:$C$9,2,0)</f>
        <v>Steve</v>
      </c>
    </row>
    <row r="614" spans="1:15" x14ac:dyDescent="0.3">
      <c r="A614" s="8" t="s">
        <v>655</v>
      </c>
      <c r="B614" s="43">
        <v>44526</v>
      </c>
      <c r="C614" s="6">
        <f>DAY(Data_Sales[[#This Row],[Order Date]])</f>
        <v>26</v>
      </c>
      <c r="D614" s="14">
        <f t="shared" si="27"/>
        <v>11</v>
      </c>
      <c r="E614" s="6">
        <f t="shared" si="28"/>
        <v>2021</v>
      </c>
      <c r="F614" s="6">
        <v>6</v>
      </c>
      <c r="G614" s="6" t="s">
        <v>15</v>
      </c>
      <c r="H614" s="6" t="s">
        <v>16</v>
      </c>
      <c r="I614" s="6">
        <f>INDEX(Data_Persons[Tenure (yrs)],MATCH(Data_Sales!H614,Data_Persons[Sales Person],0))</f>
        <v>4</v>
      </c>
      <c r="J614" s="6" t="s">
        <v>17</v>
      </c>
      <c r="K614" s="6" t="s">
        <v>449</v>
      </c>
      <c r="L614" s="22">
        <v>289</v>
      </c>
      <c r="M614" s="6">
        <v>1</v>
      </c>
      <c r="N614" s="22">
        <f t="shared" si="29"/>
        <v>289</v>
      </c>
      <c r="O614" s="6" t="str">
        <f>VLOOKUP(H614,Data_Persons!$B$2:$C$9,2,0)</f>
        <v>Steve</v>
      </c>
    </row>
    <row r="615" spans="1:15" x14ac:dyDescent="0.3">
      <c r="A615" s="8" t="s">
        <v>656</v>
      </c>
      <c r="B615" s="43">
        <v>44526</v>
      </c>
      <c r="C615" s="6">
        <f>DAY(Data_Sales[[#This Row],[Order Date]])</f>
        <v>26</v>
      </c>
      <c r="D615" s="14">
        <f t="shared" si="27"/>
        <v>11</v>
      </c>
      <c r="E615" s="6">
        <f t="shared" si="28"/>
        <v>2021</v>
      </c>
      <c r="F615" s="6">
        <v>13</v>
      </c>
      <c r="G615" s="6" t="s">
        <v>35</v>
      </c>
      <c r="H615" s="6" t="s">
        <v>36</v>
      </c>
      <c r="I615" s="6">
        <f>INDEX(Data_Persons[Tenure (yrs)],MATCH(Data_Sales!H615,Data_Persons[Sales Person],0))</f>
        <v>6</v>
      </c>
      <c r="J615" s="6" t="s">
        <v>27</v>
      </c>
      <c r="K615" s="6" t="s">
        <v>449</v>
      </c>
      <c r="L615" s="22">
        <v>289</v>
      </c>
      <c r="M615" s="6">
        <v>7</v>
      </c>
      <c r="N615" s="22">
        <f t="shared" si="29"/>
        <v>2023</v>
      </c>
      <c r="O615" s="6" t="str">
        <f>VLOOKUP(H615,Data_Persons!$B$2:$C$9,2,0)</f>
        <v>Steve</v>
      </c>
    </row>
    <row r="616" spans="1:15" x14ac:dyDescent="0.3">
      <c r="A616" s="8" t="s">
        <v>657</v>
      </c>
      <c r="B616" s="43">
        <v>44528</v>
      </c>
      <c r="C616" s="6">
        <f>DAY(Data_Sales[[#This Row],[Order Date]])</f>
        <v>28</v>
      </c>
      <c r="D616" s="14">
        <f t="shared" si="27"/>
        <v>11</v>
      </c>
      <c r="E616" s="6">
        <f t="shared" si="28"/>
        <v>2021</v>
      </c>
      <c r="F616" s="6">
        <v>11</v>
      </c>
      <c r="G616" s="6" t="s">
        <v>115</v>
      </c>
      <c r="H616" s="6" t="s">
        <v>26</v>
      </c>
      <c r="I616" s="6">
        <f>INDEX(Data_Persons[Tenure (yrs)],MATCH(Data_Sales!H616,Data_Persons[Sales Person],0))</f>
        <v>5</v>
      </c>
      <c r="J616" s="6" t="s">
        <v>27</v>
      </c>
      <c r="K616" s="6" t="s">
        <v>449</v>
      </c>
      <c r="L616" s="22">
        <v>289</v>
      </c>
      <c r="M616" s="6">
        <v>8</v>
      </c>
      <c r="N616" s="22">
        <f t="shared" si="29"/>
        <v>2312</v>
      </c>
      <c r="O616" s="6" t="str">
        <f>VLOOKUP(H616,Data_Persons!$B$2:$C$9,2,0)</f>
        <v>Sara</v>
      </c>
    </row>
    <row r="617" spans="1:15" x14ac:dyDescent="0.3">
      <c r="A617" s="8" t="s">
        <v>658</v>
      </c>
      <c r="B617" s="43">
        <v>44528</v>
      </c>
      <c r="C617" s="6">
        <f>DAY(Data_Sales[[#This Row],[Order Date]])</f>
        <v>28</v>
      </c>
      <c r="D617" s="14">
        <f t="shared" si="27"/>
        <v>11</v>
      </c>
      <c r="E617" s="6">
        <f t="shared" si="28"/>
        <v>2021</v>
      </c>
      <c r="F617" s="6">
        <v>4</v>
      </c>
      <c r="G617" s="6" t="s">
        <v>19</v>
      </c>
      <c r="H617" s="6" t="s">
        <v>20</v>
      </c>
      <c r="I617" s="6">
        <f>INDEX(Data_Persons[Tenure (yrs)],MATCH(Data_Sales!H617,Data_Persons[Sales Person],0))</f>
        <v>2</v>
      </c>
      <c r="J617" s="6" t="s">
        <v>21</v>
      </c>
      <c r="K617" s="6" t="s">
        <v>449</v>
      </c>
      <c r="L617" s="22">
        <v>289</v>
      </c>
      <c r="M617" s="6">
        <v>7</v>
      </c>
      <c r="N617" s="22">
        <f t="shared" si="29"/>
        <v>2023</v>
      </c>
      <c r="O617" s="6" t="str">
        <f>VLOOKUP(H617,Data_Persons!$B$2:$C$9,2,0)</f>
        <v>Jeff</v>
      </c>
    </row>
    <row r="618" spans="1:15" x14ac:dyDescent="0.3">
      <c r="A618" s="8" t="s">
        <v>659</v>
      </c>
      <c r="B618" s="43">
        <v>44529</v>
      </c>
      <c r="C618" s="6">
        <f>DAY(Data_Sales[[#This Row],[Order Date]])</f>
        <v>29</v>
      </c>
      <c r="D618" s="14">
        <f t="shared" si="27"/>
        <v>11</v>
      </c>
      <c r="E618" s="6">
        <f t="shared" si="28"/>
        <v>2021</v>
      </c>
      <c r="F618" s="6">
        <v>12</v>
      </c>
      <c r="G618" s="6" t="s">
        <v>25</v>
      </c>
      <c r="H618" s="6" t="s">
        <v>36</v>
      </c>
      <c r="I618" s="6">
        <f>INDEX(Data_Persons[Tenure (yrs)],MATCH(Data_Sales!H618,Data_Persons[Sales Person],0))</f>
        <v>6</v>
      </c>
      <c r="J618" s="6" t="s">
        <v>27</v>
      </c>
      <c r="K618" s="6" t="s">
        <v>449</v>
      </c>
      <c r="L618" s="22">
        <v>289</v>
      </c>
      <c r="M618" s="6">
        <v>9</v>
      </c>
      <c r="N618" s="22">
        <f t="shared" si="29"/>
        <v>2601</v>
      </c>
      <c r="O618" s="6" t="str">
        <f>VLOOKUP(H618,Data_Persons!$B$2:$C$9,2,0)</f>
        <v>Steve</v>
      </c>
    </row>
    <row r="619" spans="1:15" x14ac:dyDescent="0.3">
      <c r="A619" s="8" t="s">
        <v>660</v>
      </c>
      <c r="B619" s="43">
        <v>44531</v>
      </c>
      <c r="C619" s="6">
        <f>DAY(Data_Sales[[#This Row],[Order Date]])</f>
        <v>1</v>
      </c>
      <c r="D619" s="14">
        <f t="shared" si="27"/>
        <v>12</v>
      </c>
      <c r="E619" s="6">
        <f t="shared" si="28"/>
        <v>2021</v>
      </c>
      <c r="F619" s="6">
        <v>17</v>
      </c>
      <c r="G619" s="6" t="s">
        <v>63</v>
      </c>
      <c r="H619" s="6" t="s">
        <v>11</v>
      </c>
      <c r="I619" s="6">
        <f>INDEX(Data_Persons[Tenure (yrs)],MATCH(Data_Sales!H619,Data_Persons[Sales Person],0))</f>
        <v>3</v>
      </c>
      <c r="J619" s="6" t="s">
        <v>12</v>
      </c>
      <c r="K619" s="6" t="s">
        <v>449</v>
      </c>
      <c r="L619" s="22">
        <v>289</v>
      </c>
      <c r="M619" s="6">
        <v>0</v>
      </c>
      <c r="N619" s="22">
        <f t="shared" si="29"/>
        <v>0</v>
      </c>
      <c r="O619" s="6" t="str">
        <f>VLOOKUP(H619,Data_Persons!$B$2:$C$9,2,0)</f>
        <v>Jeff</v>
      </c>
    </row>
    <row r="620" spans="1:15" x14ac:dyDescent="0.3">
      <c r="A620" s="8" t="s">
        <v>661</v>
      </c>
      <c r="B620" s="43">
        <v>44533</v>
      </c>
      <c r="C620" s="6">
        <f>DAY(Data_Sales[[#This Row],[Order Date]])</f>
        <v>3</v>
      </c>
      <c r="D620" s="14">
        <f t="shared" si="27"/>
        <v>12</v>
      </c>
      <c r="E620" s="6">
        <f t="shared" si="28"/>
        <v>2021</v>
      </c>
      <c r="F620" s="6">
        <v>1</v>
      </c>
      <c r="G620" s="6" t="s">
        <v>61</v>
      </c>
      <c r="H620" s="6" t="s">
        <v>30</v>
      </c>
      <c r="I620" s="6">
        <f>INDEX(Data_Persons[Tenure (yrs)],MATCH(Data_Sales!H620,Data_Persons[Sales Person],0))</f>
        <v>2</v>
      </c>
      <c r="J620" s="6" t="s">
        <v>21</v>
      </c>
      <c r="K620" s="6" t="s">
        <v>449</v>
      </c>
      <c r="L620" s="22">
        <v>289</v>
      </c>
      <c r="M620" s="6">
        <v>4</v>
      </c>
      <c r="N620" s="22">
        <f t="shared" si="29"/>
        <v>1156</v>
      </c>
      <c r="O620" s="6" t="str">
        <f>VLOOKUP(H620,Data_Persons!$B$2:$C$9,2,0)</f>
        <v>Sara</v>
      </c>
    </row>
    <row r="621" spans="1:15" x14ac:dyDescent="0.3">
      <c r="A621" s="8" t="s">
        <v>662</v>
      </c>
      <c r="B621" s="43">
        <v>44533</v>
      </c>
      <c r="C621" s="6">
        <f>DAY(Data_Sales[[#This Row],[Order Date]])</f>
        <v>3</v>
      </c>
      <c r="D621" s="14">
        <f t="shared" si="27"/>
        <v>12</v>
      </c>
      <c r="E621" s="6">
        <f t="shared" si="28"/>
        <v>2021</v>
      </c>
      <c r="F621" s="6">
        <v>19</v>
      </c>
      <c r="G621" s="6" t="s">
        <v>32</v>
      </c>
      <c r="H621" s="6" t="s">
        <v>38</v>
      </c>
      <c r="I621" s="6">
        <f>INDEX(Data_Persons[Tenure (yrs)],MATCH(Data_Sales!H621,Data_Persons[Sales Person],0))</f>
        <v>5</v>
      </c>
      <c r="J621" s="6" t="s">
        <v>12</v>
      </c>
      <c r="K621" s="6" t="s">
        <v>449</v>
      </c>
      <c r="L621" s="22">
        <v>289</v>
      </c>
      <c r="M621" s="6">
        <v>2</v>
      </c>
      <c r="N621" s="22">
        <f t="shared" si="29"/>
        <v>578</v>
      </c>
      <c r="O621" s="6" t="str">
        <f>VLOOKUP(H621,Data_Persons!$B$2:$C$9,2,0)</f>
        <v>Jeff</v>
      </c>
    </row>
    <row r="622" spans="1:15" x14ac:dyDescent="0.3">
      <c r="A622" s="8" t="s">
        <v>663</v>
      </c>
      <c r="B622" s="43">
        <v>44537</v>
      </c>
      <c r="C622" s="6">
        <f>DAY(Data_Sales[[#This Row],[Order Date]])</f>
        <v>7</v>
      </c>
      <c r="D622" s="14">
        <f t="shared" si="27"/>
        <v>12</v>
      </c>
      <c r="E622" s="6">
        <f t="shared" si="28"/>
        <v>2021</v>
      </c>
      <c r="F622" s="6">
        <v>9</v>
      </c>
      <c r="G622" s="6" t="s">
        <v>40</v>
      </c>
      <c r="H622" s="6" t="s">
        <v>41</v>
      </c>
      <c r="I622" s="6">
        <f>INDEX(Data_Persons[Tenure (yrs)],MATCH(Data_Sales!H622,Data_Persons[Sales Person],0))</f>
        <v>8</v>
      </c>
      <c r="J622" s="6" t="s">
        <v>17</v>
      </c>
      <c r="K622" s="6" t="s">
        <v>449</v>
      </c>
      <c r="L622" s="22">
        <v>289</v>
      </c>
      <c r="M622" s="6">
        <v>7</v>
      </c>
      <c r="N622" s="22">
        <f t="shared" si="29"/>
        <v>2023</v>
      </c>
      <c r="O622" s="6" t="str">
        <f>VLOOKUP(H622,Data_Persons!$B$2:$C$9,2,0)</f>
        <v>Philip</v>
      </c>
    </row>
    <row r="623" spans="1:15" x14ac:dyDescent="0.3">
      <c r="A623" s="8" t="s">
        <v>664</v>
      </c>
      <c r="B623" s="43">
        <v>44539</v>
      </c>
      <c r="C623" s="6">
        <f>DAY(Data_Sales[[#This Row],[Order Date]])</f>
        <v>9</v>
      </c>
      <c r="D623" s="14">
        <f t="shared" si="27"/>
        <v>12</v>
      </c>
      <c r="E623" s="6">
        <f t="shared" si="28"/>
        <v>2021</v>
      </c>
      <c r="F623" s="6">
        <v>20</v>
      </c>
      <c r="G623" s="6" t="s">
        <v>10</v>
      </c>
      <c r="H623" s="6" t="s">
        <v>38</v>
      </c>
      <c r="I623" s="6">
        <f>INDEX(Data_Persons[Tenure (yrs)],MATCH(Data_Sales!H623,Data_Persons[Sales Person],0))</f>
        <v>5</v>
      </c>
      <c r="J623" s="6" t="s">
        <v>12</v>
      </c>
      <c r="K623" s="6" t="s">
        <v>449</v>
      </c>
      <c r="L623" s="22">
        <v>289</v>
      </c>
      <c r="M623" s="6">
        <v>8</v>
      </c>
      <c r="N623" s="22">
        <f t="shared" si="29"/>
        <v>2312</v>
      </c>
      <c r="O623" s="6" t="str">
        <f>VLOOKUP(H623,Data_Persons!$B$2:$C$9,2,0)</f>
        <v>Jeff</v>
      </c>
    </row>
    <row r="624" spans="1:15" x14ac:dyDescent="0.3">
      <c r="A624" s="8" t="s">
        <v>665</v>
      </c>
      <c r="B624" s="43">
        <v>44540</v>
      </c>
      <c r="C624" s="6">
        <f>DAY(Data_Sales[[#This Row],[Order Date]])</f>
        <v>10</v>
      </c>
      <c r="D624" s="14">
        <f t="shared" si="27"/>
        <v>12</v>
      </c>
      <c r="E624" s="6">
        <f t="shared" si="28"/>
        <v>2021</v>
      </c>
      <c r="F624" s="6">
        <v>11</v>
      </c>
      <c r="G624" s="6" t="s">
        <v>115</v>
      </c>
      <c r="H624" s="6" t="s">
        <v>26</v>
      </c>
      <c r="I624" s="6">
        <f>INDEX(Data_Persons[Tenure (yrs)],MATCH(Data_Sales!H624,Data_Persons[Sales Person],0))</f>
        <v>5</v>
      </c>
      <c r="J624" s="6" t="s">
        <v>27</v>
      </c>
      <c r="K624" s="6" t="s">
        <v>449</v>
      </c>
      <c r="L624" s="22">
        <v>289</v>
      </c>
      <c r="M624" s="6">
        <v>9</v>
      </c>
      <c r="N624" s="22">
        <f t="shared" si="29"/>
        <v>2601</v>
      </c>
      <c r="O624" s="6" t="str">
        <f>VLOOKUP(H624,Data_Persons!$B$2:$C$9,2,0)</f>
        <v>Sara</v>
      </c>
    </row>
    <row r="625" spans="1:15" x14ac:dyDescent="0.3">
      <c r="A625" s="8" t="s">
        <v>666</v>
      </c>
      <c r="B625" s="43">
        <v>44541</v>
      </c>
      <c r="C625" s="6">
        <f>DAY(Data_Sales[[#This Row],[Order Date]])</f>
        <v>11</v>
      </c>
      <c r="D625" s="14">
        <f t="shared" si="27"/>
        <v>12</v>
      </c>
      <c r="E625" s="6">
        <f t="shared" si="28"/>
        <v>2021</v>
      </c>
      <c r="F625" s="6">
        <v>13</v>
      </c>
      <c r="G625" s="6" t="s">
        <v>35</v>
      </c>
      <c r="H625" s="6" t="s">
        <v>26</v>
      </c>
      <c r="I625" s="6">
        <f>INDEX(Data_Persons[Tenure (yrs)],MATCH(Data_Sales!H625,Data_Persons[Sales Person],0))</f>
        <v>5</v>
      </c>
      <c r="J625" s="6" t="s">
        <v>27</v>
      </c>
      <c r="K625" s="6" t="s">
        <v>449</v>
      </c>
      <c r="L625" s="22">
        <v>289</v>
      </c>
      <c r="M625" s="6">
        <v>8</v>
      </c>
      <c r="N625" s="22">
        <f t="shared" si="29"/>
        <v>2312</v>
      </c>
      <c r="O625" s="6" t="str">
        <f>VLOOKUP(H625,Data_Persons!$B$2:$C$9,2,0)</f>
        <v>Sara</v>
      </c>
    </row>
    <row r="626" spans="1:15" x14ac:dyDescent="0.3">
      <c r="A626" s="8" t="s">
        <v>667</v>
      </c>
      <c r="B626" s="43">
        <v>44541</v>
      </c>
      <c r="C626" s="6">
        <f>DAY(Data_Sales[[#This Row],[Order Date]])</f>
        <v>11</v>
      </c>
      <c r="D626" s="14">
        <f t="shared" si="27"/>
        <v>12</v>
      </c>
      <c r="E626" s="6">
        <f t="shared" si="28"/>
        <v>2021</v>
      </c>
      <c r="F626" s="6">
        <v>19</v>
      </c>
      <c r="G626" s="6" t="s">
        <v>32</v>
      </c>
      <c r="H626" s="6" t="s">
        <v>38</v>
      </c>
      <c r="I626" s="6">
        <f>INDEX(Data_Persons[Tenure (yrs)],MATCH(Data_Sales!H626,Data_Persons[Sales Person],0))</f>
        <v>5</v>
      </c>
      <c r="J626" s="6" t="s">
        <v>12</v>
      </c>
      <c r="K626" s="6" t="s">
        <v>449</v>
      </c>
      <c r="L626" s="22">
        <v>289</v>
      </c>
      <c r="M626" s="6">
        <v>9</v>
      </c>
      <c r="N626" s="22">
        <f t="shared" si="29"/>
        <v>2601</v>
      </c>
      <c r="O626" s="6" t="str">
        <f>VLOOKUP(H626,Data_Persons!$B$2:$C$9,2,0)</f>
        <v>Jeff</v>
      </c>
    </row>
    <row r="627" spans="1:15" x14ac:dyDescent="0.3">
      <c r="A627" s="8" t="s">
        <v>668</v>
      </c>
      <c r="B627" s="43">
        <v>44542</v>
      </c>
      <c r="C627" s="6">
        <f>DAY(Data_Sales[[#This Row],[Order Date]])</f>
        <v>12</v>
      </c>
      <c r="D627" s="14">
        <f t="shared" si="27"/>
        <v>12</v>
      </c>
      <c r="E627" s="6">
        <f t="shared" si="28"/>
        <v>2021</v>
      </c>
      <c r="F627" s="6">
        <v>14</v>
      </c>
      <c r="G627" s="6" t="s">
        <v>65</v>
      </c>
      <c r="H627" s="6" t="s">
        <v>26</v>
      </c>
      <c r="I627" s="6">
        <f>INDEX(Data_Persons[Tenure (yrs)],MATCH(Data_Sales!H627,Data_Persons[Sales Person],0))</f>
        <v>5</v>
      </c>
      <c r="J627" s="6" t="s">
        <v>27</v>
      </c>
      <c r="K627" s="6" t="s">
        <v>449</v>
      </c>
      <c r="L627" s="22">
        <v>289</v>
      </c>
      <c r="M627" s="6">
        <v>5</v>
      </c>
      <c r="N627" s="22">
        <f t="shared" si="29"/>
        <v>1445</v>
      </c>
      <c r="O627" s="6" t="str">
        <f>VLOOKUP(H627,Data_Persons!$B$2:$C$9,2,0)</f>
        <v>Sara</v>
      </c>
    </row>
    <row r="628" spans="1:15" x14ac:dyDescent="0.3">
      <c r="A628" s="8" t="s">
        <v>669</v>
      </c>
      <c r="B628" s="43">
        <v>44543</v>
      </c>
      <c r="C628" s="6">
        <f>DAY(Data_Sales[[#This Row],[Order Date]])</f>
        <v>13</v>
      </c>
      <c r="D628" s="14">
        <f t="shared" si="27"/>
        <v>12</v>
      </c>
      <c r="E628" s="6">
        <f t="shared" si="28"/>
        <v>2021</v>
      </c>
      <c r="F628" s="6">
        <v>13</v>
      </c>
      <c r="G628" s="6" t="s">
        <v>35</v>
      </c>
      <c r="H628" s="6" t="s">
        <v>26</v>
      </c>
      <c r="I628" s="6">
        <f>INDEX(Data_Persons[Tenure (yrs)],MATCH(Data_Sales!H628,Data_Persons[Sales Person],0))</f>
        <v>5</v>
      </c>
      <c r="J628" s="6" t="s">
        <v>27</v>
      </c>
      <c r="K628" s="6" t="s">
        <v>449</v>
      </c>
      <c r="L628" s="22">
        <v>289</v>
      </c>
      <c r="M628" s="6">
        <v>5</v>
      </c>
      <c r="N628" s="22">
        <f t="shared" si="29"/>
        <v>1445</v>
      </c>
      <c r="O628" s="6" t="str">
        <f>VLOOKUP(H628,Data_Persons!$B$2:$C$9,2,0)</f>
        <v>Sara</v>
      </c>
    </row>
    <row r="629" spans="1:15" x14ac:dyDescent="0.3">
      <c r="A629" s="8" t="s">
        <v>670</v>
      </c>
      <c r="B629" s="43">
        <v>44544</v>
      </c>
      <c r="C629" s="6">
        <f>DAY(Data_Sales[[#This Row],[Order Date]])</f>
        <v>14</v>
      </c>
      <c r="D629" s="14">
        <f t="shared" si="27"/>
        <v>12</v>
      </c>
      <c r="E629" s="6">
        <f t="shared" si="28"/>
        <v>2021</v>
      </c>
      <c r="F629" s="6">
        <v>18</v>
      </c>
      <c r="G629" s="6" t="s">
        <v>52</v>
      </c>
      <c r="H629" s="6" t="s">
        <v>38</v>
      </c>
      <c r="I629" s="6">
        <f>INDEX(Data_Persons[Tenure (yrs)],MATCH(Data_Sales!H629,Data_Persons[Sales Person],0))</f>
        <v>5</v>
      </c>
      <c r="J629" s="6" t="s">
        <v>12</v>
      </c>
      <c r="K629" s="6" t="s">
        <v>449</v>
      </c>
      <c r="L629" s="22">
        <v>289</v>
      </c>
      <c r="M629" s="6">
        <v>9</v>
      </c>
      <c r="N629" s="22">
        <f t="shared" si="29"/>
        <v>2601</v>
      </c>
      <c r="O629" s="6" t="str">
        <f>VLOOKUP(H629,Data_Persons!$B$2:$C$9,2,0)</f>
        <v>Jeff</v>
      </c>
    </row>
    <row r="630" spans="1:15" x14ac:dyDescent="0.3">
      <c r="A630" s="8" t="s">
        <v>671</v>
      </c>
      <c r="B630" s="43">
        <v>44545</v>
      </c>
      <c r="C630" s="6">
        <f>DAY(Data_Sales[[#This Row],[Order Date]])</f>
        <v>15</v>
      </c>
      <c r="D630" s="14">
        <f t="shared" si="27"/>
        <v>12</v>
      </c>
      <c r="E630" s="6">
        <f t="shared" si="28"/>
        <v>2021</v>
      </c>
      <c r="F630" s="6">
        <v>15</v>
      </c>
      <c r="G630" s="6" t="s">
        <v>49</v>
      </c>
      <c r="H630" s="6" t="s">
        <v>36</v>
      </c>
      <c r="I630" s="6">
        <f>INDEX(Data_Persons[Tenure (yrs)],MATCH(Data_Sales!H630,Data_Persons[Sales Person],0))</f>
        <v>6</v>
      </c>
      <c r="J630" s="6" t="s">
        <v>27</v>
      </c>
      <c r="K630" s="6" t="s">
        <v>449</v>
      </c>
      <c r="L630" s="22">
        <v>289</v>
      </c>
      <c r="M630" s="6">
        <v>9</v>
      </c>
      <c r="N630" s="22">
        <f t="shared" si="29"/>
        <v>2601</v>
      </c>
      <c r="O630" s="6" t="str">
        <f>VLOOKUP(H630,Data_Persons!$B$2:$C$9,2,0)</f>
        <v>Steve</v>
      </c>
    </row>
    <row r="631" spans="1:15" x14ac:dyDescent="0.3">
      <c r="A631" s="8" t="s">
        <v>672</v>
      </c>
      <c r="B631" s="43">
        <v>44545</v>
      </c>
      <c r="C631" s="6">
        <f>DAY(Data_Sales[[#This Row],[Order Date]])</f>
        <v>15</v>
      </c>
      <c r="D631" s="14">
        <f t="shared" si="27"/>
        <v>12</v>
      </c>
      <c r="E631" s="6">
        <f t="shared" si="28"/>
        <v>2021</v>
      </c>
      <c r="F631" s="6">
        <v>8</v>
      </c>
      <c r="G631" s="6" t="s">
        <v>76</v>
      </c>
      <c r="H631" s="6" t="s">
        <v>41</v>
      </c>
      <c r="I631" s="6">
        <f>INDEX(Data_Persons[Tenure (yrs)],MATCH(Data_Sales!H631,Data_Persons[Sales Person],0))</f>
        <v>8</v>
      </c>
      <c r="J631" s="6" t="s">
        <v>17</v>
      </c>
      <c r="K631" s="6" t="s">
        <v>449</v>
      </c>
      <c r="L631" s="22">
        <v>289</v>
      </c>
      <c r="M631" s="6">
        <v>2</v>
      </c>
      <c r="N631" s="22">
        <f t="shared" si="29"/>
        <v>578</v>
      </c>
      <c r="O631" s="6" t="str">
        <f>VLOOKUP(H631,Data_Persons!$B$2:$C$9,2,0)</f>
        <v>Philip</v>
      </c>
    </row>
    <row r="632" spans="1:15" x14ac:dyDescent="0.3">
      <c r="A632" s="8" t="s">
        <v>673</v>
      </c>
      <c r="B632" s="43">
        <v>44546</v>
      </c>
      <c r="C632" s="6">
        <f>DAY(Data_Sales[[#This Row],[Order Date]])</f>
        <v>16</v>
      </c>
      <c r="D632" s="14">
        <f t="shared" si="27"/>
        <v>12</v>
      </c>
      <c r="E632" s="6">
        <f t="shared" si="28"/>
        <v>2021</v>
      </c>
      <c r="F632" s="6">
        <v>20</v>
      </c>
      <c r="G632" s="6" t="s">
        <v>10</v>
      </c>
      <c r="H632" s="6" t="s">
        <v>11</v>
      </c>
      <c r="I632" s="6">
        <f>INDEX(Data_Persons[Tenure (yrs)],MATCH(Data_Sales!H632,Data_Persons[Sales Person],0))</f>
        <v>3</v>
      </c>
      <c r="J632" s="6" t="s">
        <v>12</v>
      </c>
      <c r="K632" s="6" t="s">
        <v>449</v>
      </c>
      <c r="L632" s="22">
        <v>289</v>
      </c>
      <c r="M632" s="6">
        <v>3</v>
      </c>
      <c r="N632" s="22">
        <f t="shared" si="29"/>
        <v>867</v>
      </c>
      <c r="O632" s="6" t="str">
        <f>VLOOKUP(H632,Data_Persons!$B$2:$C$9,2,0)</f>
        <v>Jeff</v>
      </c>
    </row>
    <row r="633" spans="1:15" x14ac:dyDescent="0.3">
      <c r="A633" s="8" t="s">
        <v>674</v>
      </c>
      <c r="B633" s="43">
        <v>44548</v>
      </c>
      <c r="C633" s="6">
        <f>DAY(Data_Sales[[#This Row],[Order Date]])</f>
        <v>18</v>
      </c>
      <c r="D633" s="14">
        <f t="shared" si="27"/>
        <v>12</v>
      </c>
      <c r="E633" s="6">
        <f t="shared" si="28"/>
        <v>2021</v>
      </c>
      <c r="F633" s="6">
        <v>20</v>
      </c>
      <c r="G633" s="6" t="s">
        <v>10</v>
      </c>
      <c r="H633" s="6" t="s">
        <v>38</v>
      </c>
      <c r="I633" s="6">
        <f>INDEX(Data_Persons[Tenure (yrs)],MATCH(Data_Sales!H633,Data_Persons[Sales Person],0))</f>
        <v>5</v>
      </c>
      <c r="J633" s="6" t="s">
        <v>12</v>
      </c>
      <c r="K633" s="6" t="s">
        <v>449</v>
      </c>
      <c r="L633" s="22">
        <v>289</v>
      </c>
      <c r="M633" s="6">
        <v>4</v>
      </c>
      <c r="N633" s="22">
        <f t="shared" si="29"/>
        <v>1156</v>
      </c>
      <c r="O633" s="6" t="str">
        <f>VLOOKUP(H633,Data_Persons!$B$2:$C$9,2,0)</f>
        <v>Jeff</v>
      </c>
    </row>
    <row r="634" spans="1:15" x14ac:dyDescent="0.3">
      <c r="A634" s="8" t="s">
        <v>675</v>
      </c>
      <c r="B634" s="43">
        <v>44550</v>
      </c>
      <c r="C634" s="6">
        <f>DAY(Data_Sales[[#This Row],[Order Date]])</f>
        <v>20</v>
      </c>
      <c r="D634" s="14">
        <f t="shared" si="27"/>
        <v>12</v>
      </c>
      <c r="E634" s="6">
        <f t="shared" si="28"/>
        <v>2021</v>
      </c>
      <c r="F634" s="6">
        <v>9</v>
      </c>
      <c r="G634" s="6" t="s">
        <v>40</v>
      </c>
      <c r="H634" s="6" t="s">
        <v>41</v>
      </c>
      <c r="I634" s="6">
        <f>INDEX(Data_Persons[Tenure (yrs)],MATCH(Data_Sales!H634,Data_Persons[Sales Person],0))</f>
        <v>8</v>
      </c>
      <c r="J634" s="6" t="s">
        <v>17</v>
      </c>
      <c r="K634" s="6" t="s">
        <v>449</v>
      </c>
      <c r="L634" s="22">
        <v>289</v>
      </c>
      <c r="M634" s="6">
        <v>5</v>
      </c>
      <c r="N634" s="22">
        <f t="shared" si="29"/>
        <v>1445</v>
      </c>
      <c r="O634" s="6" t="str">
        <f>VLOOKUP(H634,Data_Persons!$B$2:$C$9,2,0)</f>
        <v>Philip</v>
      </c>
    </row>
    <row r="635" spans="1:15" x14ac:dyDescent="0.3">
      <c r="A635" s="8" t="s">
        <v>676</v>
      </c>
      <c r="B635" s="43">
        <v>44553</v>
      </c>
      <c r="C635" s="6">
        <f>DAY(Data_Sales[[#This Row],[Order Date]])</f>
        <v>23</v>
      </c>
      <c r="D635" s="14">
        <f t="shared" si="27"/>
        <v>12</v>
      </c>
      <c r="E635" s="6">
        <f t="shared" si="28"/>
        <v>2021</v>
      </c>
      <c r="F635" s="6">
        <v>11</v>
      </c>
      <c r="G635" s="6" t="s">
        <v>115</v>
      </c>
      <c r="H635" s="6" t="s">
        <v>26</v>
      </c>
      <c r="I635" s="6">
        <f>INDEX(Data_Persons[Tenure (yrs)],MATCH(Data_Sales!H635,Data_Persons[Sales Person],0))</f>
        <v>5</v>
      </c>
      <c r="J635" s="6" t="s">
        <v>27</v>
      </c>
      <c r="K635" s="6" t="s">
        <v>449</v>
      </c>
      <c r="L635" s="22">
        <v>289</v>
      </c>
      <c r="M635" s="6">
        <v>9</v>
      </c>
      <c r="N635" s="22">
        <f t="shared" si="29"/>
        <v>2601</v>
      </c>
      <c r="O635" s="6" t="str">
        <f>VLOOKUP(H635,Data_Persons!$B$2:$C$9,2,0)</f>
        <v>Sara</v>
      </c>
    </row>
    <row r="636" spans="1:15" x14ac:dyDescent="0.3">
      <c r="A636" s="8" t="s">
        <v>677</v>
      </c>
      <c r="B636" s="43">
        <v>44555</v>
      </c>
      <c r="C636" s="6">
        <f>DAY(Data_Sales[[#This Row],[Order Date]])</f>
        <v>25</v>
      </c>
      <c r="D636" s="14">
        <f t="shared" si="27"/>
        <v>12</v>
      </c>
      <c r="E636" s="6">
        <f t="shared" si="28"/>
        <v>2021</v>
      </c>
      <c r="F636" s="6">
        <v>5</v>
      </c>
      <c r="G636" s="6" t="s">
        <v>23</v>
      </c>
      <c r="H636" s="6" t="s">
        <v>20</v>
      </c>
      <c r="I636" s="6">
        <f>INDEX(Data_Persons[Tenure (yrs)],MATCH(Data_Sales!H636,Data_Persons[Sales Person],0))</f>
        <v>2</v>
      </c>
      <c r="J636" s="6" t="s">
        <v>21</v>
      </c>
      <c r="K636" s="6" t="s">
        <v>449</v>
      </c>
      <c r="L636" s="22">
        <v>289</v>
      </c>
      <c r="M636" s="6">
        <v>4</v>
      </c>
      <c r="N636" s="22">
        <f t="shared" si="29"/>
        <v>1156</v>
      </c>
      <c r="O636" s="6" t="str">
        <f>VLOOKUP(H636,Data_Persons!$B$2:$C$9,2,0)</f>
        <v>Jeff</v>
      </c>
    </row>
    <row r="637" spans="1:15" x14ac:dyDescent="0.3">
      <c r="A637" s="8" t="s">
        <v>678</v>
      </c>
      <c r="B637" s="43">
        <v>44555</v>
      </c>
      <c r="C637" s="6">
        <f>DAY(Data_Sales[[#This Row],[Order Date]])</f>
        <v>25</v>
      </c>
      <c r="D637" s="14">
        <f t="shared" si="27"/>
        <v>12</v>
      </c>
      <c r="E637" s="6">
        <f t="shared" si="28"/>
        <v>2021</v>
      </c>
      <c r="F637" s="6">
        <v>3</v>
      </c>
      <c r="G637" s="6" t="s">
        <v>29</v>
      </c>
      <c r="H637" s="6" t="s">
        <v>30</v>
      </c>
      <c r="I637" s="6">
        <f>INDEX(Data_Persons[Tenure (yrs)],MATCH(Data_Sales!H637,Data_Persons[Sales Person],0))</f>
        <v>2</v>
      </c>
      <c r="J637" s="6" t="s">
        <v>21</v>
      </c>
      <c r="K637" s="6" t="s">
        <v>449</v>
      </c>
      <c r="L637" s="22">
        <v>289</v>
      </c>
      <c r="M637" s="6">
        <v>6</v>
      </c>
      <c r="N637" s="22">
        <f t="shared" si="29"/>
        <v>1734</v>
      </c>
      <c r="O637" s="6" t="str">
        <f>VLOOKUP(H637,Data_Persons!$B$2:$C$9,2,0)</f>
        <v>Sara</v>
      </c>
    </row>
    <row r="638" spans="1:15" x14ac:dyDescent="0.3">
      <c r="A638" s="8" t="s">
        <v>679</v>
      </c>
      <c r="B638" s="43">
        <v>44556</v>
      </c>
      <c r="C638" s="6">
        <f>DAY(Data_Sales[[#This Row],[Order Date]])</f>
        <v>26</v>
      </c>
      <c r="D638" s="14">
        <f t="shared" si="27"/>
        <v>12</v>
      </c>
      <c r="E638" s="6">
        <f t="shared" si="28"/>
        <v>2021</v>
      </c>
      <c r="F638" s="6">
        <v>11</v>
      </c>
      <c r="G638" s="6" t="s">
        <v>115</v>
      </c>
      <c r="H638" s="6" t="s">
        <v>26</v>
      </c>
      <c r="I638" s="6">
        <f>INDEX(Data_Persons[Tenure (yrs)],MATCH(Data_Sales!H638,Data_Persons[Sales Person],0))</f>
        <v>5</v>
      </c>
      <c r="J638" s="6" t="s">
        <v>27</v>
      </c>
      <c r="K638" s="6" t="s">
        <v>449</v>
      </c>
      <c r="L638" s="22">
        <v>289</v>
      </c>
      <c r="M638" s="6">
        <v>2</v>
      </c>
      <c r="N638" s="22">
        <f t="shared" si="29"/>
        <v>578</v>
      </c>
      <c r="O638" s="6" t="str">
        <f>VLOOKUP(H638,Data_Persons!$B$2:$C$9,2,0)</f>
        <v>Sara</v>
      </c>
    </row>
    <row r="639" spans="1:15" x14ac:dyDescent="0.3">
      <c r="A639" s="8" t="s">
        <v>680</v>
      </c>
      <c r="B639" s="43">
        <v>44564</v>
      </c>
      <c r="C639" s="6">
        <f>DAY(Data_Sales[[#This Row],[Order Date]])</f>
        <v>3</v>
      </c>
      <c r="D639" s="14">
        <f t="shared" si="27"/>
        <v>1</v>
      </c>
      <c r="E639" s="6">
        <f t="shared" si="28"/>
        <v>2022</v>
      </c>
      <c r="F639" s="6">
        <v>1</v>
      </c>
      <c r="G639" s="6" t="s">
        <v>61</v>
      </c>
      <c r="H639" s="6" t="s">
        <v>30</v>
      </c>
      <c r="I639" s="6">
        <f>INDEX(Data_Persons[Tenure (yrs)],MATCH(Data_Sales!H639,Data_Persons[Sales Person],0))</f>
        <v>2</v>
      </c>
      <c r="J639" s="6" t="s">
        <v>21</v>
      </c>
      <c r="K639" s="6" t="s">
        <v>449</v>
      </c>
      <c r="L639" s="22">
        <v>289</v>
      </c>
      <c r="M639" s="6">
        <v>4</v>
      </c>
      <c r="N639" s="22">
        <f t="shared" si="29"/>
        <v>1156</v>
      </c>
      <c r="O639" s="6" t="str">
        <f>VLOOKUP(H639,Data_Persons!$B$2:$C$9,2,0)</f>
        <v>Sara</v>
      </c>
    </row>
    <row r="640" spans="1:15" x14ac:dyDescent="0.3">
      <c r="A640" s="8" t="s">
        <v>681</v>
      </c>
      <c r="B640" s="43">
        <v>44566</v>
      </c>
      <c r="C640" s="6">
        <f>DAY(Data_Sales[[#This Row],[Order Date]])</f>
        <v>5</v>
      </c>
      <c r="D640" s="14">
        <f t="shared" si="27"/>
        <v>1</v>
      </c>
      <c r="E640" s="6">
        <f t="shared" si="28"/>
        <v>2022</v>
      </c>
      <c r="F640" s="6">
        <v>15</v>
      </c>
      <c r="G640" s="6" t="s">
        <v>49</v>
      </c>
      <c r="H640" s="6" t="s">
        <v>36</v>
      </c>
      <c r="I640" s="6">
        <f>INDEX(Data_Persons[Tenure (yrs)],MATCH(Data_Sales!H640,Data_Persons[Sales Person],0))</f>
        <v>6</v>
      </c>
      <c r="J640" s="6" t="s">
        <v>27</v>
      </c>
      <c r="K640" s="6" t="s">
        <v>449</v>
      </c>
      <c r="L640" s="22">
        <v>289</v>
      </c>
      <c r="M640" s="6">
        <v>0</v>
      </c>
      <c r="N640" s="22">
        <f t="shared" si="29"/>
        <v>0</v>
      </c>
      <c r="O640" s="6" t="str">
        <f>VLOOKUP(H640,Data_Persons!$B$2:$C$9,2,0)</f>
        <v>Steve</v>
      </c>
    </row>
    <row r="641" spans="1:15" x14ac:dyDescent="0.3">
      <c r="A641" s="8" t="s">
        <v>682</v>
      </c>
      <c r="B641" s="43">
        <v>44567</v>
      </c>
      <c r="C641" s="6">
        <f>DAY(Data_Sales[[#This Row],[Order Date]])</f>
        <v>6</v>
      </c>
      <c r="D641" s="14">
        <f t="shared" si="27"/>
        <v>1</v>
      </c>
      <c r="E641" s="6">
        <f t="shared" si="28"/>
        <v>2022</v>
      </c>
      <c r="F641" s="6">
        <v>10</v>
      </c>
      <c r="G641" s="6" t="s">
        <v>68</v>
      </c>
      <c r="H641" s="6" t="s">
        <v>16</v>
      </c>
      <c r="I641" s="6">
        <f>INDEX(Data_Persons[Tenure (yrs)],MATCH(Data_Sales!H641,Data_Persons[Sales Person],0))</f>
        <v>4</v>
      </c>
      <c r="J641" s="6" t="s">
        <v>17</v>
      </c>
      <c r="K641" s="6" t="s">
        <v>449</v>
      </c>
      <c r="L641" s="22">
        <v>289</v>
      </c>
      <c r="M641" s="6">
        <v>3</v>
      </c>
      <c r="N641" s="22">
        <f t="shared" si="29"/>
        <v>867</v>
      </c>
      <c r="O641" s="6" t="str">
        <f>VLOOKUP(H641,Data_Persons!$B$2:$C$9,2,0)</f>
        <v>Steve</v>
      </c>
    </row>
    <row r="642" spans="1:15" x14ac:dyDescent="0.3">
      <c r="A642" s="8" t="s">
        <v>683</v>
      </c>
      <c r="B642" s="43">
        <v>44568</v>
      </c>
      <c r="C642" s="6">
        <f>DAY(Data_Sales[[#This Row],[Order Date]])</f>
        <v>7</v>
      </c>
      <c r="D642" s="14">
        <f t="shared" ref="D642:D705" si="30">MONTH(B642)</f>
        <v>1</v>
      </c>
      <c r="E642" s="6">
        <f t="shared" ref="E642:E705" si="31">YEAR(B642)</f>
        <v>2022</v>
      </c>
      <c r="F642" s="6">
        <v>13</v>
      </c>
      <c r="G642" s="6" t="s">
        <v>35</v>
      </c>
      <c r="H642" s="6" t="s">
        <v>36</v>
      </c>
      <c r="I642" s="6">
        <f>INDEX(Data_Persons[Tenure (yrs)],MATCH(Data_Sales!H642,Data_Persons[Sales Person],0))</f>
        <v>6</v>
      </c>
      <c r="J642" s="6" t="s">
        <v>27</v>
      </c>
      <c r="K642" s="6" t="s">
        <v>449</v>
      </c>
      <c r="L642" s="22">
        <v>289</v>
      </c>
      <c r="M642" s="6">
        <v>9</v>
      </c>
      <c r="N642" s="22">
        <f t="shared" si="29"/>
        <v>2601</v>
      </c>
      <c r="O642" s="6" t="str">
        <f>VLOOKUP(H642,Data_Persons!$B$2:$C$9,2,0)</f>
        <v>Steve</v>
      </c>
    </row>
    <row r="643" spans="1:15" x14ac:dyDescent="0.3">
      <c r="A643" s="8" t="s">
        <v>684</v>
      </c>
      <c r="B643" s="43">
        <v>44574</v>
      </c>
      <c r="C643" s="6">
        <f>DAY(Data_Sales[[#This Row],[Order Date]])</f>
        <v>13</v>
      </c>
      <c r="D643" s="14">
        <f t="shared" si="30"/>
        <v>1</v>
      </c>
      <c r="E643" s="6">
        <f t="shared" si="31"/>
        <v>2022</v>
      </c>
      <c r="F643" s="6">
        <v>15</v>
      </c>
      <c r="G643" s="6" t="s">
        <v>49</v>
      </c>
      <c r="H643" s="6" t="s">
        <v>36</v>
      </c>
      <c r="I643" s="6">
        <f>INDEX(Data_Persons[Tenure (yrs)],MATCH(Data_Sales!H643,Data_Persons[Sales Person],0))</f>
        <v>6</v>
      </c>
      <c r="J643" s="6" t="s">
        <v>27</v>
      </c>
      <c r="K643" s="6" t="s">
        <v>449</v>
      </c>
      <c r="L643" s="22">
        <v>289</v>
      </c>
      <c r="M643" s="6">
        <v>2</v>
      </c>
      <c r="N643" s="22">
        <f t="shared" ref="N643:N706" si="32">L643*M643</f>
        <v>578</v>
      </c>
      <c r="O643" s="6" t="str">
        <f>VLOOKUP(H643,Data_Persons!$B$2:$C$9,2,0)</f>
        <v>Steve</v>
      </c>
    </row>
    <row r="644" spans="1:15" x14ac:dyDescent="0.3">
      <c r="A644" s="8" t="s">
        <v>685</v>
      </c>
      <c r="B644" s="43">
        <v>44575</v>
      </c>
      <c r="C644" s="6">
        <f>DAY(Data_Sales[[#This Row],[Order Date]])</f>
        <v>14</v>
      </c>
      <c r="D644" s="14">
        <f t="shared" si="30"/>
        <v>1</v>
      </c>
      <c r="E644" s="6">
        <f t="shared" si="31"/>
        <v>2022</v>
      </c>
      <c r="F644" s="6">
        <v>12</v>
      </c>
      <c r="G644" s="6" t="s">
        <v>25</v>
      </c>
      <c r="H644" s="6" t="s">
        <v>36</v>
      </c>
      <c r="I644" s="6">
        <f>INDEX(Data_Persons[Tenure (yrs)],MATCH(Data_Sales!H644,Data_Persons[Sales Person],0))</f>
        <v>6</v>
      </c>
      <c r="J644" s="6" t="s">
        <v>27</v>
      </c>
      <c r="K644" s="6" t="s">
        <v>449</v>
      </c>
      <c r="L644" s="22">
        <v>289</v>
      </c>
      <c r="M644" s="6">
        <v>7</v>
      </c>
      <c r="N644" s="22">
        <f t="shared" si="32"/>
        <v>2023</v>
      </c>
      <c r="O644" s="6" t="str">
        <f>VLOOKUP(H644,Data_Persons!$B$2:$C$9,2,0)</f>
        <v>Steve</v>
      </c>
    </row>
    <row r="645" spans="1:15" x14ac:dyDescent="0.3">
      <c r="A645" s="8" t="s">
        <v>686</v>
      </c>
      <c r="B645" s="43">
        <v>44576</v>
      </c>
      <c r="C645" s="6">
        <f>DAY(Data_Sales[[#This Row],[Order Date]])</f>
        <v>15</v>
      </c>
      <c r="D645" s="14">
        <f t="shared" si="30"/>
        <v>1</v>
      </c>
      <c r="E645" s="6">
        <f t="shared" si="31"/>
        <v>2022</v>
      </c>
      <c r="F645" s="6">
        <v>16</v>
      </c>
      <c r="G645" s="6" t="s">
        <v>92</v>
      </c>
      <c r="H645" s="6" t="s">
        <v>11</v>
      </c>
      <c r="I645" s="6">
        <f>INDEX(Data_Persons[Tenure (yrs)],MATCH(Data_Sales!H645,Data_Persons[Sales Person],0))</f>
        <v>3</v>
      </c>
      <c r="J645" s="6" t="s">
        <v>12</v>
      </c>
      <c r="K645" s="6" t="s">
        <v>449</v>
      </c>
      <c r="L645" s="22">
        <v>289</v>
      </c>
      <c r="M645" s="6">
        <v>9</v>
      </c>
      <c r="N645" s="22">
        <f t="shared" si="32"/>
        <v>2601</v>
      </c>
      <c r="O645" s="6" t="str">
        <f>VLOOKUP(H645,Data_Persons!$B$2:$C$9,2,0)</f>
        <v>Jeff</v>
      </c>
    </row>
    <row r="646" spans="1:15" x14ac:dyDescent="0.3">
      <c r="A646" s="8" t="s">
        <v>687</v>
      </c>
      <c r="B646" s="43">
        <v>44578</v>
      </c>
      <c r="C646" s="6">
        <f>DAY(Data_Sales[[#This Row],[Order Date]])</f>
        <v>17</v>
      </c>
      <c r="D646" s="14">
        <f t="shared" si="30"/>
        <v>1</v>
      </c>
      <c r="E646" s="6">
        <f t="shared" si="31"/>
        <v>2022</v>
      </c>
      <c r="F646" s="6">
        <v>18</v>
      </c>
      <c r="G646" s="6" t="s">
        <v>52</v>
      </c>
      <c r="H646" s="6" t="s">
        <v>11</v>
      </c>
      <c r="I646" s="6">
        <f>INDEX(Data_Persons[Tenure (yrs)],MATCH(Data_Sales!H646,Data_Persons[Sales Person],0))</f>
        <v>3</v>
      </c>
      <c r="J646" s="6" t="s">
        <v>12</v>
      </c>
      <c r="K646" s="6" t="s">
        <v>449</v>
      </c>
      <c r="L646" s="22">
        <v>289</v>
      </c>
      <c r="M646" s="6">
        <v>2</v>
      </c>
      <c r="N646" s="22">
        <f t="shared" si="32"/>
        <v>578</v>
      </c>
      <c r="O646" s="6" t="str">
        <f>VLOOKUP(H646,Data_Persons!$B$2:$C$9,2,0)</f>
        <v>Jeff</v>
      </c>
    </row>
    <row r="647" spans="1:15" x14ac:dyDescent="0.3">
      <c r="A647" s="8" t="s">
        <v>688</v>
      </c>
      <c r="B647" s="43">
        <v>44578</v>
      </c>
      <c r="C647" s="6">
        <f>DAY(Data_Sales[[#This Row],[Order Date]])</f>
        <v>17</v>
      </c>
      <c r="D647" s="14">
        <f t="shared" si="30"/>
        <v>1</v>
      </c>
      <c r="E647" s="6">
        <f t="shared" si="31"/>
        <v>2022</v>
      </c>
      <c r="F647" s="6">
        <v>7</v>
      </c>
      <c r="G647" s="6" t="s">
        <v>43</v>
      </c>
      <c r="H647" s="6" t="s">
        <v>41</v>
      </c>
      <c r="I647" s="6">
        <f>INDEX(Data_Persons[Tenure (yrs)],MATCH(Data_Sales!H647,Data_Persons[Sales Person],0))</f>
        <v>8</v>
      </c>
      <c r="J647" s="6" t="s">
        <v>17</v>
      </c>
      <c r="K647" s="6" t="s">
        <v>449</v>
      </c>
      <c r="L647" s="22">
        <v>289</v>
      </c>
      <c r="M647" s="6">
        <v>5</v>
      </c>
      <c r="N647" s="22">
        <f t="shared" si="32"/>
        <v>1445</v>
      </c>
      <c r="O647" s="6" t="str">
        <f>VLOOKUP(H647,Data_Persons!$B$2:$C$9,2,0)</f>
        <v>Philip</v>
      </c>
    </row>
    <row r="648" spans="1:15" x14ac:dyDescent="0.3">
      <c r="A648" s="8" t="s">
        <v>689</v>
      </c>
      <c r="B648" s="43">
        <v>44582</v>
      </c>
      <c r="C648" s="6">
        <f>DAY(Data_Sales[[#This Row],[Order Date]])</f>
        <v>21</v>
      </c>
      <c r="D648" s="14">
        <f t="shared" si="30"/>
        <v>1</v>
      </c>
      <c r="E648" s="6">
        <f t="shared" si="31"/>
        <v>2022</v>
      </c>
      <c r="F648" s="6">
        <v>8</v>
      </c>
      <c r="G648" s="6" t="s">
        <v>76</v>
      </c>
      <c r="H648" s="6" t="s">
        <v>16</v>
      </c>
      <c r="I648" s="6">
        <f>INDEX(Data_Persons[Tenure (yrs)],MATCH(Data_Sales!H648,Data_Persons[Sales Person],0))</f>
        <v>4</v>
      </c>
      <c r="J648" s="6" t="s">
        <v>17</v>
      </c>
      <c r="K648" s="6" t="s">
        <v>449</v>
      </c>
      <c r="L648" s="22">
        <v>289</v>
      </c>
      <c r="M648" s="6">
        <v>4</v>
      </c>
      <c r="N648" s="22">
        <f t="shared" si="32"/>
        <v>1156</v>
      </c>
      <c r="O648" s="6" t="str">
        <f>VLOOKUP(H648,Data_Persons!$B$2:$C$9,2,0)</f>
        <v>Steve</v>
      </c>
    </row>
    <row r="649" spans="1:15" x14ac:dyDescent="0.3">
      <c r="A649" s="8" t="s">
        <v>690</v>
      </c>
      <c r="B649" s="43">
        <v>44583</v>
      </c>
      <c r="C649" s="6">
        <f>DAY(Data_Sales[[#This Row],[Order Date]])</f>
        <v>22</v>
      </c>
      <c r="D649" s="14">
        <f t="shared" si="30"/>
        <v>1</v>
      </c>
      <c r="E649" s="6">
        <f t="shared" si="31"/>
        <v>2022</v>
      </c>
      <c r="F649" s="6">
        <v>2</v>
      </c>
      <c r="G649" s="6" t="s">
        <v>74</v>
      </c>
      <c r="H649" s="6" t="s">
        <v>30</v>
      </c>
      <c r="I649" s="6">
        <f>INDEX(Data_Persons[Tenure (yrs)],MATCH(Data_Sales!H649,Data_Persons[Sales Person],0))</f>
        <v>2</v>
      </c>
      <c r="J649" s="6" t="s">
        <v>21</v>
      </c>
      <c r="K649" s="6" t="s">
        <v>449</v>
      </c>
      <c r="L649" s="22">
        <v>289</v>
      </c>
      <c r="M649" s="6">
        <v>5</v>
      </c>
      <c r="N649" s="22">
        <f t="shared" si="32"/>
        <v>1445</v>
      </c>
      <c r="O649" s="6" t="str">
        <f>VLOOKUP(H649,Data_Persons!$B$2:$C$9,2,0)</f>
        <v>Sara</v>
      </c>
    </row>
    <row r="650" spans="1:15" x14ac:dyDescent="0.3">
      <c r="A650" s="8" t="s">
        <v>691</v>
      </c>
      <c r="B650" s="43">
        <v>44583</v>
      </c>
      <c r="C650" s="6">
        <f>DAY(Data_Sales[[#This Row],[Order Date]])</f>
        <v>22</v>
      </c>
      <c r="D650" s="14">
        <f t="shared" si="30"/>
        <v>1</v>
      </c>
      <c r="E650" s="6">
        <f t="shared" si="31"/>
        <v>2022</v>
      </c>
      <c r="F650" s="6">
        <v>7</v>
      </c>
      <c r="G650" s="6" t="s">
        <v>43</v>
      </c>
      <c r="H650" s="6" t="s">
        <v>41</v>
      </c>
      <c r="I650" s="6">
        <f>INDEX(Data_Persons[Tenure (yrs)],MATCH(Data_Sales!H650,Data_Persons[Sales Person],0))</f>
        <v>8</v>
      </c>
      <c r="J650" s="6" t="s">
        <v>17</v>
      </c>
      <c r="K650" s="6" t="s">
        <v>449</v>
      </c>
      <c r="L650" s="22">
        <v>289</v>
      </c>
      <c r="M650" s="6">
        <v>7</v>
      </c>
      <c r="N650" s="22">
        <f t="shared" si="32"/>
        <v>2023</v>
      </c>
      <c r="O650" s="6" t="str">
        <f>VLOOKUP(H650,Data_Persons!$B$2:$C$9,2,0)</f>
        <v>Philip</v>
      </c>
    </row>
    <row r="651" spans="1:15" x14ac:dyDescent="0.3">
      <c r="A651" s="8" t="s">
        <v>692</v>
      </c>
      <c r="B651" s="43">
        <v>44588</v>
      </c>
      <c r="C651" s="6">
        <f>DAY(Data_Sales[[#This Row],[Order Date]])</f>
        <v>27</v>
      </c>
      <c r="D651" s="14">
        <f t="shared" si="30"/>
        <v>1</v>
      </c>
      <c r="E651" s="6">
        <f t="shared" si="31"/>
        <v>2022</v>
      </c>
      <c r="F651" s="6">
        <v>17</v>
      </c>
      <c r="G651" s="6" t="s">
        <v>63</v>
      </c>
      <c r="H651" s="6" t="s">
        <v>38</v>
      </c>
      <c r="I651" s="6">
        <f>INDEX(Data_Persons[Tenure (yrs)],MATCH(Data_Sales!H651,Data_Persons[Sales Person],0))</f>
        <v>5</v>
      </c>
      <c r="J651" s="6" t="s">
        <v>12</v>
      </c>
      <c r="K651" s="6" t="s">
        <v>449</v>
      </c>
      <c r="L651" s="22">
        <v>289</v>
      </c>
      <c r="M651" s="6">
        <v>2</v>
      </c>
      <c r="N651" s="22">
        <f t="shared" si="32"/>
        <v>578</v>
      </c>
      <c r="O651" s="6" t="str">
        <f>VLOOKUP(H651,Data_Persons!$B$2:$C$9,2,0)</f>
        <v>Jeff</v>
      </c>
    </row>
    <row r="652" spans="1:15" x14ac:dyDescent="0.3">
      <c r="A652" s="8" t="s">
        <v>693</v>
      </c>
      <c r="B652" s="43">
        <v>44590</v>
      </c>
      <c r="C652" s="6">
        <f>DAY(Data_Sales[[#This Row],[Order Date]])</f>
        <v>29</v>
      </c>
      <c r="D652" s="14">
        <f t="shared" si="30"/>
        <v>1</v>
      </c>
      <c r="E652" s="6">
        <f t="shared" si="31"/>
        <v>2022</v>
      </c>
      <c r="F652" s="6">
        <v>9</v>
      </c>
      <c r="G652" s="6" t="s">
        <v>40</v>
      </c>
      <c r="H652" s="6" t="s">
        <v>16</v>
      </c>
      <c r="I652" s="6">
        <f>INDEX(Data_Persons[Tenure (yrs)],MATCH(Data_Sales!H652,Data_Persons[Sales Person],0))</f>
        <v>4</v>
      </c>
      <c r="J652" s="6" t="s">
        <v>17</v>
      </c>
      <c r="K652" s="6" t="s">
        <v>449</v>
      </c>
      <c r="L652" s="22">
        <v>289</v>
      </c>
      <c r="M652" s="6">
        <v>1</v>
      </c>
      <c r="N652" s="22">
        <f t="shared" si="32"/>
        <v>289</v>
      </c>
      <c r="O652" s="6" t="str">
        <f>VLOOKUP(H652,Data_Persons!$B$2:$C$9,2,0)</f>
        <v>Steve</v>
      </c>
    </row>
    <row r="653" spans="1:15" x14ac:dyDescent="0.3">
      <c r="A653" s="8" t="s">
        <v>694</v>
      </c>
      <c r="B653" s="43">
        <v>44593</v>
      </c>
      <c r="C653" s="6">
        <f>DAY(Data_Sales[[#This Row],[Order Date]])</f>
        <v>1</v>
      </c>
      <c r="D653" s="14">
        <f t="shared" si="30"/>
        <v>2</v>
      </c>
      <c r="E653" s="6">
        <f t="shared" si="31"/>
        <v>2022</v>
      </c>
      <c r="F653" s="6">
        <v>13</v>
      </c>
      <c r="G653" s="6" t="s">
        <v>35</v>
      </c>
      <c r="H653" s="6" t="s">
        <v>36</v>
      </c>
      <c r="I653" s="6">
        <f>INDEX(Data_Persons[Tenure (yrs)],MATCH(Data_Sales!H653,Data_Persons[Sales Person],0))</f>
        <v>6</v>
      </c>
      <c r="J653" s="6" t="s">
        <v>27</v>
      </c>
      <c r="K653" s="6" t="s">
        <v>449</v>
      </c>
      <c r="L653" s="22">
        <v>289</v>
      </c>
      <c r="M653" s="6">
        <v>9</v>
      </c>
      <c r="N653" s="22">
        <f t="shared" si="32"/>
        <v>2601</v>
      </c>
      <c r="O653" s="6" t="str">
        <f>VLOOKUP(H653,Data_Persons!$B$2:$C$9,2,0)</f>
        <v>Steve</v>
      </c>
    </row>
    <row r="654" spans="1:15" x14ac:dyDescent="0.3">
      <c r="A654" s="8" t="s">
        <v>695</v>
      </c>
      <c r="B654" s="43">
        <v>44594</v>
      </c>
      <c r="C654" s="6">
        <f>DAY(Data_Sales[[#This Row],[Order Date]])</f>
        <v>2</v>
      </c>
      <c r="D654" s="14">
        <f t="shared" si="30"/>
        <v>2</v>
      </c>
      <c r="E654" s="6">
        <f t="shared" si="31"/>
        <v>2022</v>
      </c>
      <c r="F654" s="6">
        <v>8</v>
      </c>
      <c r="G654" s="6" t="s">
        <v>76</v>
      </c>
      <c r="H654" s="6" t="s">
        <v>41</v>
      </c>
      <c r="I654" s="6">
        <f>INDEX(Data_Persons[Tenure (yrs)],MATCH(Data_Sales!H654,Data_Persons[Sales Person],0))</f>
        <v>8</v>
      </c>
      <c r="J654" s="6" t="s">
        <v>17</v>
      </c>
      <c r="K654" s="6" t="s">
        <v>449</v>
      </c>
      <c r="L654" s="22">
        <v>289</v>
      </c>
      <c r="M654" s="6">
        <v>3</v>
      </c>
      <c r="N654" s="22">
        <f t="shared" si="32"/>
        <v>867</v>
      </c>
      <c r="O654" s="6" t="str">
        <f>VLOOKUP(H654,Data_Persons!$B$2:$C$9,2,0)</f>
        <v>Philip</v>
      </c>
    </row>
    <row r="655" spans="1:15" x14ac:dyDescent="0.3">
      <c r="A655" s="8" t="s">
        <v>696</v>
      </c>
      <c r="B655" s="43">
        <v>44596</v>
      </c>
      <c r="C655" s="6">
        <f>DAY(Data_Sales[[#This Row],[Order Date]])</f>
        <v>4</v>
      </c>
      <c r="D655" s="14">
        <f t="shared" si="30"/>
        <v>2</v>
      </c>
      <c r="E655" s="6">
        <f t="shared" si="31"/>
        <v>2022</v>
      </c>
      <c r="F655" s="6">
        <v>9</v>
      </c>
      <c r="G655" s="6" t="s">
        <v>40</v>
      </c>
      <c r="H655" s="6" t="s">
        <v>16</v>
      </c>
      <c r="I655" s="6">
        <f>INDEX(Data_Persons[Tenure (yrs)],MATCH(Data_Sales!H655,Data_Persons[Sales Person],0))</f>
        <v>4</v>
      </c>
      <c r="J655" s="6" t="s">
        <v>17</v>
      </c>
      <c r="K655" s="6" t="s">
        <v>449</v>
      </c>
      <c r="L655" s="22">
        <v>289</v>
      </c>
      <c r="M655" s="6">
        <v>0</v>
      </c>
      <c r="N655" s="22">
        <f t="shared" si="32"/>
        <v>0</v>
      </c>
      <c r="O655" s="6" t="str">
        <f>VLOOKUP(H655,Data_Persons!$B$2:$C$9,2,0)</f>
        <v>Steve</v>
      </c>
    </row>
    <row r="656" spans="1:15" x14ac:dyDescent="0.3">
      <c r="A656" s="8" t="s">
        <v>697</v>
      </c>
      <c r="B656" s="43">
        <v>44597</v>
      </c>
      <c r="C656" s="6">
        <f>DAY(Data_Sales[[#This Row],[Order Date]])</f>
        <v>5</v>
      </c>
      <c r="D656" s="14">
        <f t="shared" si="30"/>
        <v>2</v>
      </c>
      <c r="E656" s="6">
        <f t="shared" si="31"/>
        <v>2022</v>
      </c>
      <c r="F656" s="6">
        <v>16</v>
      </c>
      <c r="G656" s="6" t="s">
        <v>92</v>
      </c>
      <c r="H656" s="6" t="s">
        <v>11</v>
      </c>
      <c r="I656" s="6">
        <f>INDEX(Data_Persons[Tenure (yrs)],MATCH(Data_Sales!H656,Data_Persons[Sales Person],0))</f>
        <v>3</v>
      </c>
      <c r="J656" s="6" t="s">
        <v>12</v>
      </c>
      <c r="K656" s="6" t="s">
        <v>449</v>
      </c>
      <c r="L656" s="22">
        <v>289</v>
      </c>
      <c r="M656" s="6">
        <v>9</v>
      </c>
      <c r="N656" s="22">
        <f t="shared" si="32"/>
        <v>2601</v>
      </c>
      <c r="O656" s="6" t="str">
        <f>VLOOKUP(H656,Data_Persons!$B$2:$C$9,2,0)</f>
        <v>Jeff</v>
      </c>
    </row>
    <row r="657" spans="1:15" x14ac:dyDescent="0.3">
      <c r="A657" s="8" t="s">
        <v>698</v>
      </c>
      <c r="B657" s="43">
        <v>44597</v>
      </c>
      <c r="C657" s="6">
        <f>DAY(Data_Sales[[#This Row],[Order Date]])</f>
        <v>5</v>
      </c>
      <c r="D657" s="14">
        <f t="shared" si="30"/>
        <v>2</v>
      </c>
      <c r="E657" s="6">
        <f t="shared" si="31"/>
        <v>2022</v>
      </c>
      <c r="F657" s="6">
        <v>16</v>
      </c>
      <c r="G657" s="6" t="s">
        <v>92</v>
      </c>
      <c r="H657" s="6" t="s">
        <v>38</v>
      </c>
      <c r="I657" s="6">
        <f>INDEX(Data_Persons[Tenure (yrs)],MATCH(Data_Sales!H657,Data_Persons[Sales Person],0))</f>
        <v>5</v>
      </c>
      <c r="J657" s="6" t="s">
        <v>12</v>
      </c>
      <c r="K657" s="6" t="s">
        <v>449</v>
      </c>
      <c r="L657" s="22">
        <v>289</v>
      </c>
      <c r="M657" s="6">
        <v>9</v>
      </c>
      <c r="N657" s="22">
        <f t="shared" si="32"/>
        <v>2601</v>
      </c>
      <c r="O657" s="6" t="str">
        <f>VLOOKUP(H657,Data_Persons!$B$2:$C$9,2,0)</f>
        <v>Jeff</v>
      </c>
    </row>
    <row r="658" spans="1:15" x14ac:dyDescent="0.3">
      <c r="A658" s="8" t="s">
        <v>699</v>
      </c>
      <c r="B658" s="43">
        <v>44597</v>
      </c>
      <c r="C658" s="6">
        <f>DAY(Data_Sales[[#This Row],[Order Date]])</f>
        <v>5</v>
      </c>
      <c r="D658" s="14">
        <f t="shared" si="30"/>
        <v>2</v>
      </c>
      <c r="E658" s="6">
        <f t="shared" si="31"/>
        <v>2022</v>
      </c>
      <c r="F658" s="6">
        <v>3</v>
      </c>
      <c r="G658" s="6" t="s">
        <v>29</v>
      </c>
      <c r="H658" s="6" t="s">
        <v>30</v>
      </c>
      <c r="I658" s="6">
        <f>INDEX(Data_Persons[Tenure (yrs)],MATCH(Data_Sales!H658,Data_Persons[Sales Person],0))</f>
        <v>2</v>
      </c>
      <c r="J658" s="6" t="s">
        <v>21</v>
      </c>
      <c r="K658" s="6" t="s">
        <v>449</v>
      </c>
      <c r="L658" s="22">
        <v>289</v>
      </c>
      <c r="M658" s="6">
        <v>9</v>
      </c>
      <c r="N658" s="22">
        <f t="shared" si="32"/>
        <v>2601</v>
      </c>
      <c r="O658" s="6" t="str">
        <f>VLOOKUP(H658,Data_Persons!$B$2:$C$9,2,0)</f>
        <v>Sara</v>
      </c>
    </row>
    <row r="659" spans="1:15" x14ac:dyDescent="0.3">
      <c r="A659" s="8" t="s">
        <v>700</v>
      </c>
      <c r="B659" s="43">
        <v>44598</v>
      </c>
      <c r="C659" s="6">
        <f>DAY(Data_Sales[[#This Row],[Order Date]])</f>
        <v>6</v>
      </c>
      <c r="D659" s="14">
        <f t="shared" si="30"/>
        <v>2</v>
      </c>
      <c r="E659" s="6">
        <f t="shared" si="31"/>
        <v>2022</v>
      </c>
      <c r="F659" s="6">
        <v>9</v>
      </c>
      <c r="G659" s="6" t="s">
        <v>40</v>
      </c>
      <c r="H659" s="6" t="s">
        <v>41</v>
      </c>
      <c r="I659" s="6">
        <f>INDEX(Data_Persons[Tenure (yrs)],MATCH(Data_Sales!H659,Data_Persons[Sales Person],0))</f>
        <v>8</v>
      </c>
      <c r="J659" s="6" t="s">
        <v>17</v>
      </c>
      <c r="K659" s="6" t="s">
        <v>449</v>
      </c>
      <c r="L659" s="22">
        <v>289</v>
      </c>
      <c r="M659" s="6">
        <v>4</v>
      </c>
      <c r="N659" s="22">
        <f t="shared" si="32"/>
        <v>1156</v>
      </c>
      <c r="O659" s="6" t="str">
        <f>VLOOKUP(H659,Data_Persons!$B$2:$C$9,2,0)</f>
        <v>Philip</v>
      </c>
    </row>
    <row r="660" spans="1:15" x14ac:dyDescent="0.3">
      <c r="A660" s="8" t="s">
        <v>701</v>
      </c>
      <c r="B660" s="43">
        <v>44607</v>
      </c>
      <c r="C660" s="6">
        <f>DAY(Data_Sales[[#This Row],[Order Date]])</f>
        <v>15</v>
      </c>
      <c r="D660" s="14">
        <f t="shared" si="30"/>
        <v>2</v>
      </c>
      <c r="E660" s="6">
        <f t="shared" si="31"/>
        <v>2022</v>
      </c>
      <c r="F660" s="6">
        <v>1</v>
      </c>
      <c r="G660" s="6" t="s">
        <v>61</v>
      </c>
      <c r="H660" s="6" t="s">
        <v>30</v>
      </c>
      <c r="I660" s="6">
        <f>INDEX(Data_Persons[Tenure (yrs)],MATCH(Data_Sales!H660,Data_Persons[Sales Person],0))</f>
        <v>2</v>
      </c>
      <c r="J660" s="6" t="s">
        <v>21</v>
      </c>
      <c r="K660" s="6" t="s">
        <v>449</v>
      </c>
      <c r="L660" s="22">
        <v>289</v>
      </c>
      <c r="M660" s="6">
        <v>7</v>
      </c>
      <c r="N660" s="22">
        <f t="shared" si="32"/>
        <v>2023</v>
      </c>
      <c r="O660" s="6" t="str">
        <f>VLOOKUP(H660,Data_Persons!$B$2:$C$9,2,0)</f>
        <v>Sara</v>
      </c>
    </row>
    <row r="661" spans="1:15" x14ac:dyDescent="0.3">
      <c r="A661" s="8" t="s">
        <v>702</v>
      </c>
      <c r="B661" s="43">
        <v>44609</v>
      </c>
      <c r="C661" s="6">
        <f>DAY(Data_Sales[[#This Row],[Order Date]])</f>
        <v>17</v>
      </c>
      <c r="D661" s="14">
        <f t="shared" si="30"/>
        <v>2</v>
      </c>
      <c r="E661" s="6">
        <f t="shared" si="31"/>
        <v>2022</v>
      </c>
      <c r="F661" s="6">
        <v>11</v>
      </c>
      <c r="G661" s="6" t="s">
        <v>115</v>
      </c>
      <c r="H661" s="6" t="s">
        <v>36</v>
      </c>
      <c r="I661" s="6">
        <f>INDEX(Data_Persons[Tenure (yrs)],MATCH(Data_Sales!H661,Data_Persons[Sales Person],0))</f>
        <v>6</v>
      </c>
      <c r="J661" s="6" t="s">
        <v>27</v>
      </c>
      <c r="K661" s="6" t="s">
        <v>449</v>
      </c>
      <c r="L661" s="22">
        <v>289</v>
      </c>
      <c r="M661" s="6">
        <v>4</v>
      </c>
      <c r="N661" s="22">
        <f t="shared" si="32"/>
        <v>1156</v>
      </c>
      <c r="O661" s="6" t="str">
        <f>VLOOKUP(H661,Data_Persons!$B$2:$C$9,2,0)</f>
        <v>Steve</v>
      </c>
    </row>
    <row r="662" spans="1:15" x14ac:dyDescent="0.3">
      <c r="A662" s="8" t="s">
        <v>703</v>
      </c>
      <c r="B662" s="43">
        <v>44610</v>
      </c>
      <c r="C662" s="6">
        <f>DAY(Data_Sales[[#This Row],[Order Date]])</f>
        <v>18</v>
      </c>
      <c r="D662" s="14">
        <f t="shared" si="30"/>
        <v>2</v>
      </c>
      <c r="E662" s="6">
        <f t="shared" si="31"/>
        <v>2022</v>
      </c>
      <c r="F662" s="6">
        <v>5</v>
      </c>
      <c r="G662" s="6" t="s">
        <v>23</v>
      </c>
      <c r="H662" s="6" t="s">
        <v>30</v>
      </c>
      <c r="I662" s="6">
        <f>INDEX(Data_Persons[Tenure (yrs)],MATCH(Data_Sales!H662,Data_Persons[Sales Person],0))</f>
        <v>2</v>
      </c>
      <c r="J662" s="6" t="s">
        <v>21</v>
      </c>
      <c r="K662" s="6" t="s">
        <v>449</v>
      </c>
      <c r="L662" s="22">
        <v>289</v>
      </c>
      <c r="M662" s="6">
        <v>0</v>
      </c>
      <c r="N662" s="22">
        <f t="shared" si="32"/>
        <v>0</v>
      </c>
      <c r="O662" s="6" t="str">
        <f>VLOOKUP(H662,Data_Persons!$B$2:$C$9,2,0)</f>
        <v>Sara</v>
      </c>
    </row>
    <row r="663" spans="1:15" x14ac:dyDescent="0.3">
      <c r="A663" s="8" t="s">
        <v>704</v>
      </c>
      <c r="B663" s="43">
        <v>44611</v>
      </c>
      <c r="C663" s="6">
        <f>DAY(Data_Sales[[#This Row],[Order Date]])</f>
        <v>19</v>
      </c>
      <c r="D663" s="14">
        <f t="shared" si="30"/>
        <v>2</v>
      </c>
      <c r="E663" s="6">
        <f t="shared" si="31"/>
        <v>2022</v>
      </c>
      <c r="F663" s="6">
        <v>3</v>
      </c>
      <c r="G663" s="6" t="s">
        <v>29</v>
      </c>
      <c r="H663" s="6" t="s">
        <v>20</v>
      </c>
      <c r="I663" s="6">
        <f>INDEX(Data_Persons[Tenure (yrs)],MATCH(Data_Sales!H663,Data_Persons[Sales Person],0))</f>
        <v>2</v>
      </c>
      <c r="J663" s="6" t="s">
        <v>21</v>
      </c>
      <c r="K663" s="6" t="s">
        <v>449</v>
      </c>
      <c r="L663" s="22">
        <v>289</v>
      </c>
      <c r="M663" s="6">
        <v>7</v>
      </c>
      <c r="N663" s="22">
        <f t="shared" si="32"/>
        <v>2023</v>
      </c>
      <c r="O663" s="6" t="str">
        <f>VLOOKUP(H663,Data_Persons!$B$2:$C$9,2,0)</f>
        <v>Jeff</v>
      </c>
    </row>
    <row r="664" spans="1:15" x14ac:dyDescent="0.3">
      <c r="A664" s="8" t="s">
        <v>705</v>
      </c>
      <c r="B664" s="43">
        <v>44611</v>
      </c>
      <c r="C664" s="6">
        <f>DAY(Data_Sales[[#This Row],[Order Date]])</f>
        <v>19</v>
      </c>
      <c r="D664" s="14">
        <f t="shared" si="30"/>
        <v>2</v>
      </c>
      <c r="E664" s="6">
        <f t="shared" si="31"/>
        <v>2022</v>
      </c>
      <c r="F664" s="6">
        <v>3</v>
      </c>
      <c r="G664" s="6" t="s">
        <v>29</v>
      </c>
      <c r="H664" s="6" t="s">
        <v>20</v>
      </c>
      <c r="I664" s="6">
        <f>INDEX(Data_Persons[Tenure (yrs)],MATCH(Data_Sales!H664,Data_Persons[Sales Person],0))</f>
        <v>2</v>
      </c>
      <c r="J664" s="6" t="s">
        <v>21</v>
      </c>
      <c r="K664" s="6" t="s">
        <v>449</v>
      </c>
      <c r="L664" s="22">
        <v>289</v>
      </c>
      <c r="M664" s="6">
        <v>7</v>
      </c>
      <c r="N664" s="22">
        <f t="shared" si="32"/>
        <v>2023</v>
      </c>
      <c r="O664" s="6" t="str">
        <f>VLOOKUP(H664,Data_Persons!$B$2:$C$9,2,0)</f>
        <v>Jeff</v>
      </c>
    </row>
    <row r="665" spans="1:15" x14ac:dyDescent="0.3">
      <c r="A665" s="8" t="s">
        <v>706</v>
      </c>
      <c r="B665" s="43">
        <v>44611</v>
      </c>
      <c r="C665" s="6">
        <f>DAY(Data_Sales[[#This Row],[Order Date]])</f>
        <v>19</v>
      </c>
      <c r="D665" s="14">
        <f t="shared" si="30"/>
        <v>2</v>
      </c>
      <c r="E665" s="6">
        <f t="shared" si="31"/>
        <v>2022</v>
      </c>
      <c r="F665" s="6">
        <v>14</v>
      </c>
      <c r="G665" s="6" t="s">
        <v>65</v>
      </c>
      <c r="H665" s="6" t="s">
        <v>36</v>
      </c>
      <c r="I665" s="6">
        <f>INDEX(Data_Persons[Tenure (yrs)],MATCH(Data_Sales!H665,Data_Persons[Sales Person],0))</f>
        <v>6</v>
      </c>
      <c r="J665" s="6" t="s">
        <v>27</v>
      </c>
      <c r="K665" s="6" t="s">
        <v>449</v>
      </c>
      <c r="L665" s="22">
        <v>289</v>
      </c>
      <c r="M665" s="6">
        <v>9</v>
      </c>
      <c r="N665" s="22">
        <f t="shared" si="32"/>
        <v>2601</v>
      </c>
      <c r="O665" s="6" t="str">
        <f>VLOOKUP(H665,Data_Persons!$B$2:$C$9,2,0)</f>
        <v>Steve</v>
      </c>
    </row>
    <row r="666" spans="1:15" x14ac:dyDescent="0.3">
      <c r="A666" s="8" t="s">
        <v>707</v>
      </c>
      <c r="B666" s="43">
        <v>44612</v>
      </c>
      <c r="C666" s="6">
        <f>DAY(Data_Sales[[#This Row],[Order Date]])</f>
        <v>20</v>
      </c>
      <c r="D666" s="14">
        <f t="shared" si="30"/>
        <v>2</v>
      </c>
      <c r="E666" s="6">
        <f t="shared" si="31"/>
        <v>2022</v>
      </c>
      <c r="F666" s="6">
        <v>8</v>
      </c>
      <c r="G666" s="6" t="s">
        <v>76</v>
      </c>
      <c r="H666" s="6" t="s">
        <v>16</v>
      </c>
      <c r="I666" s="6">
        <f>INDEX(Data_Persons[Tenure (yrs)],MATCH(Data_Sales!H666,Data_Persons[Sales Person],0))</f>
        <v>4</v>
      </c>
      <c r="J666" s="6" t="s">
        <v>17</v>
      </c>
      <c r="K666" s="6" t="s">
        <v>449</v>
      </c>
      <c r="L666" s="22">
        <v>289</v>
      </c>
      <c r="M666" s="6">
        <v>5</v>
      </c>
      <c r="N666" s="22">
        <f t="shared" si="32"/>
        <v>1445</v>
      </c>
      <c r="O666" s="6" t="str">
        <f>VLOOKUP(H666,Data_Persons!$B$2:$C$9,2,0)</f>
        <v>Steve</v>
      </c>
    </row>
    <row r="667" spans="1:15" x14ac:dyDescent="0.3">
      <c r="A667" s="8" t="s">
        <v>708</v>
      </c>
      <c r="B667" s="43">
        <v>44613</v>
      </c>
      <c r="C667" s="6">
        <f>DAY(Data_Sales[[#This Row],[Order Date]])</f>
        <v>21</v>
      </c>
      <c r="D667" s="14">
        <f t="shared" si="30"/>
        <v>2</v>
      </c>
      <c r="E667" s="6">
        <f t="shared" si="31"/>
        <v>2022</v>
      </c>
      <c r="F667" s="6">
        <v>8</v>
      </c>
      <c r="G667" s="6" t="s">
        <v>76</v>
      </c>
      <c r="H667" s="6" t="s">
        <v>16</v>
      </c>
      <c r="I667" s="6">
        <f>INDEX(Data_Persons[Tenure (yrs)],MATCH(Data_Sales!H667,Data_Persons[Sales Person],0))</f>
        <v>4</v>
      </c>
      <c r="J667" s="6" t="s">
        <v>17</v>
      </c>
      <c r="K667" s="6" t="s">
        <v>449</v>
      </c>
      <c r="L667" s="22">
        <v>289</v>
      </c>
      <c r="M667" s="6">
        <v>1</v>
      </c>
      <c r="N667" s="22">
        <f t="shared" si="32"/>
        <v>289</v>
      </c>
      <c r="O667" s="6" t="str">
        <f>VLOOKUP(H667,Data_Persons!$B$2:$C$9,2,0)</f>
        <v>Steve</v>
      </c>
    </row>
    <row r="668" spans="1:15" x14ac:dyDescent="0.3">
      <c r="A668" s="8" t="s">
        <v>709</v>
      </c>
      <c r="B668" s="43">
        <v>44614</v>
      </c>
      <c r="C668" s="6">
        <f>DAY(Data_Sales[[#This Row],[Order Date]])</f>
        <v>22</v>
      </c>
      <c r="D668" s="14">
        <f t="shared" si="30"/>
        <v>2</v>
      </c>
      <c r="E668" s="6">
        <f t="shared" si="31"/>
        <v>2022</v>
      </c>
      <c r="F668" s="6">
        <v>20</v>
      </c>
      <c r="G668" s="6" t="s">
        <v>10</v>
      </c>
      <c r="H668" s="6" t="s">
        <v>38</v>
      </c>
      <c r="I668" s="6">
        <f>INDEX(Data_Persons[Tenure (yrs)],MATCH(Data_Sales!H668,Data_Persons[Sales Person],0))</f>
        <v>5</v>
      </c>
      <c r="J668" s="6" t="s">
        <v>12</v>
      </c>
      <c r="K668" s="6" t="s">
        <v>449</v>
      </c>
      <c r="L668" s="22">
        <v>289</v>
      </c>
      <c r="M668" s="6">
        <v>0</v>
      </c>
      <c r="N668" s="22">
        <f t="shared" si="32"/>
        <v>0</v>
      </c>
      <c r="O668" s="6" t="str">
        <f>VLOOKUP(H668,Data_Persons!$B$2:$C$9,2,0)</f>
        <v>Jeff</v>
      </c>
    </row>
    <row r="669" spans="1:15" x14ac:dyDescent="0.3">
      <c r="A669" s="8" t="s">
        <v>710</v>
      </c>
      <c r="B669" s="43">
        <v>44614</v>
      </c>
      <c r="C669" s="6">
        <f>DAY(Data_Sales[[#This Row],[Order Date]])</f>
        <v>22</v>
      </c>
      <c r="D669" s="14">
        <f t="shared" si="30"/>
        <v>2</v>
      </c>
      <c r="E669" s="6">
        <f t="shared" si="31"/>
        <v>2022</v>
      </c>
      <c r="F669" s="6">
        <v>13</v>
      </c>
      <c r="G669" s="6" t="s">
        <v>35</v>
      </c>
      <c r="H669" s="6" t="s">
        <v>26</v>
      </c>
      <c r="I669" s="6">
        <f>INDEX(Data_Persons[Tenure (yrs)],MATCH(Data_Sales!H669,Data_Persons[Sales Person],0))</f>
        <v>5</v>
      </c>
      <c r="J669" s="6" t="s">
        <v>27</v>
      </c>
      <c r="K669" s="6" t="s">
        <v>449</v>
      </c>
      <c r="L669" s="22">
        <v>289</v>
      </c>
      <c r="M669" s="6">
        <v>7</v>
      </c>
      <c r="N669" s="22">
        <f t="shared" si="32"/>
        <v>2023</v>
      </c>
      <c r="O669" s="6" t="str">
        <f>VLOOKUP(H669,Data_Persons!$B$2:$C$9,2,0)</f>
        <v>Sara</v>
      </c>
    </row>
    <row r="670" spans="1:15" x14ac:dyDescent="0.3">
      <c r="A670" s="8" t="s">
        <v>711</v>
      </c>
      <c r="B670" s="43">
        <v>44614</v>
      </c>
      <c r="C670" s="6">
        <f>DAY(Data_Sales[[#This Row],[Order Date]])</f>
        <v>22</v>
      </c>
      <c r="D670" s="14">
        <f t="shared" si="30"/>
        <v>2</v>
      </c>
      <c r="E670" s="6">
        <f t="shared" si="31"/>
        <v>2022</v>
      </c>
      <c r="F670" s="6">
        <v>16</v>
      </c>
      <c r="G670" s="6" t="s">
        <v>92</v>
      </c>
      <c r="H670" s="6" t="s">
        <v>38</v>
      </c>
      <c r="I670" s="6">
        <f>INDEX(Data_Persons[Tenure (yrs)],MATCH(Data_Sales!H670,Data_Persons[Sales Person],0))</f>
        <v>5</v>
      </c>
      <c r="J670" s="6" t="s">
        <v>12</v>
      </c>
      <c r="K670" s="6" t="s">
        <v>449</v>
      </c>
      <c r="L670" s="22">
        <v>289</v>
      </c>
      <c r="M670" s="6">
        <v>3</v>
      </c>
      <c r="N670" s="22">
        <f t="shared" si="32"/>
        <v>867</v>
      </c>
      <c r="O670" s="6" t="str">
        <f>VLOOKUP(H670,Data_Persons!$B$2:$C$9,2,0)</f>
        <v>Jeff</v>
      </c>
    </row>
    <row r="671" spans="1:15" x14ac:dyDescent="0.3">
      <c r="A671" s="8" t="s">
        <v>712</v>
      </c>
      <c r="B671" s="43">
        <v>44614</v>
      </c>
      <c r="C671" s="6">
        <f>DAY(Data_Sales[[#This Row],[Order Date]])</f>
        <v>22</v>
      </c>
      <c r="D671" s="14">
        <f t="shared" si="30"/>
        <v>2</v>
      </c>
      <c r="E671" s="6">
        <f t="shared" si="31"/>
        <v>2022</v>
      </c>
      <c r="F671" s="6">
        <v>20</v>
      </c>
      <c r="G671" s="6" t="s">
        <v>10</v>
      </c>
      <c r="H671" s="6" t="s">
        <v>11</v>
      </c>
      <c r="I671" s="6">
        <f>INDEX(Data_Persons[Tenure (yrs)],MATCH(Data_Sales!H671,Data_Persons[Sales Person],0))</f>
        <v>3</v>
      </c>
      <c r="J671" s="6" t="s">
        <v>12</v>
      </c>
      <c r="K671" s="6" t="s">
        <v>449</v>
      </c>
      <c r="L671" s="22">
        <v>289</v>
      </c>
      <c r="M671" s="6">
        <v>0</v>
      </c>
      <c r="N671" s="22">
        <f t="shared" si="32"/>
        <v>0</v>
      </c>
      <c r="O671" s="6" t="str">
        <f>VLOOKUP(H671,Data_Persons!$B$2:$C$9,2,0)</f>
        <v>Jeff</v>
      </c>
    </row>
    <row r="672" spans="1:15" x14ac:dyDescent="0.3">
      <c r="A672" s="8" t="s">
        <v>713</v>
      </c>
      <c r="B672" s="43">
        <v>44614</v>
      </c>
      <c r="C672" s="6">
        <f>DAY(Data_Sales[[#This Row],[Order Date]])</f>
        <v>22</v>
      </c>
      <c r="D672" s="14">
        <f t="shared" si="30"/>
        <v>2</v>
      </c>
      <c r="E672" s="6">
        <f t="shared" si="31"/>
        <v>2022</v>
      </c>
      <c r="F672" s="6">
        <v>3</v>
      </c>
      <c r="G672" s="6" t="s">
        <v>29</v>
      </c>
      <c r="H672" s="6" t="s">
        <v>20</v>
      </c>
      <c r="I672" s="6">
        <f>INDEX(Data_Persons[Tenure (yrs)],MATCH(Data_Sales!H672,Data_Persons[Sales Person],0))</f>
        <v>2</v>
      </c>
      <c r="J672" s="6" t="s">
        <v>21</v>
      </c>
      <c r="K672" s="6" t="s">
        <v>449</v>
      </c>
      <c r="L672" s="22">
        <v>289</v>
      </c>
      <c r="M672" s="6">
        <v>7</v>
      </c>
      <c r="N672" s="22">
        <f t="shared" si="32"/>
        <v>2023</v>
      </c>
      <c r="O672" s="6" t="str">
        <f>VLOOKUP(H672,Data_Persons!$B$2:$C$9,2,0)</f>
        <v>Jeff</v>
      </c>
    </row>
    <row r="673" spans="1:15" x14ac:dyDescent="0.3">
      <c r="A673" s="8" t="s">
        <v>714</v>
      </c>
      <c r="B673" s="43">
        <v>44616</v>
      </c>
      <c r="C673" s="6">
        <f>DAY(Data_Sales[[#This Row],[Order Date]])</f>
        <v>24</v>
      </c>
      <c r="D673" s="14">
        <f t="shared" si="30"/>
        <v>2</v>
      </c>
      <c r="E673" s="6">
        <f t="shared" si="31"/>
        <v>2022</v>
      </c>
      <c r="F673" s="6">
        <v>8</v>
      </c>
      <c r="G673" s="6" t="s">
        <v>76</v>
      </c>
      <c r="H673" s="6" t="s">
        <v>16</v>
      </c>
      <c r="I673" s="6">
        <f>INDEX(Data_Persons[Tenure (yrs)],MATCH(Data_Sales!H673,Data_Persons[Sales Person],0))</f>
        <v>4</v>
      </c>
      <c r="J673" s="6" t="s">
        <v>17</v>
      </c>
      <c r="K673" s="6" t="s">
        <v>449</v>
      </c>
      <c r="L673" s="22">
        <v>289</v>
      </c>
      <c r="M673" s="6">
        <v>0</v>
      </c>
      <c r="N673" s="22">
        <f t="shared" si="32"/>
        <v>0</v>
      </c>
      <c r="O673" s="6" t="str">
        <f>VLOOKUP(H673,Data_Persons!$B$2:$C$9,2,0)</f>
        <v>Steve</v>
      </c>
    </row>
    <row r="674" spans="1:15" x14ac:dyDescent="0.3">
      <c r="A674" s="8" t="s">
        <v>715</v>
      </c>
      <c r="B674" s="43">
        <v>44618</v>
      </c>
      <c r="C674" s="6">
        <f>DAY(Data_Sales[[#This Row],[Order Date]])</f>
        <v>26</v>
      </c>
      <c r="D674" s="14">
        <f t="shared" si="30"/>
        <v>2</v>
      </c>
      <c r="E674" s="6">
        <f t="shared" si="31"/>
        <v>2022</v>
      </c>
      <c r="F674" s="6">
        <v>3</v>
      </c>
      <c r="G674" s="6" t="s">
        <v>29</v>
      </c>
      <c r="H674" s="6" t="s">
        <v>20</v>
      </c>
      <c r="I674" s="6">
        <f>INDEX(Data_Persons[Tenure (yrs)],MATCH(Data_Sales!H674,Data_Persons[Sales Person],0))</f>
        <v>2</v>
      </c>
      <c r="J674" s="6" t="s">
        <v>21</v>
      </c>
      <c r="K674" s="6" t="s">
        <v>449</v>
      </c>
      <c r="L674" s="22">
        <v>289</v>
      </c>
      <c r="M674" s="6">
        <v>3</v>
      </c>
      <c r="N674" s="22">
        <f t="shared" si="32"/>
        <v>867</v>
      </c>
      <c r="O674" s="6" t="str">
        <f>VLOOKUP(H674,Data_Persons!$B$2:$C$9,2,0)</f>
        <v>Jeff</v>
      </c>
    </row>
    <row r="675" spans="1:15" x14ac:dyDescent="0.3">
      <c r="A675" s="8" t="s">
        <v>716</v>
      </c>
      <c r="B675" s="43">
        <v>44620</v>
      </c>
      <c r="C675" s="6">
        <f>DAY(Data_Sales[[#This Row],[Order Date]])</f>
        <v>28</v>
      </c>
      <c r="D675" s="14">
        <f t="shared" si="30"/>
        <v>2</v>
      </c>
      <c r="E675" s="6">
        <f t="shared" si="31"/>
        <v>2022</v>
      </c>
      <c r="F675" s="6">
        <v>12</v>
      </c>
      <c r="G675" s="6" t="s">
        <v>25</v>
      </c>
      <c r="H675" s="6" t="s">
        <v>26</v>
      </c>
      <c r="I675" s="6">
        <f>INDEX(Data_Persons[Tenure (yrs)],MATCH(Data_Sales!H675,Data_Persons[Sales Person],0))</f>
        <v>5</v>
      </c>
      <c r="J675" s="6" t="s">
        <v>27</v>
      </c>
      <c r="K675" s="6" t="s">
        <v>449</v>
      </c>
      <c r="L675" s="22">
        <v>289</v>
      </c>
      <c r="M675" s="6">
        <v>1</v>
      </c>
      <c r="N675" s="22">
        <f t="shared" si="32"/>
        <v>289</v>
      </c>
      <c r="O675" s="6" t="str">
        <f>VLOOKUP(H675,Data_Persons!$B$2:$C$9,2,0)</f>
        <v>Sara</v>
      </c>
    </row>
    <row r="676" spans="1:15" x14ac:dyDescent="0.3">
      <c r="A676" s="8" t="s">
        <v>717</v>
      </c>
      <c r="B676" s="43">
        <v>44622</v>
      </c>
      <c r="C676" s="6">
        <f>DAY(Data_Sales[[#This Row],[Order Date]])</f>
        <v>2</v>
      </c>
      <c r="D676" s="14">
        <f t="shared" si="30"/>
        <v>3</v>
      </c>
      <c r="E676" s="6">
        <f t="shared" si="31"/>
        <v>2022</v>
      </c>
      <c r="F676" s="6">
        <v>19</v>
      </c>
      <c r="G676" s="6" t="s">
        <v>32</v>
      </c>
      <c r="H676" s="6" t="s">
        <v>11</v>
      </c>
      <c r="I676" s="6">
        <f>INDEX(Data_Persons[Tenure (yrs)],MATCH(Data_Sales!H676,Data_Persons[Sales Person],0))</f>
        <v>3</v>
      </c>
      <c r="J676" s="6" t="s">
        <v>12</v>
      </c>
      <c r="K676" s="6" t="s">
        <v>449</v>
      </c>
      <c r="L676" s="22">
        <v>289</v>
      </c>
      <c r="M676" s="6">
        <v>7</v>
      </c>
      <c r="N676" s="22">
        <f t="shared" si="32"/>
        <v>2023</v>
      </c>
      <c r="O676" s="6" t="str">
        <f>VLOOKUP(H676,Data_Persons!$B$2:$C$9,2,0)</f>
        <v>Jeff</v>
      </c>
    </row>
    <row r="677" spans="1:15" x14ac:dyDescent="0.3">
      <c r="A677" s="8" t="s">
        <v>718</v>
      </c>
      <c r="B677" s="43">
        <v>44623</v>
      </c>
      <c r="C677" s="6">
        <f>DAY(Data_Sales[[#This Row],[Order Date]])</f>
        <v>3</v>
      </c>
      <c r="D677" s="14">
        <f t="shared" si="30"/>
        <v>3</v>
      </c>
      <c r="E677" s="6">
        <f t="shared" si="31"/>
        <v>2022</v>
      </c>
      <c r="F677" s="6">
        <v>5</v>
      </c>
      <c r="G677" s="6" t="s">
        <v>23</v>
      </c>
      <c r="H677" s="6" t="s">
        <v>30</v>
      </c>
      <c r="I677" s="6">
        <f>INDEX(Data_Persons[Tenure (yrs)],MATCH(Data_Sales!H677,Data_Persons[Sales Person],0))</f>
        <v>2</v>
      </c>
      <c r="J677" s="6" t="s">
        <v>21</v>
      </c>
      <c r="K677" s="6" t="s">
        <v>449</v>
      </c>
      <c r="L677" s="22">
        <v>289</v>
      </c>
      <c r="M677" s="6">
        <v>5</v>
      </c>
      <c r="N677" s="22">
        <f t="shared" si="32"/>
        <v>1445</v>
      </c>
      <c r="O677" s="6" t="str">
        <f>VLOOKUP(H677,Data_Persons!$B$2:$C$9,2,0)</f>
        <v>Sara</v>
      </c>
    </row>
    <row r="678" spans="1:15" x14ac:dyDescent="0.3">
      <c r="A678" s="8" t="s">
        <v>719</v>
      </c>
      <c r="B678" s="43">
        <v>44624</v>
      </c>
      <c r="C678" s="6">
        <f>DAY(Data_Sales[[#This Row],[Order Date]])</f>
        <v>4</v>
      </c>
      <c r="D678" s="14">
        <f t="shared" si="30"/>
        <v>3</v>
      </c>
      <c r="E678" s="6">
        <f t="shared" si="31"/>
        <v>2022</v>
      </c>
      <c r="F678" s="6">
        <v>2</v>
      </c>
      <c r="G678" s="6" t="s">
        <v>74</v>
      </c>
      <c r="H678" s="6" t="s">
        <v>20</v>
      </c>
      <c r="I678" s="6">
        <f>INDEX(Data_Persons[Tenure (yrs)],MATCH(Data_Sales!H678,Data_Persons[Sales Person],0))</f>
        <v>2</v>
      </c>
      <c r="J678" s="6" t="s">
        <v>21</v>
      </c>
      <c r="K678" s="6" t="s">
        <v>449</v>
      </c>
      <c r="L678" s="22">
        <v>289</v>
      </c>
      <c r="M678" s="6">
        <v>0</v>
      </c>
      <c r="N678" s="22">
        <f t="shared" si="32"/>
        <v>0</v>
      </c>
      <c r="O678" s="6" t="str">
        <f>VLOOKUP(H678,Data_Persons!$B$2:$C$9,2,0)</f>
        <v>Jeff</v>
      </c>
    </row>
    <row r="679" spans="1:15" x14ac:dyDescent="0.3">
      <c r="A679" s="8" t="s">
        <v>720</v>
      </c>
      <c r="B679" s="43">
        <v>44630</v>
      </c>
      <c r="C679" s="6">
        <f>DAY(Data_Sales[[#This Row],[Order Date]])</f>
        <v>10</v>
      </c>
      <c r="D679" s="14">
        <f t="shared" si="30"/>
        <v>3</v>
      </c>
      <c r="E679" s="6">
        <f t="shared" si="31"/>
        <v>2022</v>
      </c>
      <c r="F679" s="6">
        <v>8</v>
      </c>
      <c r="G679" s="6" t="s">
        <v>76</v>
      </c>
      <c r="H679" s="6" t="s">
        <v>16</v>
      </c>
      <c r="I679" s="6">
        <f>INDEX(Data_Persons[Tenure (yrs)],MATCH(Data_Sales!H679,Data_Persons[Sales Person],0))</f>
        <v>4</v>
      </c>
      <c r="J679" s="6" t="s">
        <v>17</v>
      </c>
      <c r="K679" s="6" t="s">
        <v>449</v>
      </c>
      <c r="L679" s="22">
        <v>289</v>
      </c>
      <c r="M679" s="6">
        <v>9</v>
      </c>
      <c r="N679" s="22">
        <f t="shared" si="32"/>
        <v>2601</v>
      </c>
      <c r="O679" s="6" t="str">
        <f>VLOOKUP(H679,Data_Persons!$B$2:$C$9,2,0)</f>
        <v>Steve</v>
      </c>
    </row>
    <row r="680" spans="1:15" x14ac:dyDescent="0.3">
      <c r="A680" s="8" t="s">
        <v>721</v>
      </c>
      <c r="B680" s="43">
        <v>44631</v>
      </c>
      <c r="C680" s="6">
        <f>DAY(Data_Sales[[#This Row],[Order Date]])</f>
        <v>11</v>
      </c>
      <c r="D680" s="14">
        <f t="shared" si="30"/>
        <v>3</v>
      </c>
      <c r="E680" s="6">
        <f t="shared" si="31"/>
        <v>2022</v>
      </c>
      <c r="F680" s="6">
        <v>16</v>
      </c>
      <c r="G680" s="6" t="s">
        <v>92</v>
      </c>
      <c r="H680" s="6" t="s">
        <v>38</v>
      </c>
      <c r="I680" s="6">
        <f>INDEX(Data_Persons[Tenure (yrs)],MATCH(Data_Sales!H680,Data_Persons[Sales Person],0))</f>
        <v>5</v>
      </c>
      <c r="J680" s="6" t="s">
        <v>12</v>
      </c>
      <c r="K680" s="6" t="s">
        <v>449</v>
      </c>
      <c r="L680" s="22">
        <v>289</v>
      </c>
      <c r="M680" s="6">
        <v>6</v>
      </c>
      <c r="N680" s="22">
        <f t="shared" si="32"/>
        <v>1734</v>
      </c>
      <c r="O680" s="6" t="str">
        <f>VLOOKUP(H680,Data_Persons!$B$2:$C$9,2,0)</f>
        <v>Jeff</v>
      </c>
    </row>
    <row r="681" spans="1:15" x14ac:dyDescent="0.3">
      <c r="A681" s="8" t="s">
        <v>722</v>
      </c>
      <c r="B681" s="43">
        <v>44631</v>
      </c>
      <c r="C681" s="6">
        <f>DAY(Data_Sales[[#This Row],[Order Date]])</f>
        <v>11</v>
      </c>
      <c r="D681" s="14">
        <f t="shared" si="30"/>
        <v>3</v>
      </c>
      <c r="E681" s="6">
        <f t="shared" si="31"/>
        <v>2022</v>
      </c>
      <c r="F681" s="6">
        <v>4</v>
      </c>
      <c r="G681" s="6" t="s">
        <v>19</v>
      </c>
      <c r="H681" s="6" t="s">
        <v>20</v>
      </c>
      <c r="I681" s="6">
        <f>INDEX(Data_Persons[Tenure (yrs)],MATCH(Data_Sales!H681,Data_Persons[Sales Person],0))</f>
        <v>2</v>
      </c>
      <c r="J681" s="6" t="s">
        <v>21</v>
      </c>
      <c r="K681" s="6" t="s">
        <v>449</v>
      </c>
      <c r="L681" s="22">
        <v>289</v>
      </c>
      <c r="M681" s="6">
        <v>6</v>
      </c>
      <c r="N681" s="22">
        <f t="shared" si="32"/>
        <v>1734</v>
      </c>
      <c r="O681" s="6" t="str">
        <f>VLOOKUP(H681,Data_Persons!$B$2:$C$9,2,0)</f>
        <v>Jeff</v>
      </c>
    </row>
    <row r="682" spans="1:15" x14ac:dyDescent="0.3">
      <c r="A682" s="8" t="s">
        <v>723</v>
      </c>
      <c r="B682" s="43">
        <v>44631</v>
      </c>
      <c r="C682" s="6">
        <f>DAY(Data_Sales[[#This Row],[Order Date]])</f>
        <v>11</v>
      </c>
      <c r="D682" s="14">
        <f t="shared" si="30"/>
        <v>3</v>
      </c>
      <c r="E682" s="6">
        <f t="shared" si="31"/>
        <v>2022</v>
      </c>
      <c r="F682" s="6">
        <v>4</v>
      </c>
      <c r="G682" s="6" t="s">
        <v>19</v>
      </c>
      <c r="H682" s="6" t="s">
        <v>20</v>
      </c>
      <c r="I682" s="6">
        <f>INDEX(Data_Persons[Tenure (yrs)],MATCH(Data_Sales!H682,Data_Persons[Sales Person],0))</f>
        <v>2</v>
      </c>
      <c r="J682" s="6" t="s">
        <v>21</v>
      </c>
      <c r="K682" s="6" t="s">
        <v>449</v>
      </c>
      <c r="L682" s="22">
        <v>289</v>
      </c>
      <c r="M682" s="6">
        <v>2</v>
      </c>
      <c r="N682" s="22">
        <f t="shared" si="32"/>
        <v>578</v>
      </c>
      <c r="O682" s="6" t="str">
        <f>VLOOKUP(H682,Data_Persons!$B$2:$C$9,2,0)</f>
        <v>Jeff</v>
      </c>
    </row>
    <row r="683" spans="1:15" x14ac:dyDescent="0.3">
      <c r="A683" s="8" t="s">
        <v>724</v>
      </c>
      <c r="B683" s="43">
        <v>44631</v>
      </c>
      <c r="C683" s="6">
        <f>DAY(Data_Sales[[#This Row],[Order Date]])</f>
        <v>11</v>
      </c>
      <c r="D683" s="14">
        <f t="shared" si="30"/>
        <v>3</v>
      </c>
      <c r="E683" s="6">
        <f t="shared" si="31"/>
        <v>2022</v>
      </c>
      <c r="F683" s="6">
        <v>3</v>
      </c>
      <c r="G683" s="6" t="s">
        <v>29</v>
      </c>
      <c r="H683" s="6" t="s">
        <v>20</v>
      </c>
      <c r="I683" s="6">
        <f>INDEX(Data_Persons[Tenure (yrs)],MATCH(Data_Sales!H683,Data_Persons[Sales Person],0))</f>
        <v>2</v>
      </c>
      <c r="J683" s="6" t="s">
        <v>21</v>
      </c>
      <c r="K683" s="6" t="s">
        <v>449</v>
      </c>
      <c r="L683" s="22">
        <v>289</v>
      </c>
      <c r="M683" s="6">
        <v>5</v>
      </c>
      <c r="N683" s="22">
        <f t="shared" si="32"/>
        <v>1445</v>
      </c>
      <c r="O683" s="6" t="str">
        <f>VLOOKUP(H683,Data_Persons!$B$2:$C$9,2,0)</f>
        <v>Jeff</v>
      </c>
    </row>
    <row r="684" spans="1:15" x14ac:dyDescent="0.3">
      <c r="A684" s="8" t="s">
        <v>725</v>
      </c>
      <c r="B684" s="43">
        <v>44637</v>
      </c>
      <c r="C684" s="6">
        <f>DAY(Data_Sales[[#This Row],[Order Date]])</f>
        <v>17</v>
      </c>
      <c r="D684" s="14">
        <f t="shared" si="30"/>
        <v>3</v>
      </c>
      <c r="E684" s="6">
        <f t="shared" si="31"/>
        <v>2022</v>
      </c>
      <c r="F684" s="6">
        <v>14</v>
      </c>
      <c r="G684" s="6" t="s">
        <v>65</v>
      </c>
      <c r="H684" s="6" t="s">
        <v>26</v>
      </c>
      <c r="I684" s="6">
        <f>INDEX(Data_Persons[Tenure (yrs)],MATCH(Data_Sales!H684,Data_Persons[Sales Person],0))</f>
        <v>5</v>
      </c>
      <c r="J684" s="6" t="s">
        <v>27</v>
      </c>
      <c r="K684" s="6" t="s">
        <v>449</v>
      </c>
      <c r="L684" s="22">
        <v>289</v>
      </c>
      <c r="M684" s="6">
        <v>6</v>
      </c>
      <c r="N684" s="22">
        <f t="shared" si="32"/>
        <v>1734</v>
      </c>
      <c r="O684" s="6" t="str">
        <f>VLOOKUP(H684,Data_Persons!$B$2:$C$9,2,0)</f>
        <v>Sara</v>
      </c>
    </row>
    <row r="685" spans="1:15" x14ac:dyDescent="0.3">
      <c r="A685" s="8" t="s">
        <v>726</v>
      </c>
      <c r="B685" s="43">
        <v>44640</v>
      </c>
      <c r="C685" s="6">
        <f>DAY(Data_Sales[[#This Row],[Order Date]])</f>
        <v>20</v>
      </c>
      <c r="D685" s="14">
        <f t="shared" si="30"/>
        <v>3</v>
      </c>
      <c r="E685" s="6">
        <f t="shared" si="31"/>
        <v>2022</v>
      </c>
      <c r="F685" s="6">
        <v>1</v>
      </c>
      <c r="G685" s="6" t="s">
        <v>61</v>
      </c>
      <c r="H685" s="6" t="s">
        <v>30</v>
      </c>
      <c r="I685" s="6">
        <f>INDEX(Data_Persons[Tenure (yrs)],MATCH(Data_Sales!H685,Data_Persons[Sales Person],0))</f>
        <v>2</v>
      </c>
      <c r="J685" s="6" t="s">
        <v>21</v>
      </c>
      <c r="K685" s="6" t="s">
        <v>449</v>
      </c>
      <c r="L685" s="22">
        <v>289</v>
      </c>
      <c r="M685" s="6">
        <v>3</v>
      </c>
      <c r="N685" s="22">
        <f t="shared" si="32"/>
        <v>867</v>
      </c>
      <c r="O685" s="6" t="str">
        <f>VLOOKUP(H685,Data_Persons!$B$2:$C$9,2,0)</f>
        <v>Sara</v>
      </c>
    </row>
    <row r="686" spans="1:15" x14ac:dyDescent="0.3">
      <c r="A686" s="8" t="s">
        <v>727</v>
      </c>
      <c r="B686" s="43">
        <v>44643</v>
      </c>
      <c r="C686" s="6">
        <f>DAY(Data_Sales[[#This Row],[Order Date]])</f>
        <v>23</v>
      </c>
      <c r="D686" s="14">
        <f t="shared" si="30"/>
        <v>3</v>
      </c>
      <c r="E686" s="6">
        <f t="shared" si="31"/>
        <v>2022</v>
      </c>
      <c r="F686" s="6">
        <v>17</v>
      </c>
      <c r="G686" s="6" t="s">
        <v>63</v>
      </c>
      <c r="H686" s="6" t="s">
        <v>38</v>
      </c>
      <c r="I686" s="6">
        <f>INDEX(Data_Persons[Tenure (yrs)],MATCH(Data_Sales!H686,Data_Persons[Sales Person],0))</f>
        <v>5</v>
      </c>
      <c r="J686" s="6" t="s">
        <v>12</v>
      </c>
      <c r="K686" s="6" t="s">
        <v>449</v>
      </c>
      <c r="L686" s="22">
        <v>289</v>
      </c>
      <c r="M686" s="6">
        <v>2</v>
      </c>
      <c r="N686" s="22">
        <f t="shared" si="32"/>
        <v>578</v>
      </c>
      <c r="O686" s="6" t="str">
        <f>VLOOKUP(H686,Data_Persons!$B$2:$C$9,2,0)</f>
        <v>Jeff</v>
      </c>
    </row>
    <row r="687" spans="1:15" x14ac:dyDescent="0.3">
      <c r="A687" s="8" t="s">
        <v>728</v>
      </c>
      <c r="B687" s="43">
        <v>44643</v>
      </c>
      <c r="C687" s="6">
        <f>DAY(Data_Sales[[#This Row],[Order Date]])</f>
        <v>23</v>
      </c>
      <c r="D687" s="14">
        <f t="shared" si="30"/>
        <v>3</v>
      </c>
      <c r="E687" s="6">
        <f t="shared" si="31"/>
        <v>2022</v>
      </c>
      <c r="F687" s="6">
        <v>15</v>
      </c>
      <c r="G687" s="6" t="s">
        <v>49</v>
      </c>
      <c r="H687" s="6" t="s">
        <v>36</v>
      </c>
      <c r="I687" s="6">
        <f>INDEX(Data_Persons[Tenure (yrs)],MATCH(Data_Sales!H687,Data_Persons[Sales Person],0))</f>
        <v>6</v>
      </c>
      <c r="J687" s="6" t="s">
        <v>27</v>
      </c>
      <c r="K687" s="6" t="s">
        <v>449</v>
      </c>
      <c r="L687" s="22">
        <v>289</v>
      </c>
      <c r="M687" s="6">
        <v>6</v>
      </c>
      <c r="N687" s="22">
        <f t="shared" si="32"/>
        <v>1734</v>
      </c>
      <c r="O687" s="6" t="str">
        <f>VLOOKUP(H687,Data_Persons!$B$2:$C$9,2,0)</f>
        <v>Steve</v>
      </c>
    </row>
    <row r="688" spans="1:15" x14ac:dyDescent="0.3">
      <c r="A688" s="8" t="s">
        <v>729</v>
      </c>
      <c r="B688" s="43">
        <v>44643</v>
      </c>
      <c r="C688" s="6">
        <f>DAY(Data_Sales[[#This Row],[Order Date]])</f>
        <v>23</v>
      </c>
      <c r="D688" s="14">
        <f t="shared" si="30"/>
        <v>3</v>
      </c>
      <c r="E688" s="6">
        <f t="shared" si="31"/>
        <v>2022</v>
      </c>
      <c r="F688" s="6">
        <v>5</v>
      </c>
      <c r="G688" s="6" t="s">
        <v>23</v>
      </c>
      <c r="H688" s="6" t="s">
        <v>20</v>
      </c>
      <c r="I688" s="6">
        <f>INDEX(Data_Persons[Tenure (yrs)],MATCH(Data_Sales!H688,Data_Persons[Sales Person],0))</f>
        <v>2</v>
      </c>
      <c r="J688" s="6" t="s">
        <v>21</v>
      </c>
      <c r="K688" s="6" t="s">
        <v>449</v>
      </c>
      <c r="L688" s="22">
        <v>289</v>
      </c>
      <c r="M688" s="6">
        <v>6</v>
      </c>
      <c r="N688" s="22">
        <f t="shared" si="32"/>
        <v>1734</v>
      </c>
      <c r="O688" s="6" t="str">
        <f>VLOOKUP(H688,Data_Persons!$B$2:$C$9,2,0)</f>
        <v>Jeff</v>
      </c>
    </row>
    <row r="689" spans="1:15" x14ac:dyDescent="0.3">
      <c r="A689" s="8" t="s">
        <v>730</v>
      </c>
      <c r="B689" s="43">
        <v>44645</v>
      </c>
      <c r="C689" s="6">
        <f>DAY(Data_Sales[[#This Row],[Order Date]])</f>
        <v>25</v>
      </c>
      <c r="D689" s="14">
        <f t="shared" si="30"/>
        <v>3</v>
      </c>
      <c r="E689" s="6">
        <f t="shared" si="31"/>
        <v>2022</v>
      </c>
      <c r="F689" s="6">
        <v>12</v>
      </c>
      <c r="G689" s="6" t="s">
        <v>25</v>
      </c>
      <c r="H689" s="6" t="s">
        <v>36</v>
      </c>
      <c r="I689" s="6">
        <f>INDEX(Data_Persons[Tenure (yrs)],MATCH(Data_Sales!H689,Data_Persons[Sales Person],0))</f>
        <v>6</v>
      </c>
      <c r="J689" s="6" t="s">
        <v>27</v>
      </c>
      <c r="K689" s="6" t="s">
        <v>449</v>
      </c>
      <c r="L689" s="22">
        <v>289</v>
      </c>
      <c r="M689" s="6">
        <v>6</v>
      </c>
      <c r="N689" s="22">
        <f t="shared" si="32"/>
        <v>1734</v>
      </c>
      <c r="O689" s="6" t="str">
        <f>VLOOKUP(H689,Data_Persons!$B$2:$C$9,2,0)</f>
        <v>Steve</v>
      </c>
    </row>
    <row r="690" spans="1:15" x14ac:dyDescent="0.3">
      <c r="A690" s="8" t="s">
        <v>731</v>
      </c>
      <c r="B690" s="43">
        <v>44646</v>
      </c>
      <c r="C690" s="6">
        <f>DAY(Data_Sales[[#This Row],[Order Date]])</f>
        <v>26</v>
      </c>
      <c r="D690" s="14">
        <f t="shared" si="30"/>
        <v>3</v>
      </c>
      <c r="E690" s="6">
        <f t="shared" si="31"/>
        <v>2022</v>
      </c>
      <c r="F690" s="6">
        <v>19</v>
      </c>
      <c r="G690" s="6" t="s">
        <v>32</v>
      </c>
      <c r="H690" s="6" t="s">
        <v>11</v>
      </c>
      <c r="I690" s="6">
        <f>INDEX(Data_Persons[Tenure (yrs)],MATCH(Data_Sales!H690,Data_Persons[Sales Person],0))</f>
        <v>3</v>
      </c>
      <c r="J690" s="6" t="s">
        <v>12</v>
      </c>
      <c r="K690" s="6" t="s">
        <v>449</v>
      </c>
      <c r="L690" s="22">
        <v>289</v>
      </c>
      <c r="M690" s="6">
        <v>3</v>
      </c>
      <c r="N690" s="22">
        <f t="shared" si="32"/>
        <v>867</v>
      </c>
      <c r="O690" s="6" t="str">
        <f>VLOOKUP(H690,Data_Persons!$B$2:$C$9,2,0)</f>
        <v>Jeff</v>
      </c>
    </row>
    <row r="691" spans="1:15" x14ac:dyDescent="0.3">
      <c r="A691" s="8" t="s">
        <v>732</v>
      </c>
      <c r="B691" s="43">
        <v>44647</v>
      </c>
      <c r="C691" s="6">
        <f>DAY(Data_Sales[[#This Row],[Order Date]])</f>
        <v>27</v>
      </c>
      <c r="D691" s="14">
        <f t="shared" si="30"/>
        <v>3</v>
      </c>
      <c r="E691" s="6">
        <f t="shared" si="31"/>
        <v>2022</v>
      </c>
      <c r="F691" s="6">
        <v>6</v>
      </c>
      <c r="G691" s="6" t="s">
        <v>15</v>
      </c>
      <c r="H691" s="6" t="s">
        <v>16</v>
      </c>
      <c r="I691" s="6">
        <f>INDEX(Data_Persons[Tenure (yrs)],MATCH(Data_Sales!H691,Data_Persons[Sales Person],0))</f>
        <v>4</v>
      </c>
      <c r="J691" s="6" t="s">
        <v>17</v>
      </c>
      <c r="K691" s="6" t="s">
        <v>449</v>
      </c>
      <c r="L691" s="22">
        <v>289</v>
      </c>
      <c r="M691" s="6">
        <v>7</v>
      </c>
      <c r="N691" s="22">
        <f t="shared" si="32"/>
        <v>2023</v>
      </c>
      <c r="O691" s="6" t="str">
        <f>VLOOKUP(H691,Data_Persons!$B$2:$C$9,2,0)</f>
        <v>Steve</v>
      </c>
    </row>
    <row r="692" spans="1:15" x14ac:dyDescent="0.3">
      <c r="A692" s="8" t="s">
        <v>733</v>
      </c>
      <c r="B692" s="43">
        <v>44647</v>
      </c>
      <c r="C692" s="6">
        <f>DAY(Data_Sales[[#This Row],[Order Date]])</f>
        <v>27</v>
      </c>
      <c r="D692" s="14">
        <f t="shared" si="30"/>
        <v>3</v>
      </c>
      <c r="E692" s="6">
        <f t="shared" si="31"/>
        <v>2022</v>
      </c>
      <c r="F692" s="6">
        <v>13</v>
      </c>
      <c r="G692" s="6" t="s">
        <v>35</v>
      </c>
      <c r="H692" s="6" t="s">
        <v>36</v>
      </c>
      <c r="I692" s="6">
        <f>INDEX(Data_Persons[Tenure (yrs)],MATCH(Data_Sales!H692,Data_Persons[Sales Person],0))</f>
        <v>6</v>
      </c>
      <c r="J692" s="6" t="s">
        <v>27</v>
      </c>
      <c r="K692" s="6" t="s">
        <v>449</v>
      </c>
      <c r="L692" s="22">
        <v>289</v>
      </c>
      <c r="M692" s="6">
        <v>9</v>
      </c>
      <c r="N692" s="22">
        <f t="shared" si="32"/>
        <v>2601</v>
      </c>
      <c r="O692" s="6" t="str">
        <f>VLOOKUP(H692,Data_Persons!$B$2:$C$9,2,0)</f>
        <v>Steve</v>
      </c>
    </row>
    <row r="693" spans="1:15" x14ac:dyDescent="0.3">
      <c r="A693" s="8" t="s">
        <v>734</v>
      </c>
      <c r="B693" s="43">
        <v>44648</v>
      </c>
      <c r="C693" s="6">
        <f>DAY(Data_Sales[[#This Row],[Order Date]])</f>
        <v>28</v>
      </c>
      <c r="D693" s="14">
        <f t="shared" si="30"/>
        <v>3</v>
      </c>
      <c r="E693" s="6">
        <f t="shared" si="31"/>
        <v>2022</v>
      </c>
      <c r="F693" s="6">
        <v>1</v>
      </c>
      <c r="G693" s="6" t="s">
        <v>61</v>
      </c>
      <c r="H693" s="6" t="s">
        <v>30</v>
      </c>
      <c r="I693" s="6">
        <f>INDEX(Data_Persons[Tenure (yrs)],MATCH(Data_Sales!H693,Data_Persons[Sales Person],0))</f>
        <v>2</v>
      </c>
      <c r="J693" s="6" t="s">
        <v>21</v>
      </c>
      <c r="K693" s="6" t="s">
        <v>449</v>
      </c>
      <c r="L693" s="22">
        <v>289</v>
      </c>
      <c r="M693" s="6">
        <v>9</v>
      </c>
      <c r="N693" s="22">
        <f t="shared" si="32"/>
        <v>2601</v>
      </c>
      <c r="O693" s="6" t="str">
        <f>VLOOKUP(H693,Data_Persons!$B$2:$C$9,2,0)</f>
        <v>Sara</v>
      </c>
    </row>
    <row r="694" spans="1:15" x14ac:dyDescent="0.3">
      <c r="A694" s="8" t="s">
        <v>735</v>
      </c>
      <c r="B694" s="43">
        <v>44651</v>
      </c>
      <c r="C694" s="6">
        <f>DAY(Data_Sales[[#This Row],[Order Date]])</f>
        <v>31</v>
      </c>
      <c r="D694" s="14">
        <f t="shared" si="30"/>
        <v>3</v>
      </c>
      <c r="E694" s="6">
        <f t="shared" si="31"/>
        <v>2022</v>
      </c>
      <c r="F694" s="6">
        <v>19</v>
      </c>
      <c r="G694" s="6" t="s">
        <v>32</v>
      </c>
      <c r="H694" s="6" t="s">
        <v>11</v>
      </c>
      <c r="I694" s="6">
        <f>INDEX(Data_Persons[Tenure (yrs)],MATCH(Data_Sales!H694,Data_Persons[Sales Person],0))</f>
        <v>3</v>
      </c>
      <c r="J694" s="6" t="s">
        <v>12</v>
      </c>
      <c r="K694" s="6" t="s">
        <v>449</v>
      </c>
      <c r="L694" s="22">
        <v>289</v>
      </c>
      <c r="M694" s="6">
        <v>8</v>
      </c>
      <c r="N694" s="22">
        <f t="shared" si="32"/>
        <v>2312</v>
      </c>
      <c r="O694" s="6" t="str">
        <f>VLOOKUP(H694,Data_Persons!$B$2:$C$9,2,0)</f>
        <v>Jeff</v>
      </c>
    </row>
    <row r="695" spans="1:15" x14ac:dyDescent="0.3">
      <c r="A695" s="8" t="s">
        <v>736</v>
      </c>
      <c r="B695" s="43">
        <v>44655</v>
      </c>
      <c r="C695" s="6">
        <f>DAY(Data_Sales[[#This Row],[Order Date]])</f>
        <v>4</v>
      </c>
      <c r="D695" s="14">
        <f t="shared" si="30"/>
        <v>4</v>
      </c>
      <c r="E695" s="6">
        <f t="shared" si="31"/>
        <v>2022</v>
      </c>
      <c r="F695" s="6">
        <v>19</v>
      </c>
      <c r="G695" s="6" t="s">
        <v>32</v>
      </c>
      <c r="H695" s="6" t="s">
        <v>38</v>
      </c>
      <c r="I695" s="6">
        <f>INDEX(Data_Persons[Tenure (yrs)],MATCH(Data_Sales!H695,Data_Persons[Sales Person],0))</f>
        <v>5</v>
      </c>
      <c r="J695" s="6" t="s">
        <v>12</v>
      </c>
      <c r="K695" s="6" t="s">
        <v>449</v>
      </c>
      <c r="L695" s="22">
        <v>289</v>
      </c>
      <c r="M695" s="6">
        <v>2</v>
      </c>
      <c r="N695" s="22">
        <f t="shared" si="32"/>
        <v>578</v>
      </c>
      <c r="O695" s="6" t="str">
        <f>VLOOKUP(H695,Data_Persons!$B$2:$C$9,2,0)</f>
        <v>Jeff</v>
      </c>
    </row>
    <row r="696" spans="1:15" x14ac:dyDescent="0.3">
      <c r="A696" s="8" t="s">
        <v>737</v>
      </c>
      <c r="B696" s="43">
        <v>44656</v>
      </c>
      <c r="C696" s="6">
        <f>DAY(Data_Sales[[#This Row],[Order Date]])</f>
        <v>5</v>
      </c>
      <c r="D696" s="14">
        <f t="shared" si="30"/>
        <v>4</v>
      </c>
      <c r="E696" s="6">
        <f t="shared" si="31"/>
        <v>2022</v>
      </c>
      <c r="F696" s="6">
        <v>15</v>
      </c>
      <c r="G696" s="6" t="s">
        <v>49</v>
      </c>
      <c r="H696" s="6" t="s">
        <v>36</v>
      </c>
      <c r="I696" s="6">
        <f>INDEX(Data_Persons[Tenure (yrs)],MATCH(Data_Sales!H696,Data_Persons[Sales Person],0))</f>
        <v>6</v>
      </c>
      <c r="J696" s="6" t="s">
        <v>27</v>
      </c>
      <c r="K696" s="6" t="s">
        <v>449</v>
      </c>
      <c r="L696" s="22">
        <v>289</v>
      </c>
      <c r="M696" s="6">
        <v>8</v>
      </c>
      <c r="N696" s="22">
        <f t="shared" si="32"/>
        <v>2312</v>
      </c>
      <c r="O696" s="6" t="str">
        <f>VLOOKUP(H696,Data_Persons!$B$2:$C$9,2,0)</f>
        <v>Steve</v>
      </c>
    </row>
    <row r="697" spans="1:15" x14ac:dyDescent="0.3">
      <c r="A697" s="8" t="s">
        <v>738</v>
      </c>
      <c r="B697" s="43">
        <v>44657</v>
      </c>
      <c r="C697" s="6">
        <f>DAY(Data_Sales[[#This Row],[Order Date]])</f>
        <v>6</v>
      </c>
      <c r="D697" s="14">
        <f t="shared" si="30"/>
        <v>4</v>
      </c>
      <c r="E697" s="6">
        <f t="shared" si="31"/>
        <v>2022</v>
      </c>
      <c r="F697" s="6">
        <v>3</v>
      </c>
      <c r="G697" s="6" t="s">
        <v>29</v>
      </c>
      <c r="H697" s="6" t="s">
        <v>20</v>
      </c>
      <c r="I697" s="6">
        <f>INDEX(Data_Persons[Tenure (yrs)],MATCH(Data_Sales!H697,Data_Persons[Sales Person],0))</f>
        <v>2</v>
      </c>
      <c r="J697" s="6" t="s">
        <v>21</v>
      </c>
      <c r="K697" s="6" t="s">
        <v>449</v>
      </c>
      <c r="L697" s="22">
        <v>289</v>
      </c>
      <c r="M697" s="6">
        <v>2</v>
      </c>
      <c r="N697" s="22">
        <f t="shared" si="32"/>
        <v>578</v>
      </c>
      <c r="O697" s="6" t="str">
        <f>VLOOKUP(H697,Data_Persons!$B$2:$C$9,2,0)</f>
        <v>Jeff</v>
      </c>
    </row>
    <row r="698" spans="1:15" x14ac:dyDescent="0.3">
      <c r="A698" s="8" t="s">
        <v>739</v>
      </c>
      <c r="B698" s="43">
        <v>44660</v>
      </c>
      <c r="C698" s="6">
        <f>DAY(Data_Sales[[#This Row],[Order Date]])</f>
        <v>9</v>
      </c>
      <c r="D698" s="14">
        <f t="shared" si="30"/>
        <v>4</v>
      </c>
      <c r="E698" s="6">
        <f t="shared" si="31"/>
        <v>2022</v>
      </c>
      <c r="F698" s="6">
        <v>7</v>
      </c>
      <c r="G698" s="6" t="s">
        <v>43</v>
      </c>
      <c r="H698" s="6" t="s">
        <v>16</v>
      </c>
      <c r="I698" s="6">
        <f>INDEX(Data_Persons[Tenure (yrs)],MATCH(Data_Sales!H698,Data_Persons[Sales Person],0))</f>
        <v>4</v>
      </c>
      <c r="J698" s="6" t="s">
        <v>17</v>
      </c>
      <c r="K698" s="6" t="s">
        <v>449</v>
      </c>
      <c r="L698" s="22">
        <v>289</v>
      </c>
      <c r="M698" s="6">
        <v>3</v>
      </c>
      <c r="N698" s="22">
        <f t="shared" si="32"/>
        <v>867</v>
      </c>
      <c r="O698" s="6" t="str">
        <f>VLOOKUP(H698,Data_Persons!$B$2:$C$9,2,0)</f>
        <v>Steve</v>
      </c>
    </row>
    <row r="699" spans="1:15" x14ac:dyDescent="0.3">
      <c r="A699" s="8" t="s">
        <v>740</v>
      </c>
      <c r="B699" s="43">
        <v>44663</v>
      </c>
      <c r="C699" s="6">
        <f>DAY(Data_Sales[[#This Row],[Order Date]])</f>
        <v>12</v>
      </c>
      <c r="D699" s="14">
        <f t="shared" si="30"/>
        <v>4</v>
      </c>
      <c r="E699" s="6">
        <f t="shared" si="31"/>
        <v>2022</v>
      </c>
      <c r="F699" s="6">
        <v>19</v>
      </c>
      <c r="G699" s="6" t="s">
        <v>32</v>
      </c>
      <c r="H699" s="6" t="s">
        <v>11</v>
      </c>
      <c r="I699" s="6">
        <f>INDEX(Data_Persons[Tenure (yrs)],MATCH(Data_Sales!H699,Data_Persons[Sales Person],0))</f>
        <v>3</v>
      </c>
      <c r="J699" s="6" t="s">
        <v>12</v>
      </c>
      <c r="K699" s="6" t="s">
        <v>449</v>
      </c>
      <c r="L699" s="22">
        <v>289</v>
      </c>
      <c r="M699" s="6">
        <v>3</v>
      </c>
      <c r="N699" s="22">
        <f t="shared" si="32"/>
        <v>867</v>
      </c>
      <c r="O699" s="6" t="str">
        <f>VLOOKUP(H699,Data_Persons!$B$2:$C$9,2,0)</f>
        <v>Jeff</v>
      </c>
    </row>
    <row r="700" spans="1:15" x14ac:dyDescent="0.3">
      <c r="A700" s="8" t="s">
        <v>741</v>
      </c>
      <c r="B700" s="43">
        <v>44663</v>
      </c>
      <c r="C700" s="6">
        <f>DAY(Data_Sales[[#This Row],[Order Date]])</f>
        <v>12</v>
      </c>
      <c r="D700" s="14">
        <f t="shared" si="30"/>
        <v>4</v>
      </c>
      <c r="E700" s="6">
        <f t="shared" si="31"/>
        <v>2022</v>
      </c>
      <c r="F700" s="6">
        <v>5</v>
      </c>
      <c r="G700" s="6" t="s">
        <v>23</v>
      </c>
      <c r="H700" s="6" t="s">
        <v>30</v>
      </c>
      <c r="I700" s="6">
        <f>INDEX(Data_Persons[Tenure (yrs)],MATCH(Data_Sales!H700,Data_Persons[Sales Person],0))</f>
        <v>2</v>
      </c>
      <c r="J700" s="6" t="s">
        <v>21</v>
      </c>
      <c r="K700" s="6" t="s">
        <v>449</v>
      </c>
      <c r="L700" s="22">
        <v>289</v>
      </c>
      <c r="M700" s="6">
        <v>5</v>
      </c>
      <c r="N700" s="22">
        <f t="shared" si="32"/>
        <v>1445</v>
      </c>
      <c r="O700" s="6" t="str">
        <f>VLOOKUP(H700,Data_Persons!$B$2:$C$9,2,0)</f>
        <v>Sara</v>
      </c>
    </row>
    <row r="701" spans="1:15" x14ac:dyDescent="0.3">
      <c r="A701" s="8" t="s">
        <v>742</v>
      </c>
      <c r="B701" s="43">
        <v>44669</v>
      </c>
      <c r="C701" s="6">
        <f>DAY(Data_Sales[[#This Row],[Order Date]])</f>
        <v>18</v>
      </c>
      <c r="D701" s="14">
        <f t="shared" si="30"/>
        <v>4</v>
      </c>
      <c r="E701" s="6">
        <f t="shared" si="31"/>
        <v>2022</v>
      </c>
      <c r="F701" s="6">
        <v>12</v>
      </c>
      <c r="G701" s="6" t="s">
        <v>25</v>
      </c>
      <c r="H701" s="6" t="s">
        <v>26</v>
      </c>
      <c r="I701" s="6">
        <f>INDEX(Data_Persons[Tenure (yrs)],MATCH(Data_Sales!H701,Data_Persons[Sales Person],0))</f>
        <v>5</v>
      </c>
      <c r="J701" s="6" t="s">
        <v>27</v>
      </c>
      <c r="K701" s="6" t="s">
        <v>449</v>
      </c>
      <c r="L701" s="22">
        <v>289</v>
      </c>
      <c r="M701" s="6">
        <v>5</v>
      </c>
      <c r="N701" s="22">
        <f t="shared" si="32"/>
        <v>1445</v>
      </c>
      <c r="O701" s="6" t="str">
        <f>VLOOKUP(H701,Data_Persons!$B$2:$C$9,2,0)</f>
        <v>Sara</v>
      </c>
    </row>
    <row r="702" spans="1:15" x14ac:dyDescent="0.3">
      <c r="A702" s="8" t="s">
        <v>743</v>
      </c>
      <c r="B702" s="43">
        <v>44672</v>
      </c>
      <c r="C702" s="6">
        <f>DAY(Data_Sales[[#This Row],[Order Date]])</f>
        <v>21</v>
      </c>
      <c r="D702" s="14">
        <f t="shared" si="30"/>
        <v>4</v>
      </c>
      <c r="E702" s="6">
        <f t="shared" si="31"/>
        <v>2022</v>
      </c>
      <c r="F702" s="6">
        <v>6</v>
      </c>
      <c r="G702" s="6" t="s">
        <v>15</v>
      </c>
      <c r="H702" s="6" t="s">
        <v>16</v>
      </c>
      <c r="I702" s="6">
        <f>INDEX(Data_Persons[Tenure (yrs)],MATCH(Data_Sales!H702,Data_Persons[Sales Person],0))</f>
        <v>4</v>
      </c>
      <c r="J702" s="6" t="s">
        <v>17</v>
      </c>
      <c r="K702" s="6" t="s">
        <v>449</v>
      </c>
      <c r="L702" s="22">
        <v>289</v>
      </c>
      <c r="M702" s="6">
        <v>5</v>
      </c>
      <c r="N702" s="22">
        <f t="shared" si="32"/>
        <v>1445</v>
      </c>
      <c r="O702" s="6" t="str">
        <f>VLOOKUP(H702,Data_Persons!$B$2:$C$9,2,0)</f>
        <v>Steve</v>
      </c>
    </row>
    <row r="703" spans="1:15" x14ac:dyDescent="0.3">
      <c r="A703" s="8" t="s">
        <v>744</v>
      </c>
      <c r="B703" s="43">
        <v>44675</v>
      </c>
      <c r="C703" s="6">
        <f>DAY(Data_Sales[[#This Row],[Order Date]])</f>
        <v>24</v>
      </c>
      <c r="D703" s="14">
        <f t="shared" si="30"/>
        <v>4</v>
      </c>
      <c r="E703" s="6">
        <f t="shared" si="31"/>
        <v>2022</v>
      </c>
      <c r="F703" s="6">
        <v>3</v>
      </c>
      <c r="G703" s="6" t="s">
        <v>29</v>
      </c>
      <c r="H703" s="6" t="s">
        <v>30</v>
      </c>
      <c r="I703" s="6">
        <f>INDEX(Data_Persons[Tenure (yrs)],MATCH(Data_Sales!H703,Data_Persons[Sales Person],0))</f>
        <v>2</v>
      </c>
      <c r="J703" s="6" t="s">
        <v>21</v>
      </c>
      <c r="K703" s="6" t="s">
        <v>449</v>
      </c>
      <c r="L703" s="22">
        <v>289</v>
      </c>
      <c r="M703" s="6">
        <v>6</v>
      </c>
      <c r="N703" s="22">
        <f t="shared" si="32"/>
        <v>1734</v>
      </c>
      <c r="O703" s="6" t="str">
        <f>VLOOKUP(H703,Data_Persons!$B$2:$C$9,2,0)</f>
        <v>Sara</v>
      </c>
    </row>
    <row r="704" spans="1:15" x14ac:dyDescent="0.3">
      <c r="A704" s="8" t="s">
        <v>745</v>
      </c>
      <c r="B704" s="43">
        <v>44677</v>
      </c>
      <c r="C704" s="6">
        <f>DAY(Data_Sales[[#This Row],[Order Date]])</f>
        <v>26</v>
      </c>
      <c r="D704" s="14">
        <f t="shared" si="30"/>
        <v>4</v>
      </c>
      <c r="E704" s="6">
        <f t="shared" si="31"/>
        <v>2022</v>
      </c>
      <c r="F704" s="6">
        <v>1</v>
      </c>
      <c r="G704" s="6" t="s">
        <v>61</v>
      </c>
      <c r="H704" s="6" t="s">
        <v>30</v>
      </c>
      <c r="I704" s="6">
        <f>INDEX(Data_Persons[Tenure (yrs)],MATCH(Data_Sales!H704,Data_Persons[Sales Person],0))</f>
        <v>2</v>
      </c>
      <c r="J704" s="6" t="s">
        <v>21</v>
      </c>
      <c r="K704" s="6" t="s">
        <v>449</v>
      </c>
      <c r="L704" s="22">
        <v>289</v>
      </c>
      <c r="M704" s="6">
        <v>4</v>
      </c>
      <c r="N704" s="22">
        <f t="shared" si="32"/>
        <v>1156</v>
      </c>
      <c r="O704" s="6" t="str">
        <f>VLOOKUP(H704,Data_Persons!$B$2:$C$9,2,0)</f>
        <v>Sara</v>
      </c>
    </row>
    <row r="705" spans="1:15" x14ac:dyDescent="0.3">
      <c r="A705" s="8" t="s">
        <v>746</v>
      </c>
      <c r="B705" s="43">
        <v>44678</v>
      </c>
      <c r="C705" s="6">
        <f>DAY(Data_Sales[[#This Row],[Order Date]])</f>
        <v>27</v>
      </c>
      <c r="D705" s="14">
        <f t="shared" si="30"/>
        <v>4</v>
      </c>
      <c r="E705" s="6">
        <f t="shared" si="31"/>
        <v>2022</v>
      </c>
      <c r="F705" s="6">
        <v>18</v>
      </c>
      <c r="G705" s="6" t="s">
        <v>52</v>
      </c>
      <c r="H705" s="6" t="s">
        <v>11</v>
      </c>
      <c r="I705" s="6">
        <f>INDEX(Data_Persons[Tenure (yrs)],MATCH(Data_Sales!H705,Data_Persons[Sales Person],0))</f>
        <v>3</v>
      </c>
      <c r="J705" s="6" t="s">
        <v>12</v>
      </c>
      <c r="K705" s="6" t="s">
        <v>449</v>
      </c>
      <c r="L705" s="22">
        <v>289</v>
      </c>
      <c r="M705" s="6">
        <v>8</v>
      </c>
      <c r="N705" s="22">
        <f t="shared" si="32"/>
        <v>2312</v>
      </c>
      <c r="O705" s="6" t="str">
        <f>VLOOKUP(H705,Data_Persons!$B$2:$C$9,2,0)</f>
        <v>Jeff</v>
      </c>
    </row>
    <row r="706" spans="1:15" x14ac:dyDescent="0.3">
      <c r="A706" s="8" t="s">
        <v>747</v>
      </c>
      <c r="B706" s="43">
        <v>44681</v>
      </c>
      <c r="C706" s="6">
        <f>DAY(Data_Sales[[#This Row],[Order Date]])</f>
        <v>30</v>
      </c>
      <c r="D706" s="14">
        <f t="shared" ref="D706:D769" si="33">MONTH(B706)</f>
        <v>4</v>
      </c>
      <c r="E706" s="6">
        <f t="shared" ref="E706:E769" si="34">YEAR(B706)</f>
        <v>2022</v>
      </c>
      <c r="F706" s="6">
        <v>6</v>
      </c>
      <c r="G706" s="6" t="s">
        <v>15</v>
      </c>
      <c r="H706" s="6" t="s">
        <v>16</v>
      </c>
      <c r="I706" s="6">
        <f>INDEX(Data_Persons[Tenure (yrs)],MATCH(Data_Sales!H706,Data_Persons[Sales Person],0))</f>
        <v>4</v>
      </c>
      <c r="J706" s="6" t="s">
        <v>17</v>
      </c>
      <c r="K706" s="6" t="s">
        <v>449</v>
      </c>
      <c r="L706" s="22">
        <v>289</v>
      </c>
      <c r="M706" s="6">
        <v>7</v>
      </c>
      <c r="N706" s="22">
        <f t="shared" si="32"/>
        <v>2023</v>
      </c>
      <c r="O706" s="6" t="str">
        <f>VLOOKUP(H706,Data_Persons!$B$2:$C$9,2,0)</f>
        <v>Steve</v>
      </c>
    </row>
    <row r="707" spans="1:15" x14ac:dyDescent="0.3">
      <c r="A707" s="8" t="s">
        <v>748</v>
      </c>
      <c r="B707" s="43">
        <v>44681</v>
      </c>
      <c r="C707" s="6">
        <f>DAY(Data_Sales[[#This Row],[Order Date]])</f>
        <v>30</v>
      </c>
      <c r="D707" s="14">
        <f t="shared" si="33"/>
        <v>4</v>
      </c>
      <c r="E707" s="6">
        <f t="shared" si="34"/>
        <v>2022</v>
      </c>
      <c r="F707" s="6">
        <v>9</v>
      </c>
      <c r="G707" s="6" t="s">
        <v>40</v>
      </c>
      <c r="H707" s="6" t="s">
        <v>41</v>
      </c>
      <c r="I707" s="6">
        <f>INDEX(Data_Persons[Tenure (yrs)],MATCH(Data_Sales!H707,Data_Persons[Sales Person],0))</f>
        <v>8</v>
      </c>
      <c r="J707" s="6" t="s">
        <v>17</v>
      </c>
      <c r="K707" s="6" t="s">
        <v>449</v>
      </c>
      <c r="L707" s="22">
        <v>289</v>
      </c>
      <c r="M707" s="6">
        <v>6</v>
      </c>
      <c r="N707" s="22">
        <f t="shared" ref="N707:N770" si="35">L707*M707</f>
        <v>1734</v>
      </c>
      <c r="O707" s="6" t="str">
        <f>VLOOKUP(H707,Data_Persons!$B$2:$C$9,2,0)</f>
        <v>Philip</v>
      </c>
    </row>
    <row r="708" spans="1:15" x14ac:dyDescent="0.3">
      <c r="A708" s="8" t="s">
        <v>749</v>
      </c>
      <c r="B708" s="43">
        <v>44682</v>
      </c>
      <c r="C708" s="6">
        <f>DAY(Data_Sales[[#This Row],[Order Date]])</f>
        <v>1</v>
      </c>
      <c r="D708" s="14">
        <f t="shared" si="33"/>
        <v>5</v>
      </c>
      <c r="E708" s="6">
        <f t="shared" si="34"/>
        <v>2022</v>
      </c>
      <c r="F708" s="6">
        <v>1</v>
      </c>
      <c r="G708" s="6" t="s">
        <v>61</v>
      </c>
      <c r="H708" s="6" t="s">
        <v>30</v>
      </c>
      <c r="I708" s="6">
        <f>INDEX(Data_Persons[Tenure (yrs)],MATCH(Data_Sales!H708,Data_Persons[Sales Person],0))</f>
        <v>2</v>
      </c>
      <c r="J708" s="6" t="s">
        <v>21</v>
      </c>
      <c r="K708" s="6" t="s">
        <v>449</v>
      </c>
      <c r="L708" s="22">
        <v>289</v>
      </c>
      <c r="M708" s="6">
        <v>6</v>
      </c>
      <c r="N708" s="22">
        <f t="shared" si="35"/>
        <v>1734</v>
      </c>
      <c r="O708" s="6" t="str">
        <f>VLOOKUP(H708,Data_Persons!$B$2:$C$9,2,0)</f>
        <v>Sara</v>
      </c>
    </row>
    <row r="709" spans="1:15" x14ac:dyDescent="0.3">
      <c r="A709" s="8" t="s">
        <v>750</v>
      </c>
      <c r="B709" s="43">
        <v>44683</v>
      </c>
      <c r="C709" s="6">
        <f>DAY(Data_Sales[[#This Row],[Order Date]])</f>
        <v>2</v>
      </c>
      <c r="D709" s="14">
        <f t="shared" si="33"/>
        <v>5</v>
      </c>
      <c r="E709" s="6">
        <f t="shared" si="34"/>
        <v>2022</v>
      </c>
      <c r="F709" s="6">
        <v>17</v>
      </c>
      <c r="G709" s="6" t="s">
        <v>63</v>
      </c>
      <c r="H709" s="6" t="s">
        <v>38</v>
      </c>
      <c r="I709" s="6">
        <f>INDEX(Data_Persons[Tenure (yrs)],MATCH(Data_Sales!H709,Data_Persons[Sales Person],0))</f>
        <v>5</v>
      </c>
      <c r="J709" s="6" t="s">
        <v>12</v>
      </c>
      <c r="K709" s="6" t="s">
        <v>449</v>
      </c>
      <c r="L709" s="22">
        <v>289</v>
      </c>
      <c r="M709" s="6">
        <v>7</v>
      </c>
      <c r="N709" s="22">
        <f t="shared" si="35"/>
        <v>2023</v>
      </c>
      <c r="O709" s="6" t="str">
        <f>VLOOKUP(H709,Data_Persons!$B$2:$C$9,2,0)</f>
        <v>Jeff</v>
      </c>
    </row>
    <row r="710" spans="1:15" x14ac:dyDescent="0.3">
      <c r="A710" s="8" t="s">
        <v>751</v>
      </c>
      <c r="B710" s="43">
        <v>44684</v>
      </c>
      <c r="C710" s="6">
        <f>DAY(Data_Sales[[#This Row],[Order Date]])</f>
        <v>3</v>
      </c>
      <c r="D710" s="14">
        <f t="shared" si="33"/>
        <v>5</v>
      </c>
      <c r="E710" s="6">
        <f t="shared" si="34"/>
        <v>2022</v>
      </c>
      <c r="F710" s="6">
        <v>12</v>
      </c>
      <c r="G710" s="6" t="s">
        <v>25</v>
      </c>
      <c r="H710" s="6" t="s">
        <v>36</v>
      </c>
      <c r="I710" s="6">
        <f>INDEX(Data_Persons[Tenure (yrs)],MATCH(Data_Sales!H710,Data_Persons[Sales Person],0))</f>
        <v>6</v>
      </c>
      <c r="J710" s="6" t="s">
        <v>27</v>
      </c>
      <c r="K710" s="6" t="s">
        <v>449</v>
      </c>
      <c r="L710" s="22">
        <v>289</v>
      </c>
      <c r="M710" s="6">
        <v>1</v>
      </c>
      <c r="N710" s="22">
        <f t="shared" si="35"/>
        <v>289</v>
      </c>
      <c r="O710" s="6" t="str">
        <f>VLOOKUP(H710,Data_Persons!$B$2:$C$9,2,0)</f>
        <v>Steve</v>
      </c>
    </row>
    <row r="711" spans="1:15" x14ac:dyDescent="0.3">
      <c r="A711" s="8" t="s">
        <v>752</v>
      </c>
      <c r="B711" s="43">
        <v>44688</v>
      </c>
      <c r="C711" s="6">
        <f>DAY(Data_Sales[[#This Row],[Order Date]])</f>
        <v>7</v>
      </c>
      <c r="D711" s="14">
        <f t="shared" si="33"/>
        <v>5</v>
      </c>
      <c r="E711" s="6">
        <f t="shared" si="34"/>
        <v>2022</v>
      </c>
      <c r="F711" s="6">
        <v>4</v>
      </c>
      <c r="G711" s="6" t="s">
        <v>19</v>
      </c>
      <c r="H711" s="6" t="s">
        <v>30</v>
      </c>
      <c r="I711" s="6">
        <f>INDEX(Data_Persons[Tenure (yrs)],MATCH(Data_Sales!H711,Data_Persons[Sales Person],0))</f>
        <v>2</v>
      </c>
      <c r="J711" s="6" t="s">
        <v>21</v>
      </c>
      <c r="K711" s="6" t="s">
        <v>449</v>
      </c>
      <c r="L711" s="22">
        <v>289</v>
      </c>
      <c r="M711" s="6">
        <v>5</v>
      </c>
      <c r="N711" s="22">
        <f t="shared" si="35"/>
        <v>1445</v>
      </c>
      <c r="O711" s="6" t="str">
        <f>VLOOKUP(H711,Data_Persons!$B$2:$C$9,2,0)</f>
        <v>Sara</v>
      </c>
    </row>
    <row r="712" spans="1:15" x14ac:dyDescent="0.3">
      <c r="A712" s="8" t="s">
        <v>753</v>
      </c>
      <c r="B712" s="43">
        <v>44690</v>
      </c>
      <c r="C712" s="6">
        <f>DAY(Data_Sales[[#This Row],[Order Date]])</f>
        <v>9</v>
      </c>
      <c r="D712" s="14">
        <f t="shared" si="33"/>
        <v>5</v>
      </c>
      <c r="E712" s="6">
        <f t="shared" si="34"/>
        <v>2022</v>
      </c>
      <c r="F712" s="6">
        <v>11</v>
      </c>
      <c r="G712" s="6" t="s">
        <v>115</v>
      </c>
      <c r="H712" s="6" t="s">
        <v>36</v>
      </c>
      <c r="I712" s="6">
        <f>INDEX(Data_Persons[Tenure (yrs)],MATCH(Data_Sales!H712,Data_Persons[Sales Person],0))</f>
        <v>6</v>
      </c>
      <c r="J712" s="6" t="s">
        <v>27</v>
      </c>
      <c r="K712" s="6" t="s">
        <v>449</v>
      </c>
      <c r="L712" s="22">
        <v>289</v>
      </c>
      <c r="M712" s="6">
        <v>1</v>
      </c>
      <c r="N712" s="22">
        <f t="shared" si="35"/>
        <v>289</v>
      </c>
      <c r="O712" s="6" t="str">
        <f>VLOOKUP(H712,Data_Persons!$B$2:$C$9,2,0)</f>
        <v>Steve</v>
      </c>
    </row>
    <row r="713" spans="1:15" x14ac:dyDescent="0.3">
      <c r="A713" s="8" t="s">
        <v>754</v>
      </c>
      <c r="B713" s="43">
        <v>44693</v>
      </c>
      <c r="C713" s="6">
        <f>DAY(Data_Sales[[#This Row],[Order Date]])</f>
        <v>12</v>
      </c>
      <c r="D713" s="14">
        <f t="shared" si="33"/>
        <v>5</v>
      </c>
      <c r="E713" s="6">
        <f t="shared" si="34"/>
        <v>2022</v>
      </c>
      <c r="F713" s="6">
        <v>3</v>
      </c>
      <c r="G713" s="6" t="s">
        <v>29</v>
      </c>
      <c r="H713" s="6" t="s">
        <v>20</v>
      </c>
      <c r="I713" s="6">
        <f>INDEX(Data_Persons[Tenure (yrs)],MATCH(Data_Sales!H713,Data_Persons[Sales Person],0))</f>
        <v>2</v>
      </c>
      <c r="J713" s="6" t="s">
        <v>21</v>
      </c>
      <c r="K713" s="6" t="s">
        <v>449</v>
      </c>
      <c r="L713" s="22">
        <v>289</v>
      </c>
      <c r="M713" s="6">
        <v>9</v>
      </c>
      <c r="N713" s="22">
        <f t="shared" si="35"/>
        <v>2601</v>
      </c>
      <c r="O713" s="6" t="str">
        <f>VLOOKUP(H713,Data_Persons!$B$2:$C$9,2,0)</f>
        <v>Jeff</v>
      </c>
    </row>
    <row r="714" spans="1:15" x14ac:dyDescent="0.3">
      <c r="A714" s="8" t="s">
        <v>755</v>
      </c>
      <c r="B714" s="43">
        <v>44697</v>
      </c>
      <c r="C714" s="6">
        <f>DAY(Data_Sales[[#This Row],[Order Date]])</f>
        <v>16</v>
      </c>
      <c r="D714" s="14">
        <f t="shared" si="33"/>
        <v>5</v>
      </c>
      <c r="E714" s="6">
        <f t="shared" si="34"/>
        <v>2022</v>
      </c>
      <c r="F714" s="6">
        <v>3</v>
      </c>
      <c r="G714" s="6" t="s">
        <v>29</v>
      </c>
      <c r="H714" s="6" t="s">
        <v>20</v>
      </c>
      <c r="I714" s="6">
        <f>INDEX(Data_Persons[Tenure (yrs)],MATCH(Data_Sales!H714,Data_Persons[Sales Person],0))</f>
        <v>2</v>
      </c>
      <c r="J714" s="6" t="s">
        <v>21</v>
      </c>
      <c r="K714" s="6" t="s">
        <v>449</v>
      </c>
      <c r="L714" s="22">
        <v>289</v>
      </c>
      <c r="M714" s="6">
        <v>4</v>
      </c>
      <c r="N714" s="22">
        <f t="shared" si="35"/>
        <v>1156</v>
      </c>
      <c r="O714" s="6" t="str">
        <f>VLOOKUP(H714,Data_Persons!$B$2:$C$9,2,0)</f>
        <v>Jeff</v>
      </c>
    </row>
    <row r="715" spans="1:15" x14ac:dyDescent="0.3">
      <c r="A715" s="8" t="s">
        <v>756</v>
      </c>
      <c r="B715" s="43">
        <v>44698</v>
      </c>
      <c r="C715" s="6">
        <f>DAY(Data_Sales[[#This Row],[Order Date]])</f>
        <v>17</v>
      </c>
      <c r="D715" s="14">
        <f t="shared" si="33"/>
        <v>5</v>
      </c>
      <c r="E715" s="6">
        <f t="shared" si="34"/>
        <v>2022</v>
      </c>
      <c r="F715" s="6">
        <v>1</v>
      </c>
      <c r="G715" s="6" t="s">
        <v>61</v>
      </c>
      <c r="H715" s="6" t="s">
        <v>20</v>
      </c>
      <c r="I715" s="6">
        <f>INDEX(Data_Persons[Tenure (yrs)],MATCH(Data_Sales!H715,Data_Persons[Sales Person],0))</f>
        <v>2</v>
      </c>
      <c r="J715" s="6" t="s">
        <v>21</v>
      </c>
      <c r="K715" s="6" t="s">
        <v>449</v>
      </c>
      <c r="L715" s="22">
        <v>289</v>
      </c>
      <c r="M715" s="6">
        <v>9</v>
      </c>
      <c r="N715" s="22">
        <f t="shared" si="35"/>
        <v>2601</v>
      </c>
      <c r="O715" s="6" t="str">
        <f>VLOOKUP(H715,Data_Persons!$B$2:$C$9,2,0)</f>
        <v>Jeff</v>
      </c>
    </row>
    <row r="716" spans="1:15" x14ac:dyDescent="0.3">
      <c r="A716" s="8" t="s">
        <v>757</v>
      </c>
      <c r="B716" s="43">
        <v>44698</v>
      </c>
      <c r="C716" s="6">
        <f>DAY(Data_Sales[[#This Row],[Order Date]])</f>
        <v>17</v>
      </c>
      <c r="D716" s="14">
        <f t="shared" si="33"/>
        <v>5</v>
      </c>
      <c r="E716" s="6">
        <f t="shared" si="34"/>
        <v>2022</v>
      </c>
      <c r="F716" s="6">
        <v>10</v>
      </c>
      <c r="G716" s="6" t="s">
        <v>68</v>
      </c>
      <c r="H716" s="6" t="s">
        <v>16</v>
      </c>
      <c r="I716" s="6">
        <f>INDEX(Data_Persons[Tenure (yrs)],MATCH(Data_Sales!H716,Data_Persons[Sales Person],0))</f>
        <v>4</v>
      </c>
      <c r="J716" s="6" t="s">
        <v>17</v>
      </c>
      <c r="K716" s="6" t="s">
        <v>449</v>
      </c>
      <c r="L716" s="22">
        <v>289</v>
      </c>
      <c r="M716" s="6">
        <v>2</v>
      </c>
      <c r="N716" s="22">
        <f t="shared" si="35"/>
        <v>578</v>
      </c>
      <c r="O716" s="6" t="str">
        <f>VLOOKUP(H716,Data_Persons!$B$2:$C$9,2,0)</f>
        <v>Steve</v>
      </c>
    </row>
    <row r="717" spans="1:15" x14ac:dyDescent="0.3">
      <c r="A717" s="8" t="s">
        <v>758</v>
      </c>
      <c r="B717" s="43">
        <v>44698</v>
      </c>
      <c r="C717" s="6">
        <f>DAY(Data_Sales[[#This Row],[Order Date]])</f>
        <v>17</v>
      </c>
      <c r="D717" s="14">
        <f t="shared" si="33"/>
        <v>5</v>
      </c>
      <c r="E717" s="6">
        <f t="shared" si="34"/>
        <v>2022</v>
      </c>
      <c r="F717" s="6">
        <v>14</v>
      </c>
      <c r="G717" s="6" t="s">
        <v>65</v>
      </c>
      <c r="H717" s="6" t="s">
        <v>26</v>
      </c>
      <c r="I717" s="6">
        <f>INDEX(Data_Persons[Tenure (yrs)],MATCH(Data_Sales!H717,Data_Persons[Sales Person],0))</f>
        <v>5</v>
      </c>
      <c r="J717" s="6" t="s">
        <v>27</v>
      </c>
      <c r="K717" s="6" t="s">
        <v>449</v>
      </c>
      <c r="L717" s="22">
        <v>289</v>
      </c>
      <c r="M717" s="6">
        <v>6</v>
      </c>
      <c r="N717" s="22">
        <f t="shared" si="35"/>
        <v>1734</v>
      </c>
      <c r="O717" s="6" t="str">
        <f>VLOOKUP(H717,Data_Persons!$B$2:$C$9,2,0)</f>
        <v>Sara</v>
      </c>
    </row>
    <row r="718" spans="1:15" x14ac:dyDescent="0.3">
      <c r="A718" s="8" t="s">
        <v>759</v>
      </c>
      <c r="B718" s="43">
        <v>44700</v>
      </c>
      <c r="C718" s="6">
        <f>DAY(Data_Sales[[#This Row],[Order Date]])</f>
        <v>19</v>
      </c>
      <c r="D718" s="14">
        <f t="shared" si="33"/>
        <v>5</v>
      </c>
      <c r="E718" s="6">
        <f t="shared" si="34"/>
        <v>2022</v>
      </c>
      <c r="F718" s="6">
        <v>1</v>
      </c>
      <c r="G718" s="6" t="s">
        <v>61</v>
      </c>
      <c r="H718" s="6" t="s">
        <v>20</v>
      </c>
      <c r="I718" s="6">
        <f>INDEX(Data_Persons[Tenure (yrs)],MATCH(Data_Sales!H718,Data_Persons[Sales Person],0))</f>
        <v>2</v>
      </c>
      <c r="J718" s="6" t="s">
        <v>21</v>
      </c>
      <c r="K718" s="6" t="s">
        <v>449</v>
      </c>
      <c r="L718" s="22">
        <v>289</v>
      </c>
      <c r="M718" s="6">
        <v>1</v>
      </c>
      <c r="N718" s="22">
        <f t="shared" si="35"/>
        <v>289</v>
      </c>
      <c r="O718" s="6" t="str">
        <f>VLOOKUP(H718,Data_Persons!$B$2:$C$9,2,0)</f>
        <v>Jeff</v>
      </c>
    </row>
    <row r="719" spans="1:15" x14ac:dyDescent="0.3">
      <c r="A719" s="8" t="s">
        <v>760</v>
      </c>
      <c r="B719" s="43">
        <v>44701</v>
      </c>
      <c r="C719" s="6">
        <f>DAY(Data_Sales[[#This Row],[Order Date]])</f>
        <v>20</v>
      </c>
      <c r="D719" s="14">
        <f t="shared" si="33"/>
        <v>5</v>
      </c>
      <c r="E719" s="6">
        <f t="shared" si="34"/>
        <v>2022</v>
      </c>
      <c r="F719" s="6">
        <v>7</v>
      </c>
      <c r="G719" s="6" t="s">
        <v>43</v>
      </c>
      <c r="H719" s="6" t="s">
        <v>41</v>
      </c>
      <c r="I719" s="6">
        <f>INDEX(Data_Persons[Tenure (yrs)],MATCH(Data_Sales!H719,Data_Persons[Sales Person],0))</f>
        <v>8</v>
      </c>
      <c r="J719" s="6" t="s">
        <v>17</v>
      </c>
      <c r="K719" s="6" t="s">
        <v>449</v>
      </c>
      <c r="L719" s="22">
        <v>289</v>
      </c>
      <c r="M719" s="6">
        <v>8</v>
      </c>
      <c r="N719" s="22">
        <f t="shared" si="35"/>
        <v>2312</v>
      </c>
      <c r="O719" s="6" t="str">
        <f>VLOOKUP(H719,Data_Persons!$B$2:$C$9,2,0)</f>
        <v>Philip</v>
      </c>
    </row>
    <row r="720" spans="1:15" x14ac:dyDescent="0.3">
      <c r="A720" s="8" t="s">
        <v>761</v>
      </c>
      <c r="B720" s="43">
        <v>44702</v>
      </c>
      <c r="C720" s="6">
        <f>DAY(Data_Sales[[#This Row],[Order Date]])</f>
        <v>21</v>
      </c>
      <c r="D720" s="14">
        <f t="shared" si="33"/>
        <v>5</v>
      </c>
      <c r="E720" s="6">
        <f t="shared" si="34"/>
        <v>2022</v>
      </c>
      <c r="F720" s="6">
        <v>5</v>
      </c>
      <c r="G720" s="6" t="s">
        <v>23</v>
      </c>
      <c r="H720" s="6" t="s">
        <v>20</v>
      </c>
      <c r="I720" s="6">
        <f>INDEX(Data_Persons[Tenure (yrs)],MATCH(Data_Sales!H720,Data_Persons[Sales Person],0))</f>
        <v>2</v>
      </c>
      <c r="J720" s="6" t="s">
        <v>21</v>
      </c>
      <c r="K720" s="6" t="s">
        <v>449</v>
      </c>
      <c r="L720" s="22">
        <v>289</v>
      </c>
      <c r="M720" s="6">
        <v>2</v>
      </c>
      <c r="N720" s="22">
        <f t="shared" si="35"/>
        <v>578</v>
      </c>
      <c r="O720" s="6" t="str">
        <f>VLOOKUP(H720,Data_Persons!$B$2:$C$9,2,0)</f>
        <v>Jeff</v>
      </c>
    </row>
    <row r="721" spans="1:15" x14ac:dyDescent="0.3">
      <c r="A721" s="8" t="s">
        <v>762</v>
      </c>
      <c r="B721" s="43">
        <v>44703</v>
      </c>
      <c r="C721" s="6">
        <f>DAY(Data_Sales[[#This Row],[Order Date]])</f>
        <v>22</v>
      </c>
      <c r="D721" s="14">
        <f t="shared" si="33"/>
        <v>5</v>
      </c>
      <c r="E721" s="6">
        <f t="shared" si="34"/>
        <v>2022</v>
      </c>
      <c r="F721" s="6">
        <v>10</v>
      </c>
      <c r="G721" s="6" t="s">
        <v>68</v>
      </c>
      <c r="H721" s="6" t="s">
        <v>41</v>
      </c>
      <c r="I721" s="6">
        <f>INDEX(Data_Persons[Tenure (yrs)],MATCH(Data_Sales!H721,Data_Persons[Sales Person],0))</f>
        <v>8</v>
      </c>
      <c r="J721" s="6" t="s">
        <v>17</v>
      </c>
      <c r="K721" s="6" t="s">
        <v>449</v>
      </c>
      <c r="L721" s="22">
        <v>289</v>
      </c>
      <c r="M721" s="6">
        <v>7</v>
      </c>
      <c r="N721" s="22">
        <f t="shared" si="35"/>
        <v>2023</v>
      </c>
      <c r="O721" s="6" t="str">
        <f>VLOOKUP(H721,Data_Persons!$B$2:$C$9,2,0)</f>
        <v>Philip</v>
      </c>
    </row>
    <row r="722" spans="1:15" x14ac:dyDescent="0.3">
      <c r="A722" s="8" t="s">
        <v>763</v>
      </c>
      <c r="B722" s="43">
        <v>44706</v>
      </c>
      <c r="C722" s="6">
        <f>DAY(Data_Sales[[#This Row],[Order Date]])</f>
        <v>25</v>
      </c>
      <c r="D722" s="14">
        <f t="shared" si="33"/>
        <v>5</v>
      </c>
      <c r="E722" s="6">
        <f t="shared" si="34"/>
        <v>2022</v>
      </c>
      <c r="F722" s="6">
        <v>17</v>
      </c>
      <c r="G722" s="6" t="s">
        <v>63</v>
      </c>
      <c r="H722" s="6" t="s">
        <v>38</v>
      </c>
      <c r="I722" s="6">
        <f>INDEX(Data_Persons[Tenure (yrs)],MATCH(Data_Sales!H722,Data_Persons[Sales Person],0))</f>
        <v>5</v>
      </c>
      <c r="J722" s="6" t="s">
        <v>12</v>
      </c>
      <c r="K722" s="6" t="s">
        <v>449</v>
      </c>
      <c r="L722" s="22">
        <v>289</v>
      </c>
      <c r="M722" s="6">
        <v>3</v>
      </c>
      <c r="N722" s="22">
        <f t="shared" si="35"/>
        <v>867</v>
      </c>
      <c r="O722" s="6" t="str">
        <f>VLOOKUP(H722,Data_Persons!$B$2:$C$9,2,0)</f>
        <v>Jeff</v>
      </c>
    </row>
    <row r="723" spans="1:15" x14ac:dyDescent="0.3">
      <c r="A723" s="8" t="s">
        <v>764</v>
      </c>
      <c r="B723" s="43">
        <v>44706</v>
      </c>
      <c r="C723" s="6">
        <f>DAY(Data_Sales[[#This Row],[Order Date]])</f>
        <v>25</v>
      </c>
      <c r="D723" s="14">
        <f t="shared" si="33"/>
        <v>5</v>
      </c>
      <c r="E723" s="6">
        <f t="shared" si="34"/>
        <v>2022</v>
      </c>
      <c r="F723" s="6">
        <v>16</v>
      </c>
      <c r="G723" s="6" t="s">
        <v>92</v>
      </c>
      <c r="H723" s="6" t="s">
        <v>38</v>
      </c>
      <c r="I723" s="6">
        <f>INDEX(Data_Persons[Tenure (yrs)],MATCH(Data_Sales!H723,Data_Persons[Sales Person],0))</f>
        <v>5</v>
      </c>
      <c r="J723" s="6" t="s">
        <v>12</v>
      </c>
      <c r="K723" s="6" t="s">
        <v>449</v>
      </c>
      <c r="L723" s="22">
        <v>289</v>
      </c>
      <c r="M723" s="6">
        <v>1</v>
      </c>
      <c r="N723" s="22">
        <f t="shared" si="35"/>
        <v>289</v>
      </c>
      <c r="O723" s="6" t="str">
        <f>VLOOKUP(H723,Data_Persons!$B$2:$C$9,2,0)</f>
        <v>Jeff</v>
      </c>
    </row>
    <row r="724" spans="1:15" x14ac:dyDescent="0.3">
      <c r="A724" s="8" t="s">
        <v>765</v>
      </c>
      <c r="B724" s="43">
        <v>44706</v>
      </c>
      <c r="C724" s="6">
        <f>DAY(Data_Sales[[#This Row],[Order Date]])</f>
        <v>25</v>
      </c>
      <c r="D724" s="14">
        <f t="shared" si="33"/>
        <v>5</v>
      </c>
      <c r="E724" s="6">
        <f t="shared" si="34"/>
        <v>2022</v>
      </c>
      <c r="F724" s="6">
        <v>1</v>
      </c>
      <c r="G724" s="6" t="s">
        <v>61</v>
      </c>
      <c r="H724" s="6" t="s">
        <v>30</v>
      </c>
      <c r="I724" s="6">
        <f>INDEX(Data_Persons[Tenure (yrs)],MATCH(Data_Sales!H724,Data_Persons[Sales Person],0))</f>
        <v>2</v>
      </c>
      <c r="J724" s="6" t="s">
        <v>21</v>
      </c>
      <c r="K724" s="6" t="s">
        <v>449</v>
      </c>
      <c r="L724" s="22">
        <v>289</v>
      </c>
      <c r="M724" s="6">
        <v>9</v>
      </c>
      <c r="N724" s="22">
        <f t="shared" si="35"/>
        <v>2601</v>
      </c>
      <c r="O724" s="6" t="str">
        <f>VLOOKUP(H724,Data_Persons!$B$2:$C$9,2,0)</f>
        <v>Sara</v>
      </c>
    </row>
    <row r="725" spans="1:15" x14ac:dyDescent="0.3">
      <c r="A725" s="8" t="s">
        <v>766</v>
      </c>
      <c r="B725" s="43">
        <v>44707</v>
      </c>
      <c r="C725" s="6">
        <f>DAY(Data_Sales[[#This Row],[Order Date]])</f>
        <v>26</v>
      </c>
      <c r="D725" s="14">
        <f t="shared" si="33"/>
        <v>5</v>
      </c>
      <c r="E725" s="6">
        <f t="shared" si="34"/>
        <v>2022</v>
      </c>
      <c r="F725" s="6">
        <v>4</v>
      </c>
      <c r="G725" s="6" t="s">
        <v>19</v>
      </c>
      <c r="H725" s="6" t="s">
        <v>20</v>
      </c>
      <c r="I725" s="6">
        <f>INDEX(Data_Persons[Tenure (yrs)],MATCH(Data_Sales!H725,Data_Persons[Sales Person],0))</f>
        <v>2</v>
      </c>
      <c r="J725" s="6" t="s">
        <v>21</v>
      </c>
      <c r="K725" s="6" t="s">
        <v>449</v>
      </c>
      <c r="L725" s="22">
        <v>289</v>
      </c>
      <c r="M725" s="6">
        <v>2</v>
      </c>
      <c r="N725" s="22">
        <f t="shared" si="35"/>
        <v>578</v>
      </c>
      <c r="O725" s="6" t="str">
        <f>VLOOKUP(H725,Data_Persons!$B$2:$C$9,2,0)</f>
        <v>Jeff</v>
      </c>
    </row>
    <row r="726" spans="1:15" x14ac:dyDescent="0.3">
      <c r="A726" s="8" t="s">
        <v>767</v>
      </c>
      <c r="B726" s="43">
        <v>44707</v>
      </c>
      <c r="C726" s="6">
        <f>DAY(Data_Sales[[#This Row],[Order Date]])</f>
        <v>26</v>
      </c>
      <c r="D726" s="14">
        <f t="shared" si="33"/>
        <v>5</v>
      </c>
      <c r="E726" s="6">
        <f t="shared" si="34"/>
        <v>2022</v>
      </c>
      <c r="F726" s="6">
        <v>16</v>
      </c>
      <c r="G726" s="6" t="s">
        <v>92</v>
      </c>
      <c r="H726" s="6" t="s">
        <v>11</v>
      </c>
      <c r="I726" s="6">
        <f>INDEX(Data_Persons[Tenure (yrs)],MATCH(Data_Sales!H726,Data_Persons[Sales Person],0))</f>
        <v>3</v>
      </c>
      <c r="J726" s="6" t="s">
        <v>12</v>
      </c>
      <c r="K726" s="6" t="s">
        <v>449</v>
      </c>
      <c r="L726" s="22">
        <v>289</v>
      </c>
      <c r="M726" s="6">
        <v>9</v>
      </c>
      <c r="N726" s="22">
        <f t="shared" si="35"/>
        <v>2601</v>
      </c>
      <c r="O726" s="6" t="str">
        <f>VLOOKUP(H726,Data_Persons!$B$2:$C$9,2,0)</f>
        <v>Jeff</v>
      </c>
    </row>
    <row r="727" spans="1:15" x14ac:dyDescent="0.3">
      <c r="A727" s="8" t="s">
        <v>768</v>
      </c>
      <c r="B727" s="43">
        <v>44711</v>
      </c>
      <c r="C727" s="6">
        <f>DAY(Data_Sales[[#This Row],[Order Date]])</f>
        <v>30</v>
      </c>
      <c r="D727" s="14">
        <f t="shared" si="33"/>
        <v>5</v>
      </c>
      <c r="E727" s="6">
        <f t="shared" si="34"/>
        <v>2022</v>
      </c>
      <c r="F727" s="6">
        <v>5</v>
      </c>
      <c r="G727" s="6" t="s">
        <v>23</v>
      </c>
      <c r="H727" s="6" t="s">
        <v>20</v>
      </c>
      <c r="I727" s="6">
        <f>INDEX(Data_Persons[Tenure (yrs)],MATCH(Data_Sales!H727,Data_Persons[Sales Person],0))</f>
        <v>2</v>
      </c>
      <c r="J727" s="6" t="s">
        <v>21</v>
      </c>
      <c r="K727" s="6" t="s">
        <v>449</v>
      </c>
      <c r="L727" s="22">
        <v>289</v>
      </c>
      <c r="M727" s="6">
        <v>3</v>
      </c>
      <c r="N727" s="22">
        <f t="shared" si="35"/>
        <v>867</v>
      </c>
      <c r="O727" s="6" t="str">
        <f>VLOOKUP(H727,Data_Persons!$B$2:$C$9,2,0)</f>
        <v>Jeff</v>
      </c>
    </row>
    <row r="728" spans="1:15" x14ac:dyDescent="0.3">
      <c r="A728" s="8" t="s">
        <v>769</v>
      </c>
      <c r="B728" s="43">
        <v>44713</v>
      </c>
      <c r="C728" s="6">
        <f>DAY(Data_Sales[[#This Row],[Order Date]])</f>
        <v>1</v>
      </c>
      <c r="D728" s="14">
        <f t="shared" si="33"/>
        <v>6</v>
      </c>
      <c r="E728" s="6">
        <f t="shared" si="34"/>
        <v>2022</v>
      </c>
      <c r="F728" s="6">
        <v>17</v>
      </c>
      <c r="G728" s="6" t="s">
        <v>63</v>
      </c>
      <c r="H728" s="6" t="s">
        <v>11</v>
      </c>
      <c r="I728" s="6">
        <f>INDEX(Data_Persons[Tenure (yrs)],MATCH(Data_Sales!H728,Data_Persons[Sales Person],0))</f>
        <v>3</v>
      </c>
      <c r="J728" s="6" t="s">
        <v>12</v>
      </c>
      <c r="K728" s="6" t="s">
        <v>449</v>
      </c>
      <c r="L728" s="22">
        <v>289</v>
      </c>
      <c r="M728" s="6">
        <v>0</v>
      </c>
      <c r="N728" s="22">
        <f t="shared" si="35"/>
        <v>0</v>
      </c>
      <c r="O728" s="6" t="str">
        <f>VLOOKUP(H728,Data_Persons!$B$2:$C$9,2,0)</f>
        <v>Jeff</v>
      </c>
    </row>
    <row r="729" spans="1:15" x14ac:dyDescent="0.3">
      <c r="A729" s="8" t="s">
        <v>770</v>
      </c>
      <c r="B729" s="43">
        <v>44714</v>
      </c>
      <c r="C729" s="6">
        <f>DAY(Data_Sales[[#This Row],[Order Date]])</f>
        <v>2</v>
      </c>
      <c r="D729" s="14">
        <f t="shared" si="33"/>
        <v>6</v>
      </c>
      <c r="E729" s="6">
        <f t="shared" si="34"/>
        <v>2022</v>
      </c>
      <c r="F729" s="6">
        <v>8</v>
      </c>
      <c r="G729" s="6" t="s">
        <v>76</v>
      </c>
      <c r="H729" s="6" t="s">
        <v>16</v>
      </c>
      <c r="I729" s="6">
        <f>INDEX(Data_Persons[Tenure (yrs)],MATCH(Data_Sales!H729,Data_Persons[Sales Person],0))</f>
        <v>4</v>
      </c>
      <c r="J729" s="6" t="s">
        <v>17</v>
      </c>
      <c r="K729" s="6" t="s">
        <v>449</v>
      </c>
      <c r="L729" s="22">
        <v>289</v>
      </c>
      <c r="M729" s="6">
        <v>4</v>
      </c>
      <c r="N729" s="22">
        <f t="shared" si="35"/>
        <v>1156</v>
      </c>
      <c r="O729" s="6" t="str">
        <f>VLOOKUP(H729,Data_Persons!$B$2:$C$9,2,0)</f>
        <v>Steve</v>
      </c>
    </row>
    <row r="730" spans="1:15" x14ac:dyDescent="0.3">
      <c r="A730" s="8" t="s">
        <v>771</v>
      </c>
      <c r="B730" s="43">
        <v>44717</v>
      </c>
      <c r="C730" s="6">
        <f>DAY(Data_Sales[[#This Row],[Order Date]])</f>
        <v>5</v>
      </c>
      <c r="D730" s="14">
        <f t="shared" si="33"/>
        <v>6</v>
      </c>
      <c r="E730" s="6">
        <f t="shared" si="34"/>
        <v>2022</v>
      </c>
      <c r="F730" s="6">
        <v>11</v>
      </c>
      <c r="G730" s="6" t="s">
        <v>115</v>
      </c>
      <c r="H730" s="6" t="s">
        <v>26</v>
      </c>
      <c r="I730" s="6">
        <f>INDEX(Data_Persons[Tenure (yrs)],MATCH(Data_Sales!H730,Data_Persons[Sales Person],0))</f>
        <v>5</v>
      </c>
      <c r="J730" s="6" t="s">
        <v>27</v>
      </c>
      <c r="K730" s="6" t="s">
        <v>449</v>
      </c>
      <c r="L730" s="22">
        <v>289</v>
      </c>
      <c r="M730" s="6">
        <v>2</v>
      </c>
      <c r="N730" s="22">
        <f t="shared" si="35"/>
        <v>578</v>
      </c>
      <c r="O730" s="6" t="str">
        <f>VLOOKUP(H730,Data_Persons!$B$2:$C$9,2,0)</f>
        <v>Sara</v>
      </c>
    </row>
    <row r="731" spans="1:15" x14ac:dyDescent="0.3">
      <c r="A731" s="8" t="s">
        <v>772</v>
      </c>
      <c r="B731" s="43">
        <v>44718</v>
      </c>
      <c r="C731" s="6">
        <f>DAY(Data_Sales[[#This Row],[Order Date]])</f>
        <v>6</v>
      </c>
      <c r="D731" s="14">
        <f t="shared" si="33"/>
        <v>6</v>
      </c>
      <c r="E731" s="6">
        <f t="shared" si="34"/>
        <v>2022</v>
      </c>
      <c r="F731" s="6">
        <v>6</v>
      </c>
      <c r="G731" s="6" t="s">
        <v>15</v>
      </c>
      <c r="H731" s="6" t="s">
        <v>16</v>
      </c>
      <c r="I731" s="6">
        <f>INDEX(Data_Persons[Tenure (yrs)],MATCH(Data_Sales!H731,Data_Persons[Sales Person],0))</f>
        <v>4</v>
      </c>
      <c r="J731" s="6" t="s">
        <v>17</v>
      </c>
      <c r="K731" s="6" t="s">
        <v>449</v>
      </c>
      <c r="L731" s="22">
        <v>289</v>
      </c>
      <c r="M731" s="6">
        <v>1</v>
      </c>
      <c r="N731" s="22">
        <f t="shared" si="35"/>
        <v>289</v>
      </c>
      <c r="O731" s="6" t="str">
        <f>VLOOKUP(H731,Data_Persons!$B$2:$C$9,2,0)</f>
        <v>Steve</v>
      </c>
    </row>
    <row r="732" spans="1:15" x14ac:dyDescent="0.3">
      <c r="A732" s="8" t="s">
        <v>773</v>
      </c>
      <c r="B732" s="43">
        <v>44718</v>
      </c>
      <c r="C732" s="6">
        <f>DAY(Data_Sales[[#This Row],[Order Date]])</f>
        <v>6</v>
      </c>
      <c r="D732" s="14">
        <f t="shared" si="33"/>
        <v>6</v>
      </c>
      <c r="E732" s="6">
        <f t="shared" si="34"/>
        <v>2022</v>
      </c>
      <c r="F732" s="6">
        <v>3</v>
      </c>
      <c r="G732" s="6" t="s">
        <v>29</v>
      </c>
      <c r="H732" s="6" t="s">
        <v>20</v>
      </c>
      <c r="I732" s="6">
        <f>INDEX(Data_Persons[Tenure (yrs)],MATCH(Data_Sales!H732,Data_Persons[Sales Person],0))</f>
        <v>2</v>
      </c>
      <c r="J732" s="6" t="s">
        <v>21</v>
      </c>
      <c r="K732" s="6" t="s">
        <v>449</v>
      </c>
      <c r="L732" s="22">
        <v>289</v>
      </c>
      <c r="M732" s="6">
        <v>9</v>
      </c>
      <c r="N732" s="22">
        <f t="shared" si="35"/>
        <v>2601</v>
      </c>
      <c r="O732" s="6" t="str">
        <f>VLOOKUP(H732,Data_Persons!$B$2:$C$9,2,0)</f>
        <v>Jeff</v>
      </c>
    </row>
    <row r="733" spans="1:15" x14ac:dyDescent="0.3">
      <c r="A733" s="8" t="s">
        <v>774</v>
      </c>
      <c r="B733" s="43">
        <v>44726</v>
      </c>
      <c r="C733" s="6">
        <f>DAY(Data_Sales[[#This Row],[Order Date]])</f>
        <v>14</v>
      </c>
      <c r="D733" s="14">
        <f t="shared" si="33"/>
        <v>6</v>
      </c>
      <c r="E733" s="6">
        <f t="shared" si="34"/>
        <v>2022</v>
      </c>
      <c r="F733" s="6">
        <v>16</v>
      </c>
      <c r="G733" s="6" t="s">
        <v>92</v>
      </c>
      <c r="H733" s="6" t="s">
        <v>11</v>
      </c>
      <c r="I733" s="6">
        <f>INDEX(Data_Persons[Tenure (yrs)],MATCH(Data_Sales!H733,Data_Persons[Sales Person],0))</f>
        <v>3</v>
      </c>
      <c r="J733" s="6" t="s">
        <v>12</v>
      </c>
      <c r="K733" s="6" t="s">
        <v>449</v>
      </c>
      <c r="L733" s="22">
        <v>289</v>
      </c>
      <c r="M733" s="6">
        <v>9</v>
      </c>
      <c r="N733" s="22">
        <f t="shared" si="35"/>
        <v>2601</v>
      </c>
      <c r="O733" s="6" t="str">
        <f>VLOOKUP(H733,Data_Persons!$B$2:$C$9,2,0)</f>
        <v>Jeff</v>
      </c>
    </row>
    <row r="734" spans="1:15" x14ac:dyDescent="0.3">
      <c r="A734" s="8" t="s">
        <v>775</v>
      </c>
      <c r="B734" s="43">
        <v>44727</v>
      </c>
      <c r="C734" s="6">
        <f>DAY(Data_Sales[[#This Row],[Order Date]])</f>
        <v>15</v>
      </c>
      <c r="D734" s="14">
        <f t="shared" si="33"/>
        <v>6</v>
      </c>
      <c r="E734" s="6">
        <f t="shared" si="34"/>
        <v>2022</v>
      </c>
      <c r="F734" s="6">
        <v>13</v>
      </c>
      <c r="G734" s="6" t="s">
        <v>35</v>
      </c>
      <c r="H734" s="6" t="s">
        <v>26</v>
      </c>
      <c r="I734" s="6">
        <f>INDEX(Data_Persons[Tenure (yrs)],MATCH(Data_Sales!H734,Data_Persons[Sales Person],0))</f>
        <v>5</v>
      </c>
      <c r="J734" s="6" t="s">
        <v>27</v>
      </c>
      <c r="K734" s="6" t="s">
        <v>449</v>
      </c>
      <c r="L734" s="22">
        <v>289</v>
      </c>
      <c r="M734" s="6">
        <v>4</v>
      </c>
      <c r="N734" s="22">
        <f t="shared" si="35"/>
        <v>1156</v>
      </c>
      <c r="O734" s="6" t="str">
        <f>VLOOKUP(H734,Data_Persons!$B$2:$C$9,2,0)</f>
        <v>Sara</v>
      </c>
    </row>
    <row r="735" spans="1:15" x14ac:dyDescent="0.3">
      <c r="A735" s="8" t="s">
        <v>776</v>
      </c>
      <c r="B735" s="43">
        <v>44727</v>
      </c>
      <c r="C735" s="6">
        <f>DAY(Data_Sales[[#This Row],[Order Date]])</f>
        <v>15</v>
      </c>
      <c r="D735" s="14">
        <f t="shared" si="33"/>
        <v>6</v>
      </c>
      <c r="E735" s="6">
        <f t="shared" si="34"/>
        <v>2022</v>
      </c>
      <c r="F735" s="6">
        <v>2</v>
      </c>
      <c r="G735" s="6" t="s">
        <v>74</v>
      </c>
      <c r="H735" s="6" t="s">
        <v>20</v>
      </c>
      <c r="I735" s="6">
        <f>INDEX(Data_Persons[Tenure (yrs)],MATCH(Data_Sales!H735,Data_Persons[Sales Person],0))</f>
        <v>2</v>
      </c>
      <c r="J735" s="6" t="s">
        <v>21</v>
      </c>
      <c r="K735" s="6" t="s">
        <v>449</v>
      </c>
      <c r="L735" s="22">
        <v>289</v>
      </c>
      <c r="M735" s="6">
        <v>5</v>
      </c>
      <c r="N735" s="22">
        <f t="shared" si="35"/>
        <v>1445</v>
      </c>
      <c r="O735" s="6" t="str">
        <f>VLOOKUP(H735,Data_Persons!$B$2:$C$9,2,0)</f>
        <v>Jeff</v>
      </c>
    </row>
    <row r="736" spans="1:15" x14ac:dyDescent="0.3">
      <c r="A736" s="8" t="s">
        <v>777</v>
      </c>
      <c r="B736" s="43">
        <v>44729</v>
      </c>
      <c r="C736" s="6">
        <f>DAY(Data_Sales[[#This Row],[Order Date]])</f>
        <v>17</v>
      </c>
      <c r="D736" s="14">
        <f t="shared" si="33"/>
        <v>6</v>
      </c>
      <c r="E736" s="6">
        <f t="shared" si="34"/>
        <v>2022</v>
      </c>
      <c r="F736" s="6">
        <v>1</v>
      </c>
      <c r="G736" s="6" t="s">
        <v>61</v>
      </c>
      <c r="H736" s="6" t="s">
        <v>20</v>
      </c>
      <c r="I736" s="6">
        <f>INDEX(Data_Persons[Tenure (yrs)],MATCH(Data_Sales!H736,Data_Persons[Sales Person],0))</f>
        <v>2</v>
      </c>
      <c r="J736" s="6" t="s">
        <v>21</v>
      </c>
      <c r="K736" s="6" t="s">
        <v>449</v>
      </c>
      <c r="L736" s="22">
        <v>289</v>
      </c>
      <c r="M736" s="6">
        <v>5</v>
      </c>
      <c r="N736" s="22">
        <f t="shared" si="35"/>
        <v>1445</v>
      </c>
      <c r="O736" s="6" t="str">
        <f>VLOOKUP(H736,Data_Persons!$B$2:$C$9,2,0)</f>
        <v>Jeff</v>
      </c>
    </row>
    <row r="737" spans="1:15" x14ac:dyDescent="0.3">
      <c r="A737" s="8" t="s">
        <v>778</v>
      </c>
      <c r="B737" s="43">
        <v>44729</v>
      </c>
      <c r="C737" s="6">
        <f>DAY(Data_Sales[[#This Row],[Order Date]])</f>
        <v>17</v>
      </c>
      <c r="D737" s="14">
        <f t="shared" si="33"/>
        <v>6</v>
      </c>
      <c r="E737" s="6">
        <f t="shared" si="34"/>
        <v>2022</v>
      </c>
      <c r="F737" s="6">
        <v>17</v>
      </c>
      <c r="G737" s="6" t="s">
        <v>63</v>
      </c>
      <c r="H737" s="6" t="s">
        <v>11</v>
      </c>
      <c r="I737" s="6">
        <f>INDEX(Data_Persons[Tenure (yrs)],MATCH(Data_Sales!H737,Data_Persons[Sales Person],0))</f>
        <v>3</v>
      </c>
      <c r="J737" s="6" t="s">
        <v>12</v>
      </c>
      <c r="K737" s="6" t="s">
        <v>449</v>
      </c>
      <c r="L737" s="22">
        <v>289</v>
      </c>
      <c r="M737" s="6">
        <v>1</v>
      </c>
      <c r="N737" s="22">
        <f t="shared" si="35"/>
        <v>289</v>
      </c>
      <c r="O737" s="6" t="str">
        <f>VLOOKUP(H737,Data_Persons!$B$2:$C$9,2,0)</f>
        <v>Jeff</v>
      </c>
    </row>
    <row r="738" spans="1:15" x14ac:dyDescent="0.3">
      <c r="A738" s="8" t="s">
        <v>779</v>
      </c>
      <c r="B738" s="43">
        <v>44738</v>
      </c>
      <c r="C738" s="6">
        <f>DAY(Data_Sales[[#This Row],[Order Date]])</f>
        <v>26</v>
      </c>
      <c r="D738" s="14">
        <f t="shared" si="33"/>
        <v>6</v>
      </c>
      <c r="E738" s="6">
        <f t="shared" si="34"/>
        <v>2022</v>
      </c>
      <c r="F738" s="6">
        <v>2</v>
      </c>
      <c r="G738" s="6" t="s">
        <v>74</v>
      </c>
      <c r="H738" s="6" t="s">
        <v>30</v>
      </c>
      <c r="I738" s="6">
        <f>INDEX(Data_Persons[Tenure (yrs)],MATCH(Data_Sales!H738,Data_Persons[Sales Person],0))</f>
        <v>2</v>
      </c>
      <c r="J738" s="6" t="s">
        <v>21</v>
      </c>
      <c r="K738" s="6" t="s">
        <v>449</v>
      </c>
      <c r="L738" s="22">
        <v>289</v>
      </c>
      <c r="M738" s="6">
        <v>7</v>
      </c>
      <c r="N738" s="22">
        <f t="shared" si="35"/>
        <v>2023</v>
      </c>
      <c r="O738" s="6" t="str">
        <f>VLOOKUP(H738,Data_Persons!$B$2:$C$9,2,0)</f>
        <v>Sara</v>
      </c>
    </row>
    <row r="739" spans="1:15" x14ac:dyDescent="0.3">
      <c r="A739" s="8" t="s">
        <v>780</v>
      </c>
      <c r="B739" s="43">
        <v>44740</v>
      </c>
      <c r="C739" s="6">
        <f>DAY(Data_Sales[[#This Row],[Order Date]])</f>
        <v>28</v>
      </c>
      <c r="D739" s="14">
        <f t="shared" si="33"/>
        <v>6</v>
      </c>
      <c r="E739" s="6">
        <f t="shared" si="34"/>
        <v>2022</v>
      </c>
      <c r="F739" s="6">
        <v>20</v>
      </c>
      <c r="G739" s="6" t="s">
        <v>10</v>
      </c>
      <c r="H739" s="6" t="s">
        <v>11</v>
      </c>
      <c r="I739" s="6">
        <f>INDEX(Data_Persons[Tenure (yrs)],MATCH(Data_Sales!H739,Data_Persons[Sales Person],0))</f>
        <v>3</v>
      </c>
      <c r="J739" s="6" t="s">
        <v>12</v>
      </c>
      <c r="K739" s="6" t="s">
        <v>449</v>
      </c>
      <c r="L739" s="22">
        <v>289</v>
      </c>
      <c r="M739" s="6">
        <v>8</v>
      </c>
      <c r="N739" s="22">
        <f t="shared" si="35"/>
        <v>2312</v>
      </c>
      <c r="O739" s="6" t="str">
        <f>VLOOKUP(H739,Data_Persons!$B$2:$C$9,2,0)</f>
        <v>Jeff</v>
      </c>
    </row>
    <row r="740" spans="1:15" x14ac:dyDescent="0.3">
      <c r="A740" s="8" t="s">
        <v>781</v>
      </c>
      <c r="B740" s="43">
        <v>44745</v>
      </c>
      <c r="C740" s="6">
        <f>DAY(Data_Sales[[#This Row],[Order Date]])</f>
        <v>3</v>
      </c>
      <c r="D740" s="14">
        <f t="shared" si="33"/>
        <v>7</v>
      </c>
      <c r="E740" s="6">
        <f t="shared" si="34"/>
        <v>2022</v>
      </c>
      <c r="F740" s="6">
        <v>12</v>
      </c>
      <c r="G740" s="6" t="s">
        <v>25</v>
      </c>
      <c r="H740" s="6" t="s">
        <v>26</v>
      </c>
      <c r="I740" s="6">
        <f>INDEX(Data_Persons[Tenure (yrs)],MATCH(Data_Sales!H740,Data_Persons[Sales Person],0))</f>
        <v>5</v>
      </c>
      <c r="J740" s="6" t="s">
        <v>27</v>
      </c>
      <c r="K740" s="6" t="s">
        <v>449</v>
      </c>
      <c r="L740" s="22">
        <v>289</v>
      </c>
      <c r="M740" s="6">
        <v>5</v>
      </c>
      <c r="N740" s="22">
        <f t="shared" si="35"/>
        <v>1445</v>
      </c>
      <c r="O740" s="6" t="str">
        <f>VLOOKUP(H740,Data_Persons!$B$2:$C$9,2,0)</f>
        <v>Sara</v>
      </c>
    </row>
    <row r="741" spans="1:15" x14ac:dyDescent="0.3">
      <c r="A741" s="8" t="s">
        <v>782</v>
      </c>
      <c r="B741" s="43">
        <v>44754</v>
      </c>
      <c r="C741" s="6">
        <f>DAY(Data_Sales[[#This Row],[Order Date]])</f>
        <v>12</v>
      </c>
      <c r="D741" s="14">
        <f t="shared" si="33"/>
        <v>7</v>
      </c>
      <c r="E741" s="6">
        <f t="shared" si="34"/>
        <v>2022</v>
      </c>
      <c r="F741" s="6">
        <v>5</v>
      </c>
      <c r="G741" s="6" t="s">
        <v>23</v>
      </c>
      <c r="H741" s="6" t="s">
        <v>30</v>
      </c>
      <c r="I741" s="6">
        <f>INDEX(Data_Persons[Tenure (yrs)],MATCH(Data_Sales!H741,Data_Persons[Sales Person],0))</f>
        <v>2</v>
      </c>
      <c r="J741" s="6" t="s">
        <v>21</v>
      </c>
      <c r="K741" s="6" t="s">
        <v>449</v>
      </c>
      <c r="L741" s="22">
        <v>289</v>
      </c>
      <c r="M741" s="6">
        <v>0</v>
      </c>
      <c r="N741" s="22">
        <f t="shared" si="35"/>
        <v>0</v>
      </c>
      <c r="O741" s="6" t="str">
        <f>VLOOKUP(H741,Data_Persons!$B$2:$C$9,2,0)</f>
        <v>Sara</v>
      </c>
    </row>
    <row r="742" spans="1:15" x14ac:dyDescent="0.3">
      <c r="A742" s="8" t="s">
        <v>783</v>
      </c>
      <c r="B742" s="43">
        <v>44754</v>
      </c>
      <c r="C742" s="6">
        <f>DAY(Data_Sales[[#This Row],[Order Date]])</f>
        <v>12</v>
      </c>
      <c r="D742" s="14">
        <f t="shared" si="33"/>
        <v>7</v>
      </c>
      <c r="E742" s="6">
        <f t="shared" si="34"/>
        <v>2022</v>
      </c>
      <c r="F742" s="6">
        <v>1</v>
      </c>
      <c r="G742" s="6" t="s">
        <v>61</v>
      </c>
      <c r="H742" s="6" t="s">
        <v>30</v>
      </c>
      <c r="I742" s="6">
        <f>INDEX(Data_Persons[Tenure (yrs)],MATCH(Data_Sales!H742,Data_Persons[Sales Person],0))</f>
        <v>2</v>
      </c>
      <c r="J742" s="6" t="s">
        <v>21</v>
      </c>
      <c r="K742" s="6" t="s">
        <v>449</v>
      </c>
      <c r="L742" s="22">
        <v>289</v>
      </c>
      <c r="M742" s="6">
        <v>3</v>
      </c>
      <c r="N742" s="22">
        <f t="shared" si="35"/>
        <v>867</v>
      </c>
      <c r="O742" s="6" t="str">
        <f>VLOOKUP(H742,Data_Persons!$B$2:$C$9,2,0)</f>
        <v>Sara</v>
      </c>
    </row>
    <row r="743" spans="1:15" x14ac:dyDescent="0.3">
      <c r="A743" s="8" t="s">
        <v>784</v>
      </c>
      <c r="B743" s="43">
        <v>44756</v>
      </c>
      <c r="C743" s="6">
        <f>DAY(Data_Sales[[#This Row],[Order Date]])</f>
        <v>14</v>
      </c>
      <c r="D743" s="14">
        <f t="shared" si="33"/>
        <v>7</v>
      </c>
      <c r="E743" s="6">
        <f t="shared" si="34"/>
        <v>2022</v>
      </c>
      <c r="F743" s="6">
        <v>4</v>
      </c>
      <c r="G743" s="6" t="s">
        <v>19</v>
      </c>
      <c r="H743" s="6" t="s">
        <v>20</v>
      </c>
      <c r="I743" s="6">
        <f>INDEX(Data_Persons[Tenure (yrs)],MATCH(Data_Sales!H743,Data_Persons[Sales Person],0))</f>
        <v>2</v>
      </c>
      <c r="J743" s="6" t="s">
        <v>21</v>
      </c>
      <c r="K743" s="6" t="s">
        <v>449</v>
      </c>
      <c r="L743" s="22">
        <v>289</v>
      </c>
      <c r="M743" s="6">
        <v>8</v>
      </c>
      <c r="N743" s="22">
        <f t="shared" si="35"/>
        <v>2312</v>
      </c>
      <c r="O743" s="6" t="str">
        <f>VLOOKUP(H743,Data_Persons!$B$2:$C$9,2,0)</f>
        <v>Jeff</v>
      </c>
    </row>
    <row r="744" spans="1:15" x14ac:dyDescent="0.3">
      <c r="A744" s="8" t="s">
        <v>785</v>
      </c>
      <c r="B744" s="43">
        <v>44760</v>
      </c>
      <c r="C744" s="6">
        <f>DAY(Data_Sales[[#This Row],[Order Date]])</f>
        <v>18</v>
      </c>
      <c r="D744" s="14">
        <f t="shared" si="33"/>
        <v>7</v>
      </c>
      <c r="E744" s="6">
        <f t="shared" si="34"/>
        <v>2022</v>
      </c>
      <c r="F744" s="6">
        <v>7</v>
      </c>
      <c r="G744" s="6" t="s">
        <v>43</v>
      </c>
      <c r="H744" s="6" t="s">
        <v>16</v>
      </c>
      <c r="I744" s="6">
        <f>INDEX(Data_Persons[Tenure (yrs)],MATCH(Data_Sales!H744,Data_Persons[Sales Person],0))</f>
        <v>4</v>
      </c>
      <c r="J744" s="6" t="s">
        <v>17</v>
      </c>
      <c r="K744" s="6" t="s">
        <v>449</v>
      </c>
      <c r="L744" s="22">
        <v>289</v>
      </c>
      <c r="M744" s="6">
        <v>7</v>
      </c>
      <c r="N744" s="22">
        <f t="shared" si="35"/>
        <v>2023</v>
      </c>
      <c r="O744" s="6" t="str">
        <f>VLOOKUP(H744,Data_Persons!$B$2:$C$9,2,0)</f>
        <v>Steve</v>
      </c>
    </row>
    <row r="745" spans="1:15" x14ac:dyDescent="0.3">
      <c r="A745" s="8" t="s">
        <v>786</v>
      </c>
      <c r="B745" s="43">
        <v>44762</v>
      </c>
      <c r="C745" s="6">
        <f>DAY(Data_Sales[[#This Row],[Order Date]])</f>
        <v>20</v>
      </c>
      <c r="D745" s="14">
        <f t="shared" si="33"/>
        <v>7</v>
      </c>
      <c r="E745" s="6">
        <f t="shared" si="34"/>
        <v>2022</v>
      </c>
      <c r="F745" s="6">
        <v>17</v>
      </c>
      <c r="G745" s="6" t="s">
        <v>63</v>
      </c>
      <c r="H745" s="6" t="s">
        <v>38</v>
      </c>
      <c r="I745" s="6">
        <f>INDEX(Data_Persons[Tenure (yrs)],MATCH(Data_Sales!H745,Data_Persons[Sales Person],0))</f>
        <v>5</v>
      </c>
      <c r="J745" s="6" t="s">
        <v>12</v>
      </c>
      <c r="K745" s="6" t="s">
        <v>449</v>
      </c>
      <c r="L745" s="22">
        <v>289</v>
      </c>
      <c r="M745" s="6">
        <v>2</v>
      </c>
      <c r="N745" s="22">
        <f t="shared" si="35"/>
        <v>578</v>
      </c>
      <c r="O745" s="6" t="str">
        <f>VLOOKUP(H745,Data_Persons!$B$2:$C$9,2,0)</f>
        <v>Jeff</v>
      </c>
    </row>
    <row r="746" spans="1:15" x14ac:dyDescent="0.3">
      <c r="A746" s="8" t="s">
        <v>787</v>
      </c>
      <c r="B746" s="43">
        <v>44763</v>
      </c>
      <c r="C746" s="6">
        <f>DAY(Data_Sales[[#This Row],[Order Date]])</f>
        <v>21</v>
      </c>
      <c r="D746" s="14">
        <f t="shared" si="33"/>
        <v>7</v>
      </c>
      <c r="E746" s="6">
        <f t="shared" si="34"/>
        <v>2022</v>
      </c>
      <c r="F746" s="6">
        <v>14</v>
      </c>
      <c r="G746" s="6" t="s">
        <v>65</v>
      </c>
      <c r="H746" s="6" t="s">
        <v>36</v>
      </c>
      <c r="I746" s="6">
        <f>INDEX(Data_Persons[Tenure (yrs)],MATCH(Data_Sales!H746,Data_Persons[Sales Person],0))</f>
        <v>6</v>
      </c>
      <c r="J746" s="6" t="s">
        <v>27</v>
      </c>
      <c r="K746" s="6" t="s">
        <v>449</v>
      </c>
      <c r="L746" s="22">
        <v>289</v>
      </c>
      <c r="M746" s="6">
        <v>9</v>
      </c>
      <c r="N746" s="22">
        <f t="shared" si="35"/>
        <v>2601</v>
      </c>
      <c r="O746" s="6" t="str">
        <f>VLOOKUP(H746,Data_Persons!$B$2:$C$9,2,0)</f>
        <v>Steve</v>
      </c>
    </row>
    <row r="747" spans="1:15" x14ac:dyDescent="0.3">
      <c r="A747" s="8" t="s">
        <v>788</v>
      </c>
      <c r="B747" s="43">
        <v>44767</v>
      </c>
      <c r="C747" s="6">
        <f>DAY(Data_Sales[[#This Row],[Order Date]])</f>
        <v>25</v>
      </c>
      <c r="D747" s="14">
        <f t="shared" si="33"/>
        <v>7</v>
      </c>
      <c r="E747" s="6">
        <f t="shared" si="34"/>
        <v>2022</v>
      </c>
      <c r="F747" s="6">
        <v>6</v>
      </c>
      <c r="G747" s="6" t="s">
        <v>15</v>
      </c>
      <c r="H747" s="6" t="s">
        <v>41</v>
      </c>
      <c r="I747" s="6">
        <f>INDEX(Data_Persons[Tenure (yrs)],MATCH(Data_Sales!H747,Data_Persons[Sales Person],0))</f>
        <v>8</v>
      </c>
      <c r="J747" s="6" t="s">
        <v>17</v>
      </c>
      <c r="K747" s="6" t="s">
        <v>449</v>
      </c>
      <c r="L747" s="22">
        <v>289</v>
      </c>
      <c r="M747" s="6">
        <v>7</v>
      </c>
      <c r="N747" s="22">
        <f t="shared" si="35"/>
        <v>2023</v>
      </c>
      <c r="O747" s="6" t="str">
        <f>VLOOKUP(H747,Data_Persons!$B$2:$C$9,2,0)</f>
        <v>Philip</v>
      </c>
    </row>
    <row r="748" spans="1:15" x14ac:dyDescent="0.3">
      <c r="A748" s="8" t="s">
        <v>789</v>
      </c>
      <c r="B748" s="43">
        <v>44767</v>
      </c>
      <c r="C748" s="6">
        <f>DAY(Data_Sales[[#This Row],[Order Date]])</f>
        <v>25</v>
      </c>
      <c r="D748" s="14">
        <f t="shared" si="33"/>
        <v>7</v>
      </c>
      <c r="E748" s="6">
        <f t="shared" si="34"/>
        <v>2022</v>
      </c>
      <c r="F748" s="6">
        <v>15</v>
      </c>
      <c r="G748" s="6" t="s">
        <v>49</v>
      </c>
      <c r="H748" s="6" t="s">
        <v>36</v>
      </c>
      <c r="I748" s="6">
        <f>INDEX(Data_Persons[Tenure (yrs)],MATCH(Data_Sales!H748,Data_Persons[Sales Person],0))</f>
        <v>6</v>
      </c>
      <c r="J748" s="6" t="s">
        <v>27</v>
      </c>
      <c r="K748" s="6" t="s">
        <v>449</v>
      </c>
      <c r="L748" s="22">
        <v>289</v>
      </c>
      <c r="M748" s="6">
        <v>4</v>
      </c>
      <c r="N748" s="22">
        <f t="shared" si="35"/>
        <v>1156</v>
      </c>
      <c r="O748" s="6" t="str">
        <f>VLOOKUP(H748,Data_Persons!$B$2:$C$9,2,0)</f>
        <v>Steve</v>
      </c>
    </row>
    <row r="749" spans="1:15" x14ac:dyDescent="0.3">
      <c r="A749" s="8" t="s">
        <v>790</v>
      </c>
      <c r="B749" s="43">
        <v>44767</v>
      </c>
      <c r="C749" s="6">
        <f>DAY(Data_Sales[[#This Row],[Order Date]])</f>
        <v>25</v>
      </c>
      <c r="D749" s="14">
        <f t="shared" si="33"/>
        <v>7</v>
      </c>
      <c r="E749" s="6">
        <f t="shared" si="34"/>
        <v>2022</v>
      </c>
      <c r="F749" s="6">
        <v>4</v>
      </c>
      <c r="G749" s="6" t="s">
        <v>19</v>
      </c>
      <c r="H749" s="6" t="s">
        <v>20</v>
      </c>
      <c r="I749" s="6">
        <f>INDEX(Data_Persons[Tenure (yrs)],MATCH(Data_Sales!H749,Data_Persons[Sales Person],0))</f>
        <v>2</v>
      </c>
      <c r="J749" s="6" t="s">
        <v>21</v>
      </c>
      <c r="K749" s="6" t="s">
        <v>449</v>
      </c>
      <c r="L749" s="22">
        <v>289</v>
      </c>
      <c r="M749" s="6">
        <v>2</v>
      </c>
      <c r="N749" s="22">
        <f t="shared" si="35"/>
        <v>578</v>
      </c>
      <c r="O749" s="6" t="str">
        <f>VLOOKUP(H749,Data_Persons!$B$2:$C$9,2,0)</f>
        <v>Jeff</v>
      </c>
    </row>
    <row r="750" spans="1:15" x14ac:dyDescent="0.3">
      <c r="A750" s="8" t="s">
        <v>791</v>
      </c>
      <c r="B750" s="43">
        <v>44778</v>
      </c>
      <c r="C750" s="6">
        <f>DAY(Data_Sales[[#This Row],[Order Date]])</f>
        <v>5</v>
      </c>
      <c r="D750" s="14">
        <f t="shared" si="33"/>
        <v>8</v>
      </c>
      <c r="E750" s="6">
        <f t="shared" si="34"/>
        <v>2022</v>
      </c>
      <c r="F750" s="6">
        <v>2</v>
      </c>
      <c r="G750" s="6" t="s">
        <v>74</v>
      </c>
      <c r="H750" s="6" t="s">
        <v>20</v>
      </c>
      <c r="I750" s="6">
        <f>INDEX(Data_Persons[Tenure (yrs)],MATCH(Data_Sales!H750,Data_Persons[Sales Person],0))</f>
        <v>2</v>
      </c>
      <c r="J750" s="6" t="s">
        <v>21</v>
      </c>
      <c r="K750" s="6" t="s">
        <v>449</v>
      </c>
      <c r="L750" s="22">
        <v>289</v>
      </c>
      <c r="M750" s="6">
        <v>8</v>
      </c>
      <c r="N750" s="22">
        <f t="shared" si="35"/>
        <v>2312</v>
      </c>
      <c r="O750" s="6" t="str">
        <f>VLOOKUP(H750,Data_Persons!$B$2:$C$9,2,0)</f>
        <v>Jeff</v>
      </c>
    </row>
    <row r="751" spans="1:15" x14ac:dyDescent="0.3">
      <c r="A751" s="8" t="s">
        <v>792</v>
      </c>
      <c r="B751" s="43">
        <v>44780</v>
      </c>
      <c r="C751" s="6">
        <f>DAY(Data_Sales[[#This Row],[Order Date]])</f>
        <v>7</v>
      </c>
      <c r="D751" s="14">
        <f t="shared" si="33"/>
        <v>8</v>
      </c>
      <c r="E751" s="6">
        <f t="shared" si="34"/>
        <v>2022</v>
      </c>
      <c r="F751" s="6">
        <v>18</v>
      </c>
      <c r="G751" s="6" t="s">
        <v>52</v>
      </c>
      <c r="H751" s="6" t="s">
        <v>11</v>
      </c>
      <c r="I751" s="6">
        <f>INDEX(Data_Persons[Tenure (yrs)],MATCH(Data_Sales!H751,Data_Persons[Sales Person],0))</f>
        <v>3</v>
      </c>
      <c r="J751" s="6" t="s">
        <v>12</v>
      </c>
      <c r="K751" s="6" t="s">
        <v>449</v>
      </c>
      <c r="L751" s="22">
        <v>289</v>
      </c>
      <c r="M751" s="6">
        <v>0</v>
      </c>
      <c r="N751" s="22">
        <f t="shared" si="35"/>
        <v>0</v>
      </c>
      <c r="O751" s="6" t="str">
        <f>VLOOKUP(H751,Data_Persons!$B$2:$C$9,2,0)</f>
        <v>Jeff</v>
      </c>
    </row>
    <row r="752" spans="1:15" x14ac:dyDescent="0.3">
      <c r="A752" s="8" t="s">
        <v>793</v>
      </c>
      <c r="B752" s="43">
        <v>44780</v>
      </c>
      <c r="C752" s="6">
        <f>DAY(Data_Sales[[#This Row],[Order Date]])</f>
        <v>7</v>
      </c>
      <c r="D752" s="14">
        <f t="shared" si="33"/>
        <v>8</v>
      </c>
      <c r="E752" s="6">
        <f t="shared" si="34"/>
        <v>2022</v>
      </c>
      <c r="F752" s="6">
        <v>19</v>
      </c>
      <c r="G752" s="6" t="s">
        <v>32</v>
      </c>
      <c r="H752" s="6" t="s">
        <v>38</v>
      </c>
      <c r="I752" s="6">
        <f>INDEX(Data_Persons[Tenure (yrs)],MATCH(Data_Sales!H752,Data_Persons[Sales Person],0))</f>
        <v>5</v>
      </c>
      <c r="J752" s="6" t="s">
        <v>12</v>
      </c>
      <c r="K752" s="6" t="s">
        <v>449</v>
      </c>
      <c r="L752" s="22">
        <v>289</v>
      </c>
      <c r="M752" s="6">
        <v>8</v>
      </c>
      <c r="N752" s="22">
        <f t="shared" si="35"/>
        <v>2312</v>
      </c>
      <c r="O752" s="6" t="str">
        <f>VLOOKUP(H752,Data_Persons!$B$2:$C$9,2,0)</f>
        <v>Jeff</v>
      </c>
    </row>
    <row r="753" spans="1:15" x14ac:dyDescent="0.3">
      <c r="A753" s="8" t="s">
        <v>794</v>
      </c>
      <c r="B753" s="43">
        <v>44782</v>
      </c>
      <c r="C753" s="6">
        <f>DAY(Data_Sales[[#This Row],[Order Date]])</f>
        <v>9</v>
      </c>
      <c r="D753" s="14">
        <f t="shared" si="33"/>
        <v>8</v>
      </c>
      <c r="E753" s="6">
        <f t="shared" si="34"/>
        <v>2022</v>
      </c>
      <c r="F753" s="6">
        <v>15</v>
      </c>
      <c r="G753" s="6" t="s">
        <v>49</v>
      </c>
      <c r="H753" s="6" t="s">
        <v>36</v>
      </c>
      <c r="I753" s="6">
        <f>INDEX(Data_Persons[Tenure (yrs)],MATCH(Data_Sales!H753,Data_Persons[Sales Person],0))</f>
        <v>6</v>
      </c>
      <c r="J753" s="6" t="s">
        <v>27</v>
      </c>
      <c r="K753" s="6" t="s">
        <v>449</v>
      </c>
      <c r="L753" s="22">
        <v>289</v>
      </c>
      <c r="M753" s="6">
        <v>8</v>
      </c>
      <c r="N753" s="22">
        <f t="shared" si="35"/>
        <v>2312</v>
      </c>
      <c r="O753" s="6" t="str">
        <f>VLOOKUP(H753,Data_Persons!$B$2:$C$9,2,0)</f>
        <v>Steve</v>
      </c>
    </row>
    <row r="754" spans="1:15" x14ac:dyDescent="0.3">
      <c r="A754" s="8" t="s">
        <v>795</v>
      </c>
      <c r="B754" s="43">
        <v>44785</v>
      </c>
      <c r="C754" s="6">
        <f>DAY(Data_Sales[[#This Row],[Order Date]])</f>
        <v>12</v>
      </c>
      <c r="D754" s="14">
        <f t="shared" si="33"/>
        <v>8</v>
      </c>
      <c r="E754" s="6">
        <f t="shared" si="34"/>
        <v>2022</v>
      </c>
      <c r="F754" s="6">
        <v>2</v>
      </c>
      <c r="G754" s="6" t="s">
        <v>74</v>
      </c>
      <c r="H754" s="6" t="s">
        <v>30</v>
      </c>
      <c r="I754" s="6">
        <f>INDEX(Data_Persons[Tenure (yrs)],MATCH(Data_Sales!H754,Data_Persons[Sales Person],0))</f>
        <v>2</v>
      </c>
      <c r="J754" s="6" t="s">
        <v>21</v>
      </c>
      <c r="K754" s="6" t="s">
        <v>449</v>
      </c>
      <c r="L754" s="22">
        <v>289</v>
      </c>
      <c r="M754" s="6">
        <v>5</v>
      </c>
      <c r="N754" s="22">
        <f t="shared" si="35"/>
        <v>1445</v>
      </c>
      <c r="O754" s="6" t="str">
        <f>VLOOKUP(H754,Data_Persons!$B$2:$C$9,2,0)</f>
        <v>Sara</v>
      </c>
    </row>
    <row r="755" spans="1:15" x14ac:dyDescent="0.3">
      <c r="A755" s="8" t="s">
        <v>796</v>
      </c>
      <c r="B755" s="43">
        <v>44785</v>
      </c>
      <c r="C755" s="6">
        <f>DAY(Data_Sales[[#This Row],[Order Date]])</f>
        <v>12</v>
      </c>
      <c r="D755" s="14">
        <f t="shared" si="33"/>
        <v>8</v>
      </c>
      <c r="E755" s="6">
        <f t="shared" si="34"/>
        <v>2022</v>
      </c>
      <c r="F755" s="6">
        <v>13</v>
      </c>
      <c r="G755" s="6" t="s">
        <v>35</v>
      </c>
      <c r="H755" s="6" t="s">
        <v>36</v>
      </c>
      <c r="I755" s="6">
        <f>INDEX(Data_Persons[Tenure (yrs)],MATCH(Data_Sales!H755,Data_Persons[Sales Person],0))</f>
        <v>6</v>
      </c>
      <c r="J755" s="6" t="s">
        <v>27</v>
      </c>
      <c r="K755" s="6" t="s">
        <v>449</v>
      </c>
      <c r="L755" s="22">
        <v>289</v>
      </c>
      <c r="M755" s="6">
        <v>4</v>
      </c>
      <c r="N755" s="22">
        <f t="shared" si="35"/>
        <v>1156</v>
      </c>
      <c r="O755" s="6" t="str">
        <f>VLOOKUP(H755,Data_Persons!$B$2:$C$9,2,0)</f>
        <v>Steve</v>
      </c>
    </row>
    <row r="756" spans="1:15" x14ac:dyDescent="0.3">
      <c r="A756" s="8" t="s">
        <v>797</v>
      </c>
      <c r="B756" s="43">
        <v>44787</v>
      </c>
      <c r="C756" s="6">
        <f>DAY(Data_Sales[[#This Row],[Order Date]])</f>
        <v>14</v>
      </c>
      <c r="D756" s="14">
        <f t="shared" si="33"/>
        <v>8</v>
      </c>
      <c r="E756" s="6">
        <f t="shared" si="34"/>
        <v>2022</v>
      </c>
      <c r="F756" s="6">
        <v>3</v>
      </c>
      <c r="G756" s="6" t="s">
        <v>29</v>
      </c>
      <c r="H756" s="6" t="s">
        <v>30</v>
      </c>
      <c r="I756" s="6">
        <f>INDEX(Data_Persons[Tenure (yrs)],MATCH(Data_Sales!H756,Data_Persons[Sales Person],0))</f>
        <v>2</v>
      </c>
      <c r="J756" s="6" t="s">
        <v>21</v>
      </c>
      <c r="K756" s="6" t="s">
        <v>449</v>
      </c>
      <c r="L756" s="22">
        <v>289</v>
      </c>
      <c r="M756" s="6">
        <v>3</v>
      </c>
      <c r="N756" s="22">
        <f t="shared" si="35"/>
        <v>867</v>
      </c>
      <c r="O756" s="6" t="str">
        <f>VLOOKUP(H756,Data_Persons!$B$2:$C$9,2,0)</f>
        <v>Sara</v>
      </c>
    </row>
    <row r="757" spans="1:15" x14ac:dyDescent="0.3">
      <c r="A757" s="8" t="s">
        <v>798</v>
      </c>
      <c r="B757" s="43">
        <v>44791</v>
      </c>
      <c r="C757" s="6">
        <f>DAY(Data_Sales[[#This Row],[Order Date]])</f>
        <v>18</v>
      </c>
      <c r="D757" s="14">
        <f t="shared" si="33"/>
        <v>8</v>
      </c>
      <c r="E757" s="6">
        <f t="shared" si="34"/>
        <v>2022</v>
      </c>
      <c r="F757" s="6">
        <v>17</v>
      </c>
      <c r="G757" s="6" t="s">
        <v>63</v>
      </c>
      <c r="H757" s="6" t="s">
        <v>38</v>
      </c>
      <c r="I757" s="6">
        <f>INDEX(Data_Persons[Tenure (yrs)],MATCH(Data_Sales!H757,Data_Persons[Sales Person],0))</f>
        <v>5</v>
      </c>
      <c r="J757" s="6" t="s">
        <v>12</v>
      </c>
      <c r="K757" s="6" t="s">
        <v>449</v>
      </c>
      <c r="L757" s="22">
        <v>289</v>
      </c>
      <c r="M757" s="6">
        <v>7</v>
      </c>
      <c r="N757" s="22">
        <f t="shared" si="35"/>
        <v>2023</v>
      </c>
      <c r="O757" s="6" t="str">
        <f>VLOOKUP(H757,Data_Persons!$B$2:$C$9,2,0)</f>
        <v>Jeff</v>
      </c>
    </row>
    <row r="758" spans="1:15" x14ac:dyDescent="0.3">
      <c r="A758" s="8" t="s">
        <v>799</v>
      </c>
      <c r="B758" s="43">
        <v>44792</v>
      </c>
      <c r="C758" s="6">
        <f>DAY(Data_Sales[[#This Row],[Order Date]])</f>
        <v>19</v>
      </c>
      <c r="D758" s="14">
        <f t="shared" si="33"/>
        <v>8</v>
      </c>
      <c r="E758" s="6">
        <f t="shared" si="34"/>
        <v>2022</v>
      </c>
      <c r="F758" s="6">
        <v>18</v>
      </c>
      <c r="G758" s="6" t="s">
        <v>52</v>
      </c>
      <c r="H758" s="6" t="s">
        <v>11</v>
      </c>
      <c r="I758" s="6">
        <f>INDEX(Data_Persons[Tenure (yrs)],MATCH(Data_Sales!H758,Data_Persons[Sales Person],0))</f>
        <v>3</v>
      </c>
      <c r="J758" s="6" t="s">
        <v>12</v>
      </c>
      <c r="K758" s="6" t="s">
        <v>449</v>
      </c>
      <c r="L758" s="22">
        <v>289</v>
      </c>
      <c r="M758" s="6">
        <v>4</v>
      </c>
      <c r="N758" s="22">
        <f t="shared" si="35"/>
        <v>1156</v>
      </c>
      <c r="O758" s="6" t="str">
        <f>VLOOKUP(H758,Data_Persons!$B$2:$C$9,2,0)</f>
        <v>Jeff</v>
      </c>
    </row>
    <row r="759" spans="1:15" x14ac:dyDescent="0.3">
      <c r="A759" s="8" t="s">
        <v>800</v>
      </c>
      <c r="B759" s="43">
        <v>44792</v>
      </c>
      <c r="C759" s="6">
        <f>DAY(Data_Sales[[#This Row],[Order Date]])</f>
        <v>19</v>
      </c>
      <c r="D759" s="14">
        <f t="shared" si="33"/>
        <v>8</v>
      </c>
      <c r="E759" s="6">
        <f t="shared" si="34"/>
        <v>2022</v>
      </c>
      <c r="F759" s="6">
        <v>2</v>
      </c>
      <c r="G759" s="6" t="s">
        <v>74</v>
      </c>
      <c r="H759" s="6" t="s">
        <v>20</v>
      </c>
      <c r="I759" s="6">
        <f>INDEX(Data_Persons[Tenure (yrs)],MATCH(Data_Sales!H759,Data_Persons[Sales Person],0))</f>
        <v>2</v>
      </c>
      <c r="J759" s="6" t="s">
        <v>21</v>
      </c>
      <c r="K759" s="6" t="s">
        <v>449</v>
      </c>
      <c r="L759" s="22">
        <v>289</v>
      </c>
      <c r="M759" s="6">
        <v>2</v>
      </c>
      <c r="N759" s="22">
        <f t="shared" si="35"/>
        <v>578</v>
      </c>
      <c r="O759" s="6" t="str">
        <f>VLOOKUP(H759,Data_Persons!$B$2:$C$9,2,0)</f>
        <v>Jeff</v>
      </c>
    </row>
    <row r="760" spans="1:15" x14ac:dyDescent="0.3">
      <c r="A760" s="8" t="s">
        <v>801</v>
      </c>
      <c r="B760" s="43">
        <v>44793</v>
      </c>
      <c r="C760" s="6">
        <f>DAY(Data_Sales[[#This Row],[Order Date]])</f>
        <v>20</v>
      </c>
      <c r="D760" s="14">
        <f t="shared" si="33"/>
        <v>8</v>
      </c>
      <c r="E760" s="6">
        <f t="shared" si="34"/>
        <v>2022</v>
      </c>
      <c r="F760" s="6">
        <v>5</v>
      </c>
      <c r="G760" s="6" t="s">
        <v>23</v>
      </c>
      <c r="H760" s="6" t="s">
        <v>20</v>
      </c>
      <c r="I760" s="6">
        <f>INDEX(Data_Persons[Tenure (yrs)],MATCH(Data_Sales!H760,Data_Persons[Sales Person],0))</f>
        <v>2</v>
      </c>
      <c r="J760" s="6" t="s">
        <v>21</v>
      </c>
      <c r="K760" s="6" t="s">
        <v>449</v>
      </c>
      <c r="L760" s="22">
        <v>289</v>
      </c>
      <c r="M760" s="6">
        <v>2</v>
      </c>
      <c r="N760" s="22">
        <f t="shared" si="35"/>
        <v>578</v>
      </c>
      <c r="O760" s="6" t="str">
        <f>VLOOKUP(H760,Data_Persons!$B$2:$C$9,2,0)</f>
        <v>Jeff</v>
      </c>
    </row>
    <row r="761" spans="1:15" x14ac:dyDescent="0.3">
      <c r="A761" s="8" t="s">
        <v>802</v>
      </c>
      <c r="B761" s="43">
        <v>44794</v>
      </c>
      <c r="C761" s="6">
        <f>DAY(Data_Sales[[#This Row],[Order Date]])</f>
        <v>21</v>
      </c>
      <c r="D761" s="14">
        <f t="shared" si="33"/>
        <v>8</v>
      </c>
      <c r="E761" s="6">
        <f t="shared" si="34"/>
        <v>2022</v>
      </c>
      <c r="F761" s="6">
        <v>5</v>
      </c>
      <c r="G761" s="6" t="s">
        <v>23</v>
      </c>
      <c r="H761" s="6" t="s">
        <v>30</v>
      </c>
      <c r="I761" s="6">
        <f>INDEX(Data_Persons[Tenure (yrs)],MATCH(Data_Sales!H761,Data_Persons[Sales Person],0))</f>
        <v>2</v>
      </c>
      <c r="J761" s="6" t="s">
        <v>21</v>
      </c>
      <c r="K761" s="6" t="s">
        <v>449</v>
      </c>
      <c r="L761" s="22">
        <v>289</v>
      </c>
      <c r="M761" s="6">
        <v>3</v>
      </c>
      <c r="N761" s="22">
        <f t="shared" si="35"/>
        <v>867</v>
      </c>
      <c r="O761" s="6" t="str">
        <f>VLOOKUP(H761,Data_Persons!$B$2:$C$9,2,0)</f>
        <v>Sara</v>
      </c>
    </row>
    <row r="762" spans="1:15" x14ac:dyDescent="0.3">
      <c r="A762" s="8" t="s">
        <v>803</v>
      </c>
      <c r="B762" s="43">
        <v>44795</v>
      </c>
      <c r="C762" s="6">
        <f>DAY(Data_Sales[[#This Row],[Order Date]])</f>
        <v>22</v>
      </c>
      <c r="D762" s="14">
        <f t="shared" si="33"/>
        <v>8</v>
      </c>
      <c r="E762" s="6">
        <f t="shared" si="34"/>
        <v>2022</v>
      </c>
      <c r="F762" s="6">
        <v>19</v>
      </c>
      <c r="G762" s="6" t="s">
        <v>32</v>
      </c>
      <c r="H762" s="6" t="s">
        <v>38</v>
      </c>
      <c r="I762" s="6">
        <f>INDEX(Data_Persons[Tenure (yrs)],MATCH(Data_Sales!H762,Data_Persons[Sales Person],0))</f>
        <v>5</v>
      </c>
      <c r="J762" s="6" t="s">
        <v>12</v>
      </c>
      <c r="K762" s="6" t="s">
        <v>449</v>
      </c>
      <c r="L762" s="22">
        <v>289</v>
      </c>
      <c r="M762" s="6">
        <v>5</v>
      </c>
      <c r="N762" s="22">
        <f t="shared" si="35"/>
        <v>1445</v>
      </c>
      <c r="O762" s="6" t="str">
        <f>VLOOKUP(H762,Data_Persons!$B$2:$C$9,2,0)</f>
        <v>Jeff</v>
      </c>
    </row>
    <row r="763" spans="1:15" x14ac:dyDescent="0.3">
      <c r="A763" s="8" t="s">
        <v>804</v>
      </c>
      <c r="B763" s="43">
        <v>44803</v>
      </c>
      <c r="C763" s="6">
        <f>DAY(Data_Sales[[#This Row],[Order Date]])</f>
        <v>30</v>
      </c>
      <c r="D763" s="14">
        <f t="shared" si="33"/>
        <v>8</v>
      </c>
      <c r="E763" s="6">
        <f t="shared" si="34"/>
        <v>2022</v>
      </c>
      <c r="F763" s="6">
        <v>10</v>
      </c>
      <c r="G763" s="6" t="s">
        <v>68</v>
      </c>
      <c r="H763" s="6" t="s">
        <v>41</v>
      </c>
      <c r="I763" s="6">
        <f>INDEX(Data_Persons[Tenure (yrs)],MATCH(Data_Sales!H763,Data_Persons[Sales Person],0))</f>
        <v>8</v>
      </c>
      <c r="J763" s="6" t="s">
        <v>17</v>
      </c>
      <c r="K763" s="6" t="s">
        <v>449</v>
      </c>
      <c r="L763" s="22">
        <v>289</v>
      </c>
      <c r="M763" s="6">
        <v>3</v>
      </c>
      <c r="N763" s="22">
        <f t="shared" si="35"/>
        <v>867</v>
      </c>
      <c r="O763" s="6" t="str">
        <f>VLOOKUP(H763,Data_Persons!$B$2:$C$9,2,0)</f>
        <v>Philip</v>
      </c>
    </row>
    <row r="764" spans="1:15" x14ac:dyDescent="0.3">
      <c r="A764" s="8" t="s">
        <v>805</v>
      </c>
      <c r="B764" s="43">
        <v>44805</v>
      </c>
      <c r="C764" s="6">
        <f>DAY(Data_Sales[[#This Row],[Order Date]])</f>
        <v>1</v>
      </c>
      <c r="D764" s="14">
        <f t="shared" si="33"/>
        <v>9</v>
      </c>
      <c r="E764" s="6">
        <f t="shared" si="34"/>
        <v>2022</v>
      </c>
      <c r="F764" s="6">
        <v>16</v>
      </c>
      <c r="G764" s="6" t="s">
        <v>92</v>
      </c>
      <c r="H764" s="6" t="s">
        <v>38</v>
      </c>
      <c r="I764" s="6">
        <f>INDEX(Data_Persons[Tenure (yrs)],MATCH(Data_Sales!H764,Data_Persons[Sales Person],0))</f>
        <v>5</v>
      </c>
      <c r="J764" s="6" t="s">
        <v>12</v>
      </c>
      <c r="K764" s="6" t="s">
        <v>449</v>
      </c>
      <c r="L764" s="22">
        <v>289</v>
      </c>
      <c r="M764" s="6">
        <v>3</v>
      </c>
      <c r="N764" s="22">
        <f t="shared" si="35"/>
        <v>867</v>
      </c>
      <c r="O764" s="6" t="str">
        <f>VLOOKUP(H764,Data_Persons!$B$2:$C$9,2,0)</f>
        <v>Jeff</v>
      </c>
    </row>
    <row r="765" spans="1:15" x14ac:dyDescent="0.3">
      <c r="A765" s="8" t="s">
        <v>806</v>
      </c>
      <c r="B765" s="43">
        <v>44806</v>
      </c>
      <c r="C765" s="6">
        <f>DAY(Data_Sales[[#This Row],[Order Date]])</f>
        <v>2</v>
      </c>
      <c r="D765" s="14">
        <f t="shared" si="33"/>
        <v>9</v>
      </c>
      <c r="E765" s="6">
        <f t="shared" si="34"/>
        <v>2022</v>
      </c>
      <c r="F765" s="6">
        <v>3</v>
      </c>
      <c r="G765" s="6" t="s">
        <v>29</v>
      </c>
      <c r="H765" s="6" t="s">
        <v>20</v>
      </c>
      <c r="I765" s="6">
        <f>INDEX(Data_Persons[Tenure (yrs)],MATCH(Data_Sales!H765,Data_Persons[Sales Person],0))</f>
        <v>2</v>
      </c>
      <c r="J765" s="6" t="s">
        <v>21</v>
      </c>
      <c r="K765" s="6" t="s">
        <v>449</v>
      </c>
      <c r="L765" s="22">
        <v>289</v>
      </c>
      <c r="M765" s="6">
        <v>6</v>
      </c>
      <c r="N765" s="22">
        <f t="shared" si="35"/>
        <v>1734</v>
      </c>
      <c r="O765" s="6" t="str">
        <f>VLOOKUP(H765,Data_Persons!$B$2:$C$9,2,0)</f>
        <v>Jeff</v>
      </c>
    </row>
    <row r="766" spans="1:15" x14ac:dyDescent="0.3">
      <c r="A766" s="8" t="s">
        <v>807</v>
      </c>
      <c r="B766" s="43">
        <v>44810</v>
      </c>
      <c r="C766" s="6">
        <f>DAY(Data_Sales[[#This Row],[Order Date]])</f>
        <v>6</v>
      </c>
      <c r="D766" s="14">
        <f t="shared" si="33"/>
        <v>9</v>
      </c>
      <c r="E766" s="6">
        <f t="shared" si="34"/>
        <v>2022</v>
      </c>
      <c r="F766" s="6">
        <v>9</v>
      </c>
      <c r="G766" s="6" t="s">
        <v>40</v>
      </c>
      <c r="H766" s="6" t="s">
        <v>41</v>
      </c>
      <c r="I766" s="6">
        <f>INDEX(Data_Persons[Tenure (yrs)],MATCH(Data_Sales!H766,Data_Persons[Sales Person],0))</f>
        <v>8</v>
      </c>
      <c r="J766" s="6" t="s">
        <v>17</v>
      </c>
      <c r="K766" s="6" t="s">
        <v>449</v>
      </c>
      <c r="L766" s="22">
        <v>289</v>
      </c>
      <c r="M766" s="6">
        <v>2</v>
      </c>
      <c r="N766" s="22">
        <f t="shared" si="35"/>
        <v>578</v>
      </c>
      <c r="O766" s="6" t="str">
        <f>VLOOKUP(H766,Data_Persons!$B$2:$C$9,2,0)</f>
        <v>Philip</v>
      </c>
    </row>
    <row r="767" spans="1:15" x14ac:dyDescent="0.3">
      <c r="A767" s="8" t="s">
        <v>808</v>
      </c>
      <c r="B767" s="43">
        <v>44812</v>
      </c>
      <c r="C767" s="6">
        <f>DAY(Data_Sales[[#This Row],[Order Date]])</f>
        <v>8</v>
      </c>
      <c r="D767" s="14">
        <f t="shared" si="33"/>
        <v>9</v>
      </c>
      <c r="E767" s="6">
        <f t="shared" si="34"/>
        <v>2022</v>
      </c>
      <c r="F767" s="6">
        <v>10</v>
      </c>
      <c r="G767" s="6" t="s">
        <v>68</v>
      </c>
      <c r="H767" s="6" t="s">
        <v>16</v>
      </c>
      <c r="I767" s="6">
        <f>INDEX(Data_Persons[Tenure (yrs)],MATCH(Data_Sales!H767,Data_Persons[Sales Person],0))</f>
        <v>4</v>
      </c>
      <c r="J767" s="6" t="s">
        <v>17</v>
      </c>
      <c r="K767" s="6" t="s">
        <v>449</v>
      </c>
      <c r="L767" s="22">
        <v>289</v>
      </c>
      <c r="M767" s="6">
        <v>2</v>
      </c>
      <c r="N767" s="22">
        <f t="shared" si="35"/>
        <v>578</v>
      </c>
      <c r="O767" s="6" t="str">
        <f>VLOOKUP(H767,Data_Persons!$B$2:$C$9,2,0)</f>
        <v>Steve</v>
      </c>
    </row>
    <row r="768" spans="1:15" x14ac:dyDescent="0.3">
      <c r="A768" s="8" t="s">
        <v>809</v>
      </c>
      <c r="B768" s="43">
        <v>44816</v>
      </c>
      <c r="C768" s="6">
        <f>DAY(Data_Sales[[#This Row],[Order Date]])</f>
        <v>12</v>
      </c>
      <c r="D768" s="14">
        <f t="shared" si="33"/>
        <v>9</v>
      </c>
      <c r="E768" s="6">
        <f t="shared" si="34"/>
        <v>2022</v>
      </c>
      <c r="F768" s="6">
        <v>20</v>
      </c>
      <c r="G768" s="6" t="s">
        <v>10</v>
      </c>
      <c r="H768" s="6" t="s">
        <v>11</v>
      </c>
      <c r="I768" s="6">
        <f>INDEX(Data_Persons[Tenure (yrs)],MATCH(Data_Sales!H768,Data_Persons[Sales Person],0))</f>
        <v>3</v>
      </c>
      <c r="J768" s="6" t="s">
        <v>12</v>
      </c>
      <c r="K768" s="6" t="s">
        <v>449</v>
      </c>
      <c r="L768" s="22">
        <v>289</v>
      </c>
      <c r="M768" s="6">
        <v>0</v>
      </c>
      <c r="N768" s="22">
        <f t="shared" si="35"/>
        <v>0</v>
      </c>
      <c r="O768" s="6" t="str">
        <f>VLOOKUP(H768,Data_Persons!$B$2:$C$9,2,0)</f>
        <v>Jeff</v>
      </c>
    </row>
    <row r="769" spans="1:15" x14ac:dyDescent="0.3">
      <c r="A769" s="8" t="s">
        <v>810</v>
      </c>
      <c r="B769" s="43">
        <v>44823</v>
      </c>
      <c r="C769" s="6">
        <f>DAY(Data_Sales[[#This Row],[Order Date]])</f>
        <v>19</v>
      </c>
      <c r="D769" s="14">
        <f t="shared" si="33"/>
        <v>9</v>
      </c>
      <c r="E769" s="6">
        <f t="shared" si="34"/>
        <v>2022</v>
      </c>
      <c r="F769" s="6">
        <v>6</v>
      </c>
      <c r="G769" s="6" t="s">
        <v>15</v>
      </c>
      <c r="H769" s="6" t="s">
        <v>41</v>
      </c>
      <c r="I769" s="6">
        <f>INDEX(Data_Persons[Tenure (yrs)],MATCH(Data_Sales!H769,Data_Persons[Sales Person],0))</f>
        <v>8</v>
      </c>
      <c r="J769" s="6" t="s">
        <v>17</v>
      </c>
      <c r="K769" s="6" t="s">
        <v>449</v>
      </c>
      <c r="L769" s="22">
        <v>289</v>
      </c>
      <c r="M769" s="6">
        <v>7</v>
      </c>
      <c r="N769" s="22">
        <f t="shared" si="35"/>
        <v>2023</v>
      </c>
      <c r="O769" s="6" t="str">
        <f>VLOOKUP(H769,Data_Persons!$B$2:$C$9,2,0)</f>
        <v>Philip</v>
      </c>
    </row>
    <row r="770" spans="1:15" x14ac:dyDescent="0.3">
      <c r="A770" s="8" t="s">
        <v>811</v>
      </c>
      <c r="B770" s="43">
        <v>44824</v>
      </c>
      <c r="C770" s="6">
        <f>DAY(Data_Sales[[#This Row],[Order Date]])</f>
        <v>20</v>
      </c>
      <c r="D770" s="14">
        <f t="shared" ref="D770:D833" si="36">MONTH(B770)</f>
        <v>9</v>
      </c>
      <c r="E770" s="6">
        <f t="shared" ref="E770:E833" si="37">YEAR(B770)</f>
        <v>2022</v>
      </c>
      <c r="F770" s="6">
        <v>4</v>
      </c>
      <c r="G770" s="6" t="s">
        <v>19</v>
      </c>
      <c r="H770" s="6" t="s">
        <v>20</v>
      </c>
      <c r="I770" s="6">
        <f>INDEX(Data_Persons[Tenure (yrs)],MATCH(Data_Sales!H770,Data_Persons[Sales Person],0))</f>
        <v>2</v>
      </c>
      <c r="J770" s="6" t="s">
        <v>21</v>
      </c>
      <c r="K770" s="6" t="s">
        <v>449</v>
      </c>
      <c r="L770" s="22">
        <v>289</v>
      </c>
      <c r="M770" s="6">
        <v>8</v>
      </c>
      <c r="N770" s="22">
        <f t="shared" si="35"/>
        <v>2312</v>
      </c>
      <c r="O770" s="6" t="str">
        <f>VLOOKUP(H770,Data_Persons!$B$2:$C$9,2,0)</f>
        <v>Jeff</v>
      </c>
    </row>
    <row r="771" spans="1:15" x14ac:dyDescent="0.3">
      <c r="A771" s="8" t="s">
        <v>812</v>
      </c>
      <c r="B771" s="43">
        <v>44825</v>
      </c>
      <c r="C771" s="6">
        <f>DAY(Data_Sales[[#This Row],[Order Date]])</f>
        <v>21</v>
      </c>
      <c r="D771" s="14">
        <f t="shared" si="36"/>
        <v>9</v>
      </c>
      <c r="E771" s="6">
        <f t="shared" si="37"/>
        <v>2022</v>
      </c>
      <c r="F771" s="6">
        <v>19</v>
      </c>
      <c r="G771" s="6" t="s">
        <v>32</v>
      </c>
      <c r="H771" s="6" t="s">
        <v>38</v>
      </c>
      <c r="I771" s="6">
        <f>INDEX(Data_Persons[Tenure (yrs)],MATCH(Data_Sales!H771,Data_Persons[Sales Person],0))</f>
        <v>5</v>
      </c>
      <c r="J771" s="6" t="s">
        <v>12</v>
      </c>
      <c r="K771" s="6" t="s">
        <v>449</v>
      </c>
      <c r="L771" s="22">
        <v>289</v>
      </c>
      <c r="M771" s="6">
        <v>1</v>
      </c>
      <c r="N771" s="22">
        <f t="shared" ref="N771:N834" si="38">L771*M771</f>
        <v>289</v>
      </c>
      <c r="O771" s="6" t="str">
        <f>VLOOKUP(H771,Data_Persons!$B$2:$C$9,2,0)</f>
        <v>Jeff</v>
      </c>
    </row>
    <row r="772" spans="1:15" x14ac:dyDescent="0.3">
      <c r="A772" s="8" t="s">
        <v>813</v>
      </c>
      <c r="B772" s="43">
        <v>44826</v>
      </c>
      <c r="C772" s="6">
        <f>DAY(Data_Sales[[#This Row],[Order Date]])</f>
        <v>22</v>
      </c>
      <c r="D772" s="14">
        <f t="shared" si="36"/>
        <v>9</v>
      </c>
      <c r="E772" s="6">
        <f t="shared" si="37"/>
        <v>2022</v>
      </c>
      <c r="F772" s="6">
        <v>6</v>
      </c>
      <c r="G772" s="6" t="s">
        <v>15</v>
      </c>
      <c r="H772" s="6" t="s">
        <v>16</v>
      </c>
      <c r="I772" s="6">
        <f>INDEX(Data_Persons[Tenure (yrs)],MATCH(Data_Sales!H772,Data_Persons[Sales Person],0))</f>
        <v>4</v>
      </c>
      <c r="J772" s="6" t="s">
        <v>17</v>
      </c>
      <c r="K772" s="6" t="s">
        <v>449</v>
      </c>
      <c r="L772" s="22">
        <v>289</v>
      </c>
      <c r="M772" s="6">
        <v>2</v>
      </c>
      <c r="N772" s="22">
        <f t="shared" si="38"/>
        <v>578</v>
      </c>
      <c r="O772" s="6" t="str">
        <f>VLOOKUP(H772,Data_Persons!$B$2:$C$9,2,0)</f>
        <v>Steve</v>
      </c>
    </row>
    <row r="773" spans="1:15" x14ac:dyDescent="0.3">
      <c r="A773" s="8" t="s">
        <v>814</v>
      </c>
      <c r="B773" s="43">
        <v>44829</v>
      </c>
      <c r="C773" s="6">
        <f>DAY(Data_Sales[[#This Row],[Order Date]])</f>
        <v>25</v>
      </c>
      <c r="D773" s="14">
        <f t="shared" si="36"/>
        <v>9</v>
      </c>
      <c r="E773" s="6">
        <f t="shared" si="37"/>
        <v>2022</v>
      </c>
      <c r="F773" s="6">
        <v>6</v>
      </c>
      <c r="G773" s="6" t="s">
        <v>15</v>
      </c>
      <c r="H773" s="6" t="s">
        <v>16</v>
      </c>
      <c r="I773" s="6">
        <f>INDEX(Data_Persons[Tenure (yrs)],MATCH(Data_Sales!H773,Data_Persons[Sales Person],0))</f>
        <v>4</v>
      </c>
      <c r="J773" s="6" t="s">
        <v>17</v>
      </c>
      <c r="K773" s="6" t="s">
        <v>449</v>
      </c>
      <c r="L773" s="22">
        <v>289</v>
      </c>
      <c r="M773" s="6">
        <v>8</v>
      </c>
      <c r="N773" s="22">
        <f t="shared" si="38"/>
        <v>2312</v>
      </c>
      <c r="O773" s="6" t="str">
        <f>VLOOKUP(H773,Data_Persons!$B$2:$C$9,2,0)</f>
        <v>Steve</v>
      </c>
    </row>
    <row r="774" spans="1:15" x14ac:dyDescent="0.3">
      <c r="A774" s="8" t="s">
        <v>815</v>
      </c>
      <c r="B774" s="43">
        <v>44829</v>
      </c>
      <c r="C774" s="6">
        <f>DAY(Data_Sales[[#This Row],[Order Date]])</f>
        <v>25</v>
      </c>
      <c r="D774" s="14">
        <f t="shared" si="36"/>
        <v>9</v>
      </c>
      <c r="E774" s="6">
        <f t="shared" si="37"/>
        <v>2022</v>
      </c>
      <c r="F774" s="6">
        <v>12</v>
      </c>
      <c r="G774" s="6" t="s">
        <v>25</v>
      </c>
      <c r="H774" s="6" t="s">
        <v>26</v>
      </c>
      <c r="I774" s="6">
        <f>INDEX(Data_Persons[Tenure (yrs)],MATCH(Data_Sales!H774,Data_Persons[Sales Person],0))</f>
        <v>5</v>
      </c>
      <c r="J774" s="6" t="s">
        <v>27</v>
      </c>
      <c r="K774" s="6" t="s">
        <v>449</v>
      </c>
      <c r="L774" s="22">
        <v>289</v>
      </c>
      <c r="M774" s="6">
        <v>5</v>
      </c>
      <c r="N774" s="22">
        <f t="shared" si="38"/>
        <v>1445</v>
      </c>
      <c r="O774" s="6" t="str">
        <f>VLOOKUP(H774,Data_Persons!$B$2:$C$9,2,0)</f>
        <v>Sara</v>
      </c>
    </row>
    <row r="775" spans="1:15" x14ac:dyDescent="0.3">
      <c r="A775" s="8" t="s">
        <v>816</v>
      </c>
      <c r="B775" s="43">
        <v>44830</v>
      </c>
      <c r="C775" s="6">
        <f>DAY(Data_Sales[[#This Row],[Order Date]])</f>
        <v>26</v>
      </c>
      <c r="D775" s="14">
        <f t="shared" si="36"/>
        <v>9</v>
      </c>
      <c r="E775" s="6">
        <f t="shared" si="37"/>
        <v>2022</v>
      </c>
      <c r="F775" s="6">
        <v>17</v>
      </c>
      <c r="G775" s="6" t="s">
        <v>63</v>
      </c>
      <c r="H775" s="6" t="s">
        <v>11</v>
      </c>
      <c r="I775" s="6">
        <f>INDEX(Data_Persons[Tenure (yrs)],MATCH(Data_Sales!H775,Data_Persons[Sales Person],0))</f>
        <v>3</v>
      </c>
      <c r="J775" s="6" t="s">
        <v>12</v>
      </c>
      <c r="K775" s="6" t="s">
        <v>449</v>
      </c>
      <c r="L775" s="22">
        <v>289</v>
      </c>
      <c r="M775" s="6">
        <v>6</v>
      </c>
      <c r="N775" s="22">
        <f t="shared" si="38"/>
        <v>1734</v>
      </c>
      <c r="O775" s="6" t="str">
        <f>VLOOKUP(H775,Data_Persons!$B$2:$C$9,2,0)</f>
        <v>Jeff</v>
      </c>
    </row>
    <row r="776" spans="1:15" x14ac:dyDescent="0.3">
      <c r="A776" s="8" t="s">
        <v>817</v>
      </c>
      <c r="B776" s="43">
        <v>44831</v>
      </c>
      <c r="C776" s="6">
        <f>DAY(Data_Sales[[#This Row],[Order Date]])</f>
        <v>27</v>
      </c>
      <c r="D776" s="14">
        <f t="shared" si="36"/>
        <v>9</v>
      </c>
      <c r="E776" s="6">
        <f t="shared" si="37"/>
        <v>2022</v>
      </c>
      <c r="F776" s="6">
        <v>15</v>
      </c>
      <c r="G776" s="6" t="s">
        <v>49</v>
      </c>
      <c r="H776" s="6" t="s">
        <v>26</v>
      </c>
      <c r="I776" s="6">
        <f>INDEX(Data_Persons[Tenure (yrs)],MATCH(Data_Sales!H776,Data_Persons[Sales Person],0))</f>
        <v>5</v>
      </c>
      <c r="J776" s="6" t="s">
        <v>27</v>
      </c>
      <c r="K776" s="6" t="s">
        <v>449</v>
      </c>
      <c r="L776" s="22">
        <v>289</v>
      </c>
      <c r="M776" s="6">
        <v>2</v>
      </c>
      <c r="N776" s="22">
        <f t="shared" si="38"/>
        <v>578</v>
      </c>
      <c r="O776" s="6" t="str">
        <f>VLOOKUP(H776,Data_Persons!$B$2:$C$9,2,0)</f>
        <v>Sara</v>
      </c>
    </row>
    <row r="777" spans="1:15" x14ac:dyDescent="0.3">
      <c r="A777" s="8" t="s">
        <v>818</v>
      </c>
      <c r="B777" s="43">
        <v>44831</v>
      </c>
      <c r="C777" s="6">
        <f>DAY(Data_Sales[[#This Row],[Order Date]])</f>
        <v>27</v>
      </c>
      <c r="D777" s="14">
        <f t="shared" si="36"/>
        <v>9</v>
      </c>
      <c r="E777" s="6">
        <f t="shared" si="37"/>
        <v>2022</v>
      </c>
      <c r="F777" s="6">
        <v>13</v>
      </c>
      <c r="G777" s="6" t="s">
        <v>35</v>
      </c>
      <c r="H777" s="6" t="s">
        <v>36</v>
      </c>
      <c r="I777" s="6">
        <f>INDEX(Data_Persons[Tenure (yrs)],MATCH(Data_Sales!H777,Data_Persons[Sales Person],0))</f>
        <v>6</v>
      </c>
      <c r="J777" s="6" t="s">
        <v>27</v>
      </c>
      <c r="K777" s="6" t="s">
        <v>449</v>
      </c>
      <c r="L777" s="22">
        <v>289</v>
      </c>
      <c r="M777" s="6">
        <v>5</v>
      </c>
      <c r="N777" s="22">
        <f t="shared" si="38"/>
        <v>1445</v>
      </c>
      <c r="O777" s="6" t="str">
        <f>VLOOKUP(H777,Data_Persons!$B$2:$C$9,2,0)</f>
        <v>Steve</v>
      </c>
    </row>
    <row r="778" spans="1:15" x14ac:dyDescent="0.3">
      <c r="A778" s="8" t="s">
        <v>819</v>
      </c>
      <c r="B778" s="43">
        <v>44833</v>
      </c>
      <c r="C778" s="6">
        <f>DAY(Data_Sales[[#This Row],[Order Date]])</f>
        <v>29</v>
      </c>
      <c r="D778" s="14">
        <f t="shared" si="36"/>
        <v>9</v>
      </c>
      <c r="E778" s="6">
        <f t="shared" si="37"/>
        <v>2022</v>
      </c>
      <c r="F778" s="6">
        <v>19</v>
      </c>
      <c r="G778" s="6" t="s">
        <v>32</v>
      </c>
      <c r="H778" s="6" t="s">
        <v>38</v>
      </c>
      <c r="I778" s="6">
        <f>INDEX(Data_Persons[Tenure (yrs)],MATCH(Data_Sales!H778,Data_Persons[Sales Person],0))</f>
        <v>5</v>
      </c>
      <c r="J778" s="6" t="s">
        <v>12</v>
      </c>
      <c r="K778" s="6" t="s">
        <v>449</v>
      </c>
      <c r="L778" s="22">
        <v>289</v>
      </c>
      <c r="M778" s="6">
        <v>0</v>
      </c>
      <c r="N778" s="22">
        <f t="shared" si="38"/>
        <v>0</v>
      </c>
      <c r="O778" s="6" t="str">
        <f>VLOOKUP(H778,Data_Persons!$B$2:$C$9,2,0)</f>
        <v>Jeff</v>
      </c>
    </row>
    <row r="779" spans="1:15" x14ac:dyDescent="0.3">
      <c r="A779" s="8" t="s">
        <v>820</v>
      </c>
      <c r="B779" s="43">
        <v>44833</v>
      </c>
      <c r="C779" s="6">
        <f>DAY(Data_Sales[[#This Row],[Order Date]])</f>
        <v>29</v>
      </c>
      <c r="D779" s="14">
        <f t="shared" si="36"/>
        <v>9</v>
      </c>
      <c r="E779" s="6">
        <f t="shared" si="37"/>
        <v>2022</v>
      </c>
      <c r="F779" s="6">
        <v>1</v>
      </c>
      <c r="G779" s="6" t="s">
        <v>61</v>
      </c>
      <c r="H779" s="6" t="s">
        <v>20</v>
      </c>
      <c r="I779" s="6">
        <f>INDEX(Data_Persons[Tenure (yrs)],MATCH(Data_Sales!H779,Data_Persons[Sales Person],0))</f>
        <v>2</v>
      </c>
      <c r="J779" s="6" t="s">
        <v>21</v>
      </c>
      <c r="K779" s="6" t="s">
        <v>449</v>
      </c>
      <c r="L779" s="22">
        <v>289</v>
      </c>
      <c r="M779" s="6">
        <v>8</v>
      </c>
      <c r="N779" s="22">
        <f t="shared" si="38"/>
        <v>2312</v>
      </c>
      <c r="O779" s="6" t="str">
        <f>VLOOKUP(H779,Data_Persons!$B$2:$C$9,2,0)</f>
        <v>Jeff</v>
      </c>
    </row>
    <row r="780" spans="1:15" x14ac:dyDescent="0.3">
      <c r="A780" s="8" t="s">
        <v>821</v>
      </c>
      <c r="B780" s="43">
        <v>44835</v>
      </c>
      <c r="C780" s="6">
        <f>DAY(Data_Sales[[#This Row],[Order Date]])</f>
        <v>1</v>
      </c>
      <c r="D780" s="14">
        <f t="shared" si="36"/>
        <v>10</v>
      </c>
      <c r="E780" s="6">
        <f t="shared" si="37"/>
        <v>2022</v>
      </c>
      <c r="F780" s="6">
        <v>8</v>
      </c>
      <c r="G780" s="6" t="s">
        <v>76</v>
      </c>
      <c r="H780" s="6" t="s">
        <v>41</v>
      </c>
      <c r="I780" s="6">
        <f>INDEX(Data_Persons[Tenure (yrs)],MATCH(Data_Sales!H780,Data_Persons[Sales Person],0))</f>
        <v>8</v>
      </c>
      <c r="J780" s="6" t="s">
        <v>17</v>
      </c>
      <c r="K780" s="6" t="s">
        <v>449</v>
      </c>
      <c r="L780" s="22">
        <v>289</v>
      </c>
      <c r="M780" s="6">
        <v>5</v>
      </c>
      <c r="N780" s="22">
        <f t="shared" si="38"/>
        <v>1445</v>
      </c>
      <c r="O780" s="6" t="str">
        <f>VLOOKUP(H780,Data_Persons!$B$2:$C$9,2,0)</f>
        <v>Philip</v>
      </c>
    </row>
    <row r="781" spans="1:15" x14ac:dyDescent="0.3">
      <c r="A781" s="8" t="s">
        <v>822</v>
      </c>
      <c r="B781" s="43">
        <v>44836</v>
      </c>
      <c r="C781" s="6">
        <f>DAY(Data_Sales[[#This Row],[Order Date]])</f>
        <v>2</v>
      </c>
      <c r="D781" s="14">
        <f t="shared" si="36"/>
        <v>10</v>
      </c>
      <c r="E781" s="6">
        <f t="shared" si="37"/>
        <v>2022</v>
      </c>
      <c r="F781" s="6">
        <v>17</v>
      </c>
      <c r="G781" s="6" t="s">
        <v>63</v>
      </c>
      <c r="H781" s="6" t="s">
        <v>38</v>
      </c>
      <c r="I781" s="6">
        <f>INDEX(Data_Persons[Tenure (yrs)],MATCH(Data_Sales!H781,Data_Persons[Sales Person],0))</f>
        <v>5</v>
      </c>
      <c r="J781" s="6" t="s">
        <v>12</v>
      </c>
      <c r="K781" s="6" t="s">
        <v>449</v>
      </c>
      <c r="L781" s="22">
        <v>289</v>
      </c>
      <c r="M781" s="6">
        <v>6</v>
      </c>
      <c r="N781" s="22">
        <f t="shared" si="38"/>
        <v>1734</v>
      </c>
      <c r="O781" s="6" t="str">
        <f>VLOOKUP(H781,Data_Persons!$B$2:$C$9,2,0)</f>
        <v>Jeff</v>
      </c>
    </row>
    <row r="782" spans="1:15" x14ac:dyDescent="0.3">
      <c r="A782" s="8" t="s">
        <v>823</v>
      </c>
      <c r="B782" s="43">
        <v>44838</v>
      </c>
      <c r="C782" s="6">
        <f>DAY(Data_Sales[[#This Row],[Order Date]])</f>
        <v>4</v>
      </c>
      <c r="D782" s="14">
        <f t="shared" si="36"/>
        <v>10</v>
      </c>
      <c r="E782" s="6">
        <f t="shared" si="37"/>
        <v>2022</v>
      </c>
      <c r="F782" s="6">
        <v>9</v>
      </c>
      <c r="G782" s="6" t="s">
        <v>40</v>
      </c>
      <c r="H782" s="6" t="s">
        <v>41</v>
      </c>
      <c r="I782" s="6">
        <f>INDEX(Data_Persons[Tenure (yrs)],MATCH(Data_Sales!H782,Data_Persons[Sales Person],0))</f>
        <v>8</v>
      </c>
      <c r="J782" s="6" t="s">
        <v>17</v>
      </c>
      <c r="K782" s="6" t="s">
        <v>449</v>
      </c>
      <c r="L782" s="22">
        <v>289</v>
      </c>
      <c r="M782" s="6">
        <v>8</v>
      </c>
      <c r="N782" s="22">
        <f t="shared" si="38"/>
        <v>2312</v>
      </c>
      <c r="O782" s="6" t="str">
        <f>VLOOKUP(H782,Data_Persons!$B$2:$C$9,2,0)</f>
        <v>Philip</v>
      </c>
    </row>
    <row r="783" spans="1:15" x14ac:dyDescent="0.3">
      <c r="A783" s="8" t="s">
        <v>824</v>
      </c>
      <c r="B783" s="43">
        <v>44839</v>
      </c>
      <c r="C783" s="6">
        <f>DAY(Data_Sales[[#This Row],[Order Date]])</f>
        <v>5</v>
      </c>
      <c r="D783" s="14">
        <f t="shared" si="36"/>
        <v>10</v>
      </c>
      <c r="E783" s="6">
        <f t="shared" si="37"/>
        <v>2022</v>
      </c>
      <c r="F783" s="6">
        <v>20</v>
      </c>
      <c r="G783" s="6" t="s">
        <v>10</v>
      </c>
      <c r="H783" s="6" t="s">
        <v>11</v>
      </c>
      <c r="I783" s="6">
        <f>INDEX(Data_Persons[Tenure (yrs)],MATCH(Data_Sales!H783,Data_Persons[Sales Person],0))</f>
        <v>3</v>
      </c>
      <c r="J783" s="6" t="s">
        <v>12</v>
      </c>
      <c r="K783" s="6" t="s">
        <v>449</v>
      </c>
      <c r="L783" s="22">
        <v>289</v>
      </c>
      <c r="M783" s="6">
        <v>1</v>
      </c>
      <c r="N783" s="22">
        <f t="shared" si="38"/>
        <v>289</v>
      </c>
      <c r="O783" s="6" t="str">
        <f>VLOOKUP(H783,Data_Persons!$B$2:$C$9,2,0)</f>
        <v>Jeff</v>
      </c>
    </row>
    <row r="784" spans="1:15" x14ac:dyDescent="0.3">
      <c r="A784" s="8" t="s">
        <v>825</v>
      </c>
      <c r="B784" s="43">
        <v>44839</v>
      </c>
      <c r="C784" s="6">
        <f>DAY(Data_Sales[[#This Row],[Order Date]])</f>
        <v>5</v>
      </c>
      <c r="D784" s="14">
        <f t="shared" si="36"/>
        <v>10</v>
      </c>
      <c r="E784" s="6">
        <f t="shared" si="37"/>
        <v>2022</v>
      </c>
      <c r="F784" s="6">
        <v>4</v>
      </c>
      <c r="G784" s="6" t="s">
        <v>19</v>
      </c>
      <c r="H784" s="6" t="s">
        <v>20</v>
      </c>
      <c r="I784" s="6">
        <f>INDEX(Data_Persons[Tenure (yrs)],MATCH(Data_Sales!H784,Data_Persons[Sales Person],0))</f>
        <v>2</v>
      </c>
      <c r="J784" s="6" t="s">
        <v>21</v>
      </c>
      <c r="K784" s="6" t="s">
        <v>449</v>
      </c>
      <c r="L784" s="22">
        <v>289</v>
      </c>
      <c r="M784" s="6">
        <v>3</v>
      </c>
      <c r="N784" s="22">
        <f t="shared" si="38"/>
        <v>867</v>
      </c>
      <c r="O784" s="6" t="str">
        <f>VLOOKUP(H784,Data_Persons!$B$2:$C$9,2,0)</f>
        <v>Jeff</v>
      </c>
    </row>
    <row r="785" spans="1:15" x14ac:dyDescent="0.3">
      <c r="A785" s="8" t="s">
        <v>826</v>
      </c>
      <c r="B785" s="43">
        <v>44840</v>
      </c>
      <c r="C785" s="6">
        <f>DAY(Data_Sales[[#This Row],[Order Date]])</f>
        <v>6</v>
      </c>
      <c r="D785" s="14">
        <f t="shared" si="36"/>
        <v>10</v>
      </c>
      <c r="E785" s="6">
        <f t="shared" si="37"/>
        <v>2022</v>
      </c>
      <c r="F785" s="6">
        <v>19</v>
      </c>
      <c r="G785" s="6" t="s">
        <v>32</v>
      </c>
      <c r="H785" s="6" t="s">
        <v>38</v>
      </c>
      <c r="I785" s="6">
        <f>INDEX(Data_Persons[Tenure (yrs)],MATCH(Data_Sales!H785,Data_Persons[Sales Person],0))</f>
        <v>5</v>
      </c>
      <c r="J785" s="6" t="s">
        <v>12</v>
      </c>
      <c r="K785" s="6" t="s">
        <v>449</v>
      </c>
      <c r="L785" s="22">
        <v>289</v>
      </c>
      <c r="M785" s="6">
        <v>1</v>
      </c>
      <c r="N785" s="22">
        <f t="shared" si="38"/>
        <v>289</v>
      </c>
      <c r="O785" s="6" t="str">
        <f>VLOOKUP(H785,Data_Persons!$B$2:$C$9,2,0)</f>
        <v>Jeff</v>
      </c>
    </row>
    <row r="786" spans="1:15" x14ac:dyDescent="0.3">
      <c r="A786" s="8" t="s">
        <v>827</v>
      </c>
      <c r="B786" s="43">
        <v>44843</v>
      </c>
      <c r="C786" s="6">
        <f>DAY(Data_Sales[[#This Row],[Order Date]])</f>
        <v>9</v>
      </c>
      <c r="D786" s="14">
        <f t="shared" si="36"/>
        <v>10</v>
      </c>
      <c r="E786" s="6">
        <f t="shared" si="37"/>
        <v>2022</v>
      </c>
      <c r="F786" s="6">
        <v>12</v>
      </c>
      <c r="G786" s="6" t="s">
        <v>25</v>
      </c>
      <c r="H786" s="6" t="s">
        <v>26</v>
      </c>
      <c r="I786" s="6">
        <f>INDEX(Data_Persons[Tenure (yrs)],MATCH(Data_Sales!H786,Data_Persons[Sales Person],0))</f>
        <v>5</v>
      </c>
      <c r="J786" s="6" t="s">
        <v>27</v>
      </c>
      <c r="K786" s="6" t="s">
        <v>449</v>
      </c>
      <c r="L786" s="22">
        <v>289</v>
      </c>
      <c r="M786" s="6">
        <v>0</v>
      </c>
      <c r="N786" s="22">
        <f t="shared" si="38"/>
        <v>0</v>
      </c>
      <c r="O786" s="6" t="str">
        <f>VLOOKUP(H786,Data_Persons!$B$2:$C$9,2,0)</f>
        <v>Sara</v>
      </c>
    </row>
    <row r="787" spans="1:15" x14ac:dyDescent="0.3">
      <c r="A787" s="8" t="s">
        <v>828</v>
      </c>
      <c r="B787" s="43">
        <v>44847</v>
      </c>
      <c r="C787" s="6">
        <f>DAY(Data_Sales[[#This Row],[Order Date]])</f>
        <v>13</v>
      </c>
      <c r="D787" s="14">
        <f t="shared" si="36"/>
        <v>10</v>
      </c>
      <c r="E787" s="6">
        <f t="shared" si="37"/>
        <v>2022</v>
      </c>
      <c r="F787" s="6">
        <v>9</v>
      </c>
      <c r="G787" s="6" t="s">
        <v>40</v>
      </c>
      <c r="H787" s="6" t="s">
        <v>41</v>
      </c>
      <c r="I787" s="6">
        <f>INDEX(Data_Persons[Tenure (yrs)],MATCH(Data_Sales!H787,Data_Persons[Sales Person],0))</f>
        <v>8</v>
      </c>
      <c r="J787" s="6" t="s">
        <v>17</v>
      </c>
      <c r="K787" s="6" t="s">
        <v>449</v>
      </c>
      <c r="L787" s="22">
        <v>289</v>
      </c>
      <c r="M787" s="6">
        <v>0</v>
      </c>
      <c r="N787" s="22">
        <f t="shared" si="38"/>
        <v>0</v>
      </c>
      <c r="O787" s="6" t="str">
        <f>VLOOKUP(H787,Data_Persons!$B$2:$C$9,2,0)</f>
        <v>Philip</v>
      </c>
    </row>
    <row r="788" spans="1:15" x14ac:dyDescent="0.3">
      <c r="A788" s="8" t="s">
        <v>829</v>
      </c>
      <c r="B788" s="43">
        <v>44847</v>
      </c>
      <c r="C788" s="6">
        <f>DAY(Data_Sales[[#This Row],[Order Date]])</f>
        <v>13</v>
      </c>
      <c r="D788" s="14">
        <f t="shared" si="36"/>
        <v>10</v>
      </c>
      <c r="E788" s="6">
        <f t="shared" si="37"/>
        <v>2022</v>
      </c>
      <c r="F788" s="6">
        <v>12</v>
      </c>
      <c r="G788" s="6" t="s">
        <v>25</v>
      </c>
      <c r="H788" s="6" t="s">
        <v>36</v>
      </c>
      <c r="I788" s="6">
        <f>INDEX(Data_Persons[Tenure (yrs)],MATCH(Data_Sales!H788,Data_Persons[Sales Person],0))</f>
        <v>6</v>
      </c>
      <c r="J788" s="6" t="s">
        <v>27</v>
      </c>
      <c r="K788" s="6" t="s">
        <v>449</v>
      </c>
      <c r="L788" s="22">
        <v>289</v>
      </c>
      <c r="M788" s="6">
        <v>3</v>
      </c>
      <c r="N788" s="22">
        <f t="shared" si="38"/>
        <v>867</v>
      </c>
      <c r="O788" s="6" t="str">
        <f>VLOOKUP(H788,Data_Persons!$B$2:$C$9,2,0)</f>
        <v>Steve</v>
      </c>
    </row>
    <row r="789" spans="1:15" x14ac:dyDescent="0.3">
      <c r="A789" s="8" t="s">
        <v>830</v>
      </c>
      <c r="B789" s="43">
        <v>44850</v>
      </c>
      <c r="C789" s="6">
        <f>DAY(Data_Sales[[#This Row],[Order Date]])</f>
        <v>16</v>
      </c>
      <c r="D789" s="14">
        <f t="shared" si="36"/>
        <v>10</v>
      </c>
      <c r="E789" s="6">
        <f t="shared" si="37"/>
        <v>2022</v>
      </c>
      <c r="F789" s="6">
        <v>6</v>
      </c>
      <c r="G789" s="6" t="s">
        <v>15</v>
      </c>
      <c r="H789" s="6" t="s">
        <v>16</v>
      </c>
      <c r="I789" s="6">
        <f>INDEX(Data_Persons[Tenure (yrs)],MATCH(Data_Sales!H789,Data_Persons[Sales Person],0))</f>
        <v>4</v>
      </c>
      <c r="J789" s="6" t="s">
        <v>17</v>
      </c>
      <c r="K789" s="6" t="s">
        <v>449</v>
      </c>
      <c r="L789" s="22">
        <v>289</v>
      </c>
      <c r="M789" s="6">
        <v>1</v>
      </c>
      <c r="N789" s="22">
        <f t="shared" si="38"/>
        <v>289</v>
      </c>
      <c r="O789" s="6" t="str">
        <f>VLOOKUP(H789,Data_Persons!$B$2:$C$9,2,0)</f>
        <v>Steve</v>
      </c>
    </row>
    <row r="790" spans="1:15" x14ac:dyDescent="0.3">
      <c r="A790" s="8" t="s">
        <v>831</v>
      </c>
      <c r="B790" s="43">
        <v>44197</v>
      </c>
      <c r="C790" s="6">
        <f>DAY(Data_Sales[[#This Row],[Order Date]])</f>
        <v>1</v>
      </c>
      <c r="D790" s="14">
        <f t="shared" si="36"/>
        <v>1</v>
      </c>
      <c r="E790" s="6">
        <f t="shared" si="37"/>
        <v>2021</v>
      </c>
      <c r="F790" s="6">
        <v>11</v>
      </c>
      <c r="G790" s="6" t="s">
        <v>115</v>
      </c>
      <c r="H790" s="6" t="s">
        <v>26</v>
      </c>
      <c r="I790" s="6">
        <f>INDEX(Data_Persons[Tenure (yrs)],MATCH(Data_Sales!H790,Data_Persons[Sales Person],0))</f>
        <v>5</v>
      </c>
      <c r="J790" s="6" t="s">
        <v>27</v>
      </c>
      <c r="K790" s="6" t="s">
        <v>832</v>
      </c>
      <c r="L790" s="22">
        <v>199</v>
      </c>
      <c r="M790" s="6">
        <v>3</v>
      </c>
      <c r="N790" s="22">
        <f t="shared" si="38"/>
        <v>597</v>
      </c>
      <c r="O790" s="6" t="str">
        <f>VLOOKUP(H790,Data_Persons!$B$2:$C$9,2,0)</f>
        <v>Sara</v>
      </c>
    </row>
    <row r="791" spans="1:15" x14ac:dyDescent="0.3">
      <c r="A791" s="8" t="s">
        <v>833</v>
      </c>
      <c r="B791" s="43">
        <v>44200</v>
      </c>
      <c r="C791" s="6">
        <f>DAY(Data_Sales[[#This Row],[Order Date]])</f>
        <v>4</v>
      </c>
      <c r="D791" s="14">
        <f t="shared" si="36"/>
        <v>1</v>
      </c>
      <c r="E791" s="6">
        <f t="shared" si="37"/>
        <v>2021</v>
      </c>
      <c r="F791" s="6">
        <v>13</v>
      </c>
      <c r="G791" s="6" t="s">
        <v>35</v>
      </c>
      <c r="H791" s="6" t="s">
        <v>26</v>
      </c>
      <c r="I791" s="6">
        <f>INDEX(Data_Persons[Tenure (yrs)],MATCH(Data_Sales!H791,Data_Persons[Sales Person],0))</f>
        <v>5</v>
      </c>
      <c r="J791" s="6" t="s">
        <v>27</v>
      </c>
      <c r="K791" s="6" t="s">
        <v>832</v>
      </c>
      <c r="L791" s="22">
        <v>199</v>
      </c>
      <c r="M791" s="6">
        <v>2</v>
      </c>
      <c r="N791" s="22">
        <f t="shared" si="38"/>
        <v>398</v>
      </c>
      <c r="O791" s="6" t="str">
        <f>VLOOKUP(H791,Data_Persons!$B$2:$C$9,2,0)</f>
        <v>Sara</v>
      </c>
    </row>
    <row r="792" spans="1:15" x14ac:dyDescent="0.3">
      <c r="A792" s="8" t="s">
        <v>834</v>
      </c>
      <c r="B792" s="43">
        <v>44201</v>
      </c>
      <c r="C792" s="6">
        <f>DAY(Data_Sales[[#This Row],[Order Date]])</f>
        <v>5</v>
      </c>
      <c r="D792" s="14">
        <f t="shared" si="36"/>
        <v>1</v>
      </c>
      <c r="E792" s="6">
        <f t="shared" si="37"/>
        <v>2021</v>
      </c>
      <c r="F792" s="6">
        <v>14</v>
      </c>
      <c r="G792" s="6" t="s">
        <v>65</v>
      </c>
      <c r="H792" s="6" t="s">
        <v>26</v>
      </c>
      <c r="I792" s="6">
        <f>INDEX(Data_Persons[Tenure (yrs)],MATCH(Data_Sales!H792,Data_Persons[Sales Person],0))</f>
        <v>5</v>
      </c>
      <c r="J792" s="6" t="s">
        <v>27</v>
      </c>
      <c r="K792" s="6" t="s">
        <v>832</v>
      </c>
      <c r="L792" s="22">
        <v>199</v>
      </c>
      <c r="M792" s="6">
        <v>5</v>
      </c>
      <c r="N792" s="22">
        <f t="shared" si="38"/>
        <v>995</v>
      </c>
      <c r="O792" s="6" t="str">
        <f>VLOOKUP(H792,Data_Persons!$B$2:$C$9,2,0)</f>
        <v>Sara</v>
      </c>
    </row>
    <row r="793" spans="1:15" x14ac:dyDescent="0.3">
      <c r="A793" s="8" t="s">
        <v>835</v>
      </c>
      <c r="B793" s="43">
        <v>44201</v>
      </c>
      <c r="C793" s="6">
        <f>DAY(Data_Sales[[#This Row],[Order Date]])</f>
        <v>5</v>
      </c>
      <c r="D793" s="14">
        <f t="shared" si="36"/>
        <v>1</v>
      </c>
      <c r="E793" s="6">
        <f t="shared" si="37"/>
        <v>2021</v>
      </c>
      <c r="F793" s="6">
        <v>3</v>
      </c>
      <c r="G793" s="6" t="s">
        <v>29</v>
      </c>
      <c r="H793" s="6" t="s">
        <v>20</v>
      </c>
      <c r="I793" s="6">
        <f>INDEX(Data_Persons[Tenure (yrs)],MATCH(Data_Sales!H793,Data_Persons[Sales Person],0))</f>
        <v>2</v>
      </c>
      <c r="J793" s="6" t="s">
        <v>21</v>
      </c>
      <c r="K793" s="6" t="s">
        <v>832</v>
      </c>
      <c r="L793" s="22">
        <v>199</v>
      </c>
      <c r="M793" s="6">
        <v>0</v>
      </c>
      <c r="N793" s="22">
        <f t="shared" si="38"/>
        <v>0</v>
      </c>
      <c r="O793" s="6" t="str">
        <f>VLOOKUP(H793,Data_Persons!$B$2:$C$9,2,0)</f>
        <v>Jeff</v>
      </c>
    </row>
    <row r="794" spans="1:15" x14ac:dyDescent="0.3">
      <c r="A794" s="8" t="s">
        <v>836</v>
      </c>
      <c r="B794" s="43">
        <v>44201</v>
      </c>
      <c r="C794" s="6">
        <f>DAY(Data_Sales[[#This Row],[Order Date]])</f>
        <v>5</v>
      </c>
      <c r="D794" s="14">
        <f t="shared" si="36"/>
        <v>1</v>
      </c>
      <c r="E794" s="6">
        <f t="shared" si="37"/>
        <v>2021</v>
      </c>
      <c r="F794" s="6">
        <v>9</v>
      </c>
      <c r="G794" s="6" t="s">
        <v>40</v>
      </c>
      <c r="H794" s="6" t="s">
        <v>41</v>
      </c>
      <c r="I794" s="6">
        <f>INDEX(Data_Persons[Tenure (yrs)],MATCH(Data_Sales!H794,Data_Persons[Sales Person],0))</f>
        <v>8</v>
      </c>
      <c r="J794" s="6" t="s">
        <v>17</v>
      </c>
      <c r="K794" s="6" t="s">
        <v>832</v>
      </c>
      <c r="L794" s="22">
        <v>199</v>
      </c>
      <c r="M794" s="6">
        <v>6</v>
      </c>
      <c r="N794" s="22">
        <f t="shared" si="38"/>
        <v>1194</v>
      </c>
      <c r="O794" s="6" t="str">
        <f>VLOOKUP(H794,Data_Persons!$B$2:$C$9,2,0)</f>
        <v>Philip</v>
      </c>
    </row>
    <row r="795" spans="1:15" x14ac:dyDescent="0.3">
      <c r="A795" s="8" t="s">
        <v>837</v>
      </c>
      <c r="B795" s="43">
        <v>44201</v>
      </c>
      <c r="C795" s="6">
        <f>DAY(Data_Sales[[#This Row],[Order Date]])</f>
        <v>5</v>
      </c>
      <c r="D795" s="14">
        <f t="shared" si="36"/>
        <v>1</v>
      </c>
      <c r="E795" s="6">
        <f t="shared" si="37"/>
        <v>2021</v>
      </c>
      <c r="F795" s="6">
        <v>6</v>
      </c>
      <c r="G795" s="6" t="s">
        <v>15</v>
      </c>
      <c r="H795" s="6" t="s">
        <v>41</v>
      </c>
      <c r="I795" s="6">
        <f>INDEX(Data_Persons[Tenure (yrs)],MATCH(Data_Sales!H795,Data_Persons[Sales Person],0))</f>
        <v>8</v>
      </c>
      <c r="J795" s="6" t="s">
        <v>17</v>
      </c>
      <c r="K795" s="6" t="s">
        <v>832</v>
      </c>
      <c r="L795" s="22">
        <v>199</v>
      </c>
      <c r="M795" s="6">
        <v>2</v>
      </c>
      <c r="N795" s="22">
        <f t="shared" si="38"/>
        <v>398</v>
      </c>
      <c r="O795" s="6" t="str">
        <f>VLOOKUP(H795,Data_Persons!$B$2:$C$9,2,0)</f>
        <v>Philip</v>
      </c>
    </row>
    <row r="796" spans="1:15" x14ac:dyDescent="0.3">
      <c r="A796" s="8" t="s">
        <v>838</v>
      </c>
      <c r="B796" s="43">
        <v>44204</v>
      </c>
      <c r="C796" s="6">
        <f>DAY(Data_Sales[[#This Row],[Order Date]])</f>
        <v>8</v>
      </c>
      <c r="D796" s="14">
        <f t="shared" si="36"/>
        <v>1</v>
      </c>
      <c r="E796" s="6">
        <f t="shared" si="37"/>
        <v>2021</v>
      </c>
      <c r="F796" s="6">
        <v>14</v>
      </c>
      <c r="G796" s="6" t="s">
        <v>65</v>
      </c>
      <c r="H796" s="6" t="s">
        <v>36</v>
      </c>
      <c r="I796" s="6">
        <f>INDEX(Data_Persons[Tenure (yrs)],MATCH(Data_Sales!H796,Data_Persons[Sales Person],0))</f>
        <v>6</v>
      </c>
      <c r="J796" s="6" t="s">
        <v>27</v>
      </c>
      <c r="K796" s="6" t="s">
        <v>832</v>
      </c>
      <c r="L796" s="22">
        <v>199</v>
      </c>
      <c r="M796" s="6">
        <v>1</v>
      </c>
      <c r="N796" s="22">
        <f t="shared" si="38"/>
        <v>199</v>
      </c>
      <c r="O796" s="6" t="str">
        <f>VLOOKUP(H796,Data_Persons!$B$2:$C$9,2,0)</f>
        <v>Steve</v>
      </c>
    </row>
    <row r="797" spans="1:15" x14ac:dyDescent="0.3">
      <c r="A797" s="8" t="s">
        <v>839</v>
      </c>
      <c r="B797" s="43">
        <v>44205</v>
      </c>
      <c r="C797" s="6">
        <f>DAY(Data_Sales[[#This Row],[Order Date]])</f>
        <v>9</v>
      </c>
      <c r="D797" s="14">
        <f t="shared" si="36"/>
        <v>1</v>
      </c>
      <c r="E797" s="6">
        <f t="shared" si="37"/>
        <v>2021</v>
      </c>
      <c r="F797" s="6">
        <v>10</v>
      </c>
      <c r="G797" s="6" t="s">
        <v>68</v>
      </c>
      <c r="H797" s="6" t="s">
        <v>16</v>
      </c>
      <c r="I797" s="6">
        <f>INDEX(Data_Persons[Tenure (yrs)],MATCH(Data_Sales!H797,Data_Persons[Sales Person],0))</f>
        <v>4</v>
      </c>
      <c r="J797" s="6" t="s">
        <v>17</v>
      </c>
      <c r="K797" s="6" t="s">
        <v>832</v>
      </c>
      <c r="L797" s="22">
        <v>199</v>
      </c>
      <c r="M797" s="6">
        <v>3</v>
      </c>
      <c r="N797" s="22">
        <f t="shared" si="38"/>
        <v>597</v>
      </c>
      <c r="O797" s="6" t="str">
        <f>VLOOKUP(H797,Data_Persons!$B$2:$C$9,2,0)</f>
        <v>Steve</v>
      </c>
    </row>
    <row r="798" spans="1:15" x14ac:dyDescent="0.3">
      <c r="A798" s="8" t="s">
        <v>840</v>
      </c>
      <c r="B798" s="43">
        <v>44207</v>
      </c>
      <c r="C798" s="6">
        <f>DAY(Data_Sales[[#This Row],[Order Date]])</f>
        <v>11</v>
      </c>
      <c r="D798" s="14">
        <f t="shared" si="36"/>
        <v>1</v>
      </c>
      <c r="E798" s="6">
        <f t="shared" si="37"/>
        <v>2021</v>
      </c>
      <c r="F798" s="6">
        <v>1</v>
      </c>
      <c r="G798" s="6" t="s">
        <v>61</v>
      </c>
      <c r="H798" s="6" t="s">
        <v>30</v>
      </c>
      <c r="I798" s="6">
        <f>INDEX(Data_Persons[Tenure (yrs)],MATCH(Data_Sales!H798,Data_Persons[Sales Person],0))</f>
        <v>2</v>
      </c>
      <c r="J798" s="6" t="s">
        <v>21</v>
      </c>
      <c r="K798" s="6" t="s">
        <v>832</v>
      </c>
      <c r="L798" s="22">
        <v>199</v>
      </c>
      <c r="M798" s="6">
        <v>8</v>
      </c>
      <c r="N798" s="22">
        <f t="shared" si="38"/>
        <v>1592</v>
      </c>
      <c r="O798" s="6" t="str">
        <f>VLOOKUP(H798,Data_Persons!$B$2:$C$9,2,0)</f>
        <v>Sara</v>
      </c>
    </row>
    <row r="799" spans="1:15" x14ac:dyDescent="0.3">
      <c r="A799" s="8" t="s">
        <v>841</v>
      </c>
      <c r="B799" s="43">
        <v>44207</v>
      </c>
      <c r="C799" s="6">
        <f>DAY(Data_Sales[[#This Row],[Order Date]])</f>
        <v>11</v>
      </c>
      <c r="D799" s="14">
        <f t="shared" si="36"/>
        <v>1</v>
      </c>
      <c r="E799" s="6">
        <f t="shared" si="37"/>
        <v>2021</v>
      </c>
      <c r="F799" s="6">
        <v>16</v>
      </c>
      <c r="G799" s="6" t="s">
        <v>92</v>
      </c>
      <c r="H799" s="6" t="s">
        <v>11</v>
      </c>
      <c r="I799" s="6">
        <f>INDEX(Data_Persons[Tenure (yrs)],MATCH(Data_Sales!H799,Data_Persons[Sales Person],0))</f>
        <v>3</v>
      </c>
      <c r="J799" s="6" t="s">
        <v>12</v>
      </c>
      <c r="K799" s="6" t="s">
        <v>832</v>
      </c>
      <c r="L799" s="22">
        <v>199</v>
      </c>
      <c r="M799" s="6">
        <v>5</v>
      </c>
      <c r="N799" s="22">
        <f t="shared" si="38"/>
        <v>995</v>
      </c>
      <c r="O799" s="6" t="str">
        <f>VLOOKUP(H799,Data_Persons!$B$2:$C$9,2,0)</f>
        <v>Jeff</v>
      </c>
    </row>
    <row r="800" spans="1:15" x14ac:dyDescent="0.3">
      <c r="A800" s="8" t="s">
        <v>842</v>
      </c>
      <c r="B800" s="43">
        <v>44211</v>
      </c>
      <c r="C800" s="6">
        <f>DAY(Data_Sales[[#This Row],[Order Date]])</f>
        <v>15</v>
      </c>
      <c r="D800" s="14">
        <f t="shared" si="36"/>
        <v>1</v>
      </c>
      <c r="E800" s="6">
        <f t="shared" si="37"/>
        <v>2021</v>
      </c>
      <c r="F800" s="6">
        <v>8</v>
      </c>
      <c r="G800" s="6" t="s">
        <v>76</v>
      </c>
      <c r="H800" s="6" t="s">
        <v>16</v>
      </c>
      <c r="I800" s="6">
        <f>INDEX(Data_Persons[Tenure (yrs)],MATCH(Data_Sales!H800,Data_Persons[Sales Person],0))</f>
        <v>4</v>
      </c>
      <c r="J800" s="6" t="s">
        <v>17</v>
      </c>
      <c r="K800" s="6" t="s">
        <v>832</v>
      </c>
      <c r="L800" s="22">
        <v>199</v>
      </c>
      <c r="M800" s="6">
        <v>5</v>
      </c>
      <c r="N800" s="22">
        <f t="shared" si="38"/>
        <v>995</v>
      </c>
      <c r="O800" s="6" t="str">
        <f>VLOOKUP(H800,Data_Persons!$B$2:$C$9,2,0)</f>
        <v>Steve</v>
      </c>
    </row>
    <row r="801" spans="1:15" x14ac:dyDescent="0.3">
      <c r="A801" s="8" t="s">
        <v>843</v>
      </c>
      <c r="B801" s="43">
        <v>44211</v>
      </c>
      <c r="C801" s="6">
        <f>DAY(Data_Sales[[#This Row],[Order Date]])</f>
        <v>15</v>
      </c>
      <c r="D801" s="14">
        <f t="shared" si="36"/>
        <v>1</v>
      </c>
      <c r="E801" s="6">
        <f t="shared" si="37"/>
        <v>2021</v>
      </c>
      <c r="F801" s="6">
        <v>10</v>
      </c>
      <c r="G801" s="6" t="s">
        <v>68</v>
      </c>
      <c r="H801" s="6" t="s">
        <v>16</v>
      </c>
      <c r="I801" s="6">
        <f>INDEX(Data_Persons[Tenure (yrs)],MATCH(Data_Sales!H801,Data_Persons[Sales Person],0))</f>
        <v>4</v>
      </c>
      <c r="J801" s="6" t="s">
        <v>17</v>
      </c>
      <c r="K801" s="6" t="s">
        <v>832</v>
      </c>
      <c r="L801" s="22">
        <v>199</v>
      </c>
      <c r="M801" s="6">
        <v>3</v>
      </c>
      <c r="N801" s="22">
        <f t="shared" si="38"/>
        <v>597</v>
      </c>
      <c r="O801" s="6" t="str">
        <f>VLOOKUP(H801,Data_Persons!$B$2:$C$9,2,0)</f>
        <v>Steve</v>
      </c>
    </row>
    <row r="802" spans="1:15" x14ac:dyDescent="0.3">
      <c r="A802" s="8" t="s">
        <v>844</v>
      </c>
      <c r="B802" s="43">
        <v>44215</v>
      </c>
      <c r="C802" s="6">
        <f>DAY(Data_Sales[[#This Row],[Order Date]])</f>
        <v>19</v>
      </c>
      <c r="D802" s="14">
        <f t="shared" si="36"/>
        <v>1</v>
      </c>
      <c r="E802" s="6">
        <f t="shared" si="37"/>
        <v>2021</v>
      </c>
      <c r="F802" s="6">
        <v>9</v>
      </c>
      <c r="G802" s="6" t="s">
        <v>40</v>
      </c>
      <c r="H802" s="6" t="s">
        <v>16</v>
      </c>
      <c r="I802" s="6">
        <f>INDEX(Data_Persons[Tenure (yrs)],MATCH(Data_Sales!H802,Data_Persons[Sales Person],0))</f>
        <v>4</v>
      </c>
      <c r="J802" s="6" t="s">
        <v>17</v>
      </c>
      <c r="K802" s="6" t="s">
        <v>832</v>
      </c>
      <c r="L802" s="22">
        <v>199</v>
      </c>
      <c r="M802" s="6">
        <v>6</v>
      </c>
      <c r="N802" s="22">
        <f t="shared" si="38"/>
        <v>1194</v>
      </c>
      <c r="O802" s="6" t="str">
        <f>VLOOKUP(H802,Data_Persons!$B$2:$C$9,2,0)</f>
        <v>Steve</v>
      </c>
    </row>
    <row r="803" spans="1:15" x14ac:dyDescent="0.3">
      <c r="A803" s="8" t="s">
        <v>845</v>
      </c>
      <c r="B803" s="43">
        <v>44216</v>
      </c>
      <c r="C803" s="6">
        <f>DAY(Data_Sales[[#This Row],[Order Date]])</f>
        <v>20</v>
      </c>
      <c r="D803" s="14">
        <f t="shared" si="36"/>
        <v>1</v>
      </c>
      <c r="E803" s="6">
        <f t="shared" si="37"/>
        <v>2021</v>
      </c>
      <c r="F803" s="6">
        <v>13</v>
      </c>
      <c r="G803" s="6" t="s">
        <v>35</v>
      </c>
      <c r="H803" s="6" t="s">
        <v>36</v>
      </c>
      <c r="I803" s="6">
        <f>INDEX(Data_Persons[Tenure (yrs)],MATCH(Data_Sales!H803,Data_Persons[Sales Person],0))</f>
        <v>6</v>
      </c>
      <c r="J803" s="6" t="s">
        <v>27</v>
      </c>
      <c r="K803" s="6" t="s">
        <v>832</v>
      </c>
      <c r="L803" s="22">
        <v>199</v>
      </c>
      <c r="M803" s="6">
        <v>8</v>
      </c>
      <c r="N803" s="22">
        <f t="shared" si="38"/>
        <v>1592</v>
      </c>
      <c r="O803" s="6" t="str">
        <f>VLOOKUP(H803,Data_Persons!$B$2:$C$9,2,0)</f>
        <v>Steve</v>
      </c>
    </row>
    <row r="804" spans="1:15" x14ac:dyDescent="0.3">
      <c r="A804" s="8" t="s">
        <v>846</v>
      </c>
      <c r="B804" s="43">
        <v>44217</v>
      </c>
      <c r="C804" s="6">
        <f>DAY(Data_Sales[[#This Row],[Order Date]])</f>
        <v>21</v>
      </c>
      <c r="D804" s="14">
        <f t="shared" si="36"/>
        <v>1</v>
      </c>
      <c r="E804" s="6">
        <f t="shared" si="37"/>
        <v>2021</v>
      </c>
      <c r="F804" s="6">
        <v>19</v>
      </c>
      <c r="G804" s="6" t="s">
        <v>32</v>
      </c>
      <c r="H804" s="6" t="s">
        <v>11</v>
      </c>
      <c r="I804" s="6">
        <f>INDEX(Data_Persons[Tenure (yrs)],MATCH(Data_Sales!H804,Data_Persons[Sales Person],0))</f>
        <v>3</v>
      </c>
      <c r="J804" s="6" t="s">
        <v>12</v>
      </c>
      <c r="K804" s="6" t="s">
        <v>832</v>
      </c>
      <c r="L804" s="22">
        <v>199</v>
      </c>
      <c r="M804" s="6">
        <v>8</v>
      </c>
      <c r="N804" s="22">
        <f t="shared" si="38"/>
        <v>1592</v>
      </c>
      <c r="O804" s="6" t="str">
        <f>VLOOKUP(H804,Data_Persons!$B$2:$C$9,2,0)</f>
        <v>Jeff</v>
      </c>
    </row>
    <row r="805" spans="1:15" x14ac:dyDescent="0.3">
      <c r="A805" s="8" t="s">
        <v>847</v>
      </c>
      <c r="B805" s="43">
        <v>44217</v>
      </c>
      <c r="C805" s="6">
        <f>DAY(Data_Sales[[#This Row],[Order Date]])</f>
        <v>21</v>
      </c>
      <c r="D805" s="14">
        <f t="shared" si="36"/>
        <v>1</v>
      </c>
      <c r="E805" s="6">
        <f t="shared" si="37"/>
        <v>2021</v>
      </c>
      <c r="F805" s="6">
        <v>6</v>
      </c>
      <c r="G805" s="6" t="s">
        <v>15</v>
      </c>
      <c r="H805" s="6" t="s">
        <v>16</v>
      </c>
      <c r="I805" s="6">
        <f>INDEX(Data_Persons[Tenure (yrs)],MATCH(Data_Sales!H805,Data_Persons[Sales Person],0))</f>
        <v>4</v>
      </c>
      <c r="J805" s="6" t="s">
        <v>17</v>
      </c>
      <c r="K805" s="6" t="s">
        <v>832</v>
      </c>
      <c r="L805" s="22">
        <v>199</v>
      </c>
      <c r="M805" s="6">
        <v>0</v>
      </c>
      <c r="N805" s="22">
        <f t="shared" si="38"/>
        <v>0</v>
      </c>
      <c r="O805" s="6" t="str">
        <f>VLOOKUP(H805,Data_Persons!$B$2:$C$9,2,0)</f>
        <v>Steve</v>
      </c>
    </row>
    <row r="806" spans="1:15" x14ac:dyDescent="0.3">
      <c r="A806" s="8" t="s">
        <v>848</v>
      </c>
      <c r="B806" s="43">
        <v>44223</v>
      </c>
      <c r="C806" s="6">
        <f>DAY(Data_Sales[[#This Row],[Order Date]])</f>
        <v>27</v>
      </c>
      <c r="D806" s="14">
        <f t="shared" si="36"/>
        <v>1</v>
      </c>
      <c r="E806" s="6">
        <f t="shared" si="37"/>
        <v>2021</v>
      </c>
      <c r="F806" s="6">
        <v>8</v>
      </c>
      <c r="G806" s="6" t="s">
        <v>76</v>
      </c>
      <c r="H806" s="6" t="s">
        <v>41</v>
      </c>
      <c r="I806" s="6">
        <f>INDEX(Data_Persons[Tenure (yrs)],MATCH(Data_Sales!H806,Data_Persons[Sales Person],0))</f>
        <v>8</v>
      </c>
      <c r="J806" s="6" t="s">
        <v>17</v>
      </c>
      <c r="K806" s="6" t="s">
        <v>832</v>
      </c>
      <c r="L806" s="22">
        <v>199</v>
      </c>
      <c r="M806" s="6">
        <v>5</v>
      </c>
      <c r="N806" s="22">
        <f t="shared" si="38"/>
        <v>995</v>
      </c>
      <c r="O806" s="6" t="str">
        <f>VLOOKUP(H806,Data_Persons!$B$2:$C$9,2,0)</f>
        <v>Philip</v>
      </c>
    </row>
    <row r="807" spans="1:15" x14ac:dyDescent="0.3">
      <c r="A807" s="8" t="s">
        <v>849</v>
      </c>
      <c r="B807" s="43">
        <v>44225</v>
      </c>
      <c r="C807" s="6">
        <f>DAY(Data_Sales[[#This Row],[Order Date]])</f>
        <v>29</v>
      </c>
      <c r="D807" s="14">
        <f t="shared" si="36"/>
        <v>1</v>
      </c>
      <c r="E807" s="6">
        <f t="shared" si="37"/>
        <v>2021</v>
      </c>
      <c r="F807" s="6">
        <v>8</v>
      </c>
      <c r="G807" s="6" t="s">
        <v>76</v>
      </c>
      <c r="H807" s="6" t="s">
        <v>41</v>
      </c>
      <c r="I807" s="6">
        <f>INDEX(Data_Persons[Tenure (yrs)],MATCH(Data_Sales!H807,Data_Persons[Sales Person],0))</f>
        <v>8</v>
      </c>
      <c r="J807" s="6" t="s">
        <v>17</v>
      </c>
      <c r="K807" s="6" t="s">
        <v>832</v>
      </c>
      <c r="L807" s="22">
        <v>199</v>
      </c>
      <c r="M807" s="6">
        <v>2</v>
      </c>
      <c r="N807" s="22">
        <f t="shared" si="38"/>
        <v>398</v>
      </c>
      <c r="O807" s="6" t="str">
        <f>VLOOKUP(H807,Data_Persons!$B$2:$C$9,2,0)</f>
        <v>Philip</v>
      </c>
    </row>
    <row r="808" spans="1:15" x14ac:dyDescent="0.3">
      <c r="A808" s="8" t="s">
        <v>850</v>
      </c>
      <c r="B808" s="43">
        <v>44226</v>
      </c>
      <c r="C808" s="6">
        <f>DAY(Data_Sales[[#This Row],[Order Date]])</f>
        <v>30</v>
      </c>
      <c r="D808" s="14">
        <f t="shared" si="36"/>
        <v>1</v>
      </c>
      <c r="E808" s="6">
        <f t="shared" si="37"/>
        <v>2021</v>
      </c>
      <c r="F808" s="6">
        <v>8</v>
      </c>
      <c r="G808" s="6" t="s">
        <v>76</v>
      </c>
      <c r="H808" s="6" t="s">
        <v>16</v>
      </c>
      <c r="I808" s="6">
        <f>INDEX(Data_Persons[Tenure (yrs)],MATCH(Data_Sales!H808,Data_Persons[Sales Person],0))</f>
        <v>4</v>
      </c>
      <c r="J808" s="6" t="s">
        <v>17</v>
      </c>
      <c r="K808" s="6" t="s">
        <v>832</v>
      </c>
      <c r="L808" s="22">
        <v>199</v>
      </c>
      <c r="M808" s="6">
        <v>9</v>
      </c>
      <c r="N808" s="22">
        <f t="shared" si="38"/>
        <v>1791</v>
      </c>
      <c r="O808" s="6" t="str">
        <f>VLOOKUP(H808,Data_Persons!$B$2:$C$9,2,0)</f>
        <v>Steve</v>
      </c>
    </row>
    <row r="809" spans="1:15" x14ac:dyDescent="0.3">
      <c r="A809" s="8" t="s">
        <v>851</v>
      </c>
      <c r="B809" s="43">
        <v>44226</v>
      </c>
      <c r="C809" s="6">
        <f>DAY(Data_Sales[[#This Row],[Order Date]])</f>
        <v>30</v>
      </c>
      <c r="D809" s="14">
        <f t="shared" si="36"/>
        <v>1</v>
      </c>
      <c r="E809" s="6">
        <f t="shared" si="37"/>
        <v>2021</v>
      </c>
      <c r="F809" s="6">
        <v>12</v>
      </c>
      <c r="G809" s="6" t="s">
        <v>25</v>
      </c>
      <c r="H809" s="6" t="s">
        <v>26</v>
      </c>
      <c r="I809" s="6">
        <f>INDEX(Data_Persons[Tenure (yrs)],MATCH(Data_Sales!H809,Data_Persons[Sales Person],0))</f>
        <v>5</v>
      </c>
      <c r="J809" s="6" t="s">
        <v>27</v>
      </c>
      <c r="K809" s="6" t="s">
        <v>832</v>
      </c>
      <c r="L809" s="22">
        <v>199</v>
      </c>
      <c r="M809" s="6">
        <v>5</v>
      </c>
      <c r="N809" s="22">
        <f t="shared" si="38"/>
        <v>995</v>
      </c>
      <c r="O809" s="6" t="str">
        <f>VLOOKUP(H809,Data_Persons!$B$2:$C$9,2,0)</f>
        <v>Sara</v>
      </c>
    </row>
    <row r="810" spans="1:15" x14ac:dyDescent="0.3">
      <c r="A810" s="8" t="s">
        <v>852</v>
      </c>
      <c r="B810" s="43">
        <v>44230</v>
      </c>
      <c r="C810" s="6">
        <f>DAY(Data_Sales[[#This Row],[Order Date]])</f>
        <v>3</v>
      </c>
      <c r="D810" s="14">
        <f t="shared" si="36"/>
        <v>2</v>
      </c>
      <c r="E810" s="6">
        <f t="shared" si="37"/>
        <v>2021</v>
      </c>
      <c r="F810" s="6">
        <v>16</v>
      </c>
      <c r="G810" s="6" t="s">
        <v>92</v>
      </c>
      <c r="H810" s="6" t="s">
        <v>38</v>
      </c>
      <c r="I810" s="6">
        <f>INDEX(Data_Persons[Tenure (yrs)],MATCH(Data_Sales!H810,Data_Persons[Sales Person],0))</f>
        <v>5</v>
      </c>
      <c r="J810" s="6" t="s">
        <v>12</v>
      </c>
      <c r="K810" s="6" t="s">
        <v>832</v>
      </c>
      <c r="L810" s="22">
        <v>199</v>
      </c>
      <c r="M810" s="6">
        <v>6</v>
      </c>
      <c r="N810" s="22">
        <f t="shared" si="38"/>
        <v>1194</v>
      </c>
      <c r="O810" s="6" t="str">
        <f>VLOOKUP(H810,Data_Persons!$B$2:$C$9,2,0)</f>
        <v>Jeff</v>
      </c>
    </row>
    <row r="811" spans="1:15" x14ac:dyDescent="0.3">
      <c r="A811" s="8" t="s">
        <v>853</v>
      </c>
      <c r="B811" s="43">
        <v>44233</v>
      </c>
      <c r="C811" s="6">
        <f>DAY(Data_Sales[[#This Row],[Order Date]])</f>
        <v>6</v>
      </c>
      <c r="D811" s="14">
        <f t="shared" si="36"/>
        <v>2</v>
      </c>
      <c r="E811" s="6">
        <f t="shared" si="37"/>
        <v>2021</v>
      </c>
      <c r="F811" s="6">
        <v>5</v>
      </c>
      <c r="G811" s="6" t="s">
        <v>23</v>
      </c>
      <c r="H811" s="6" t="s">
        <v>20</v>
      </c>
      <c r="I811" s="6">
        <f>INDEX(Data_Persons[Tenure (yrs)],MATCH(Data_Sales!H811,Data_Persons[Sales Person],0))</f>
        <v>2</v>
      </c>
      <c r="J811" s="6" t="s">
        <v>21</v>
      </c>
      <c r="K811" s="6" t="s">
        <v>832</v>
      </c>
      <c r="L811" s="22">
        <v>199</v>
      </c>
      <c r="M811" s="6">
        <v>2</v>
      </c>
      <c r="N811" s="22">
        <f t="shared" si="38"/>
        <v>398</v>
      </c>
      <c r="O811" s="6" t="str">
        <f>VLOOKUP(H811,Data_Persons!$B$2:$C$9,2,0)</f>
        <v>Jeff</v>
      </c>
    </row>
    <row r="812" spans="1:15" x14ac:dyDescent="0.3">
      <c r="A812" s="8" t="s">
        <v>854</v>
      </c>
      <c r="B812" s="43">
        <v>44234</v>
      </c>
      <c r="C812" s="6">
        <f>DAY(Data_Sales[[#This Row],[Order Date]])</f>
        <v>7</v>
      </c>
      <c r="D812" s="14">
        <f t="shared" si="36"/>
        <v>2</v>
      </c>
      <c r="E812" s="6">
        <f t="shared" si="37"/>
        <v>2021</v>
      </c>
      <c r="F812" s="6">
        <v>15</v>
      </c>
      <c r="G812" s="6" t="s">
        <v>49</v>
      </c>
      <c r="H812" s="6" t="s">
        <v>26</v>
      </c>
      <c r="I812" s="6">
        <f>INDEX(Data_Persons[Tenure (yrs)],MATCH(Data_Sales!H812,Data_Persons[Sales Person],0))</f>
        <v>5</v>
      </c>
      <c r="J812" s="6" t="s">
        <v>27</v>
      </c>
      <c r="K812" s="6" t="s">
        <v>832</v>
      </c>
      <c r="L812" s="22">
        <v>199</v>
      </c>
      <c r="M812" s="6">
        <v>3</v>
      </c>
      <c r="N812" s="22">
        <f t="shared" si="38"/>
        <v>597</v>
      </c>
      <c r="O812" s="6" t="str">
        <f>VLOOKUP(H812,Data_Persons!$B$2:$C$9,2,0)</f>
        <v>Sara</v>
      </c>
    </row>
    <row r="813" spans="1:15" x14ac:dyDescent="0.3">
      <c r="A813" s="8" t="s">
        <v>855</v>
      </c>
      <c r="B813" s="43">
        <v>44236</v>
      </c>
      <c r="C813" s="6">
        <f>DAY(Data_Sales[[#This Row],[Order Date]])</f>
        <v>9</v>
      </c>
      <c r="D813" s="14">
        <f t="shared" si="36"/>
        <v>2</v>
      </c>
      <c r="E813" s="6">
        <f t="shared" si="37"/>
        <v>2021</v>
      </c>
      <c r="F813" s="6">
        <v>11</v>
      </c>
      <c r="G813" s="6" t="s">
        <v>115</v>
      </c>
      <c r="H813" s="6" t="s">
        <v>36</v>
      </c>
      <c r="I813" s="6">
        <f>INDEX(Data_Persons[Tenure (yrs)],MATCH(Data_Sales!H813,Data_Persons[Sales Person],0))</f>
        <v>6</v>
      </c>
      <c r="J813" s="6" t="s">
        <v>27</v>
      </c>
      <c r="K813" s="6" t="s">
        <v>832</v>
      </c>
      <c r="L813" s="22">
        <v>199</v>
      </c>
      <c r="M813" s="6">
        <v>0</v>
      </c>
      <c r="N813" s="22">
        <f t="shared" si="38"/>
        <v>0</v>
      </c>
      <c r="O813" s="6" t="str">
        <f>VLOOKUP(H813,Data_Persons!$B$2:$C$9,2,0)</f>
        <v>Steve</v>
      </c>
    </row>
    <row r="814" spans="1:15" x14ac:dyDescent="0.3">
      <c r="A814" s="8" t="s">
        <v>856</v>
      </c>
      <c r="B814" s="43">
        <v>44237</v>
      </c>
      <c r="C814" s="6">
        <f>DAY(Data_Sales[[#This Row],[Order Date]])</f>
        <v>10</v>
      </c>
      <c r="D814" s="14">
        <f t="shared" si="36"/>
        <v>2</v>
      </c>
      <c r="E814" s="6">
        <f t="shared" si="37"/>
        <v>2021</v>
      </c>
      <c r="F814" s="6">
        <v>6</v>
      </c>
      <c r="G814" s="6" t="s">
        <v>15</v>
      </c>
      <c r="H814" s="6" t="s">
        <v>41</v>
      </c>
      <c r="I814" s="6">
        <f>INDEX(Data_Persons[Tenure (yrs)],MATCH(Data_Sales!H814,Data_Persons[Sales Person],0))</f>
        <v>8</v>
      </c>
      <c r="J814" s="6" t="s">
        <v>17</v>
      </c>
      <c r="K814" s="6" t="s">
        <v>832</v>
      </c>
      <c r="L814" s="22">
        <v>199</v>
      </c>
      <c r="M814" s="6">
        <v>8</v>
      </c>
      <c r="N814" s="22">
        <f t="shared" si="38"/>
        <v>1592</v>
      </c>
      <c r="O814" s="6" t="str">
        <f>VLOOKUP(H814,Data_Persons!$B$2:$C$9,2,0)</f>
        <v>Philip</v>
      </c>
    </row>
    <row r="815" spans="1:15" x14ac:dyDescent="0.3">
      <c r="A815" s="8" t="s">
        <v>857</v>
      </c>
      <c r="B815" s="43">
        <v>44238</v>
      </c>
      <c r="C815" s="6">
        <f>DAY(Data_Sales[[#This Row],[Order Date]])</f>
        <v>11</v>
      </c>
      <c r="D815" s="14">
        <f t="shared" si="36"/>
        <v>2</v>
      </c>
      <c r="E815" s="6">
        <f t="shared" si="37"/>
        <v>2021</v>
      </c>
      <c r="F815" s="6">
        <v>16</v>
      </c>
      <c r="G815" s="6" t="s">
        <v>92</v>
      </c>
      <c r="H815" s="6" t="s">
        <v>38</v>
      </c>
      <c r="I815" s="6">
        <f>INDEX(Data_Persons[Tenure (yrs)],MATCH(Data_Sales!H815,Data_Persons[Sales Person],0))</f>
        <v>5</v>
      </c>
      <c r="J815" s="6" t="s">
        <v>12</v>
      </c>
      <c r="K815" s="6" t="s">
        <v>832</v>
      </c>
      <c r="L815" s="22">
        <v>199</v>
      </c>
      <c r="M815" s="6">
        <v>0</v>
      </c>
      <c r="N815" s="22">
        <f t="shared" si="38"/>
        <v>0</v>
      </c>
      <c r="O815" s="6" t="str">
        <f>VLOOKUP(H815,Data_Persons!$B$2:$C$9,2,0)</f>
        <v>Jeff</v>
      </c>
    </row>
    <row r="816" spans="1:15" x14ac:dyDescent="0.3">
      <c r="A816" s="8" t="s">
        <v>858</v>
      </c>
      <c r="B816" s="43">
        <v>44240</v>
      </c>
      <c r="C816" s="6">
        <f>DAY(Data_Sales[[#This Row],[Order Date]])</f>
        <v>13</v>
      </c>
      <c r="D816" s="14">
        <f t="shared" si="36"/>
        <v>2</v>
      </c>
      <c r="E816" s="6">
        <f t="shared" si="37"/>
        <v>2021</v>
      </c>
      <c r="F816" s="6">
        <v>6</v>
      </c>
      <c r="G816" s="6" t="s">
        <v>15</v>
      </c>
      <c r="H816" s="6" t="s">
        <v>16</v>
      </c>
      <c r="I816" s="6">
        <f>INDEX(Data_Persons[Tenure (yrs)],MATCH(Data_Sales!H816,Data_Persons[Sales Person],0))</f>
        <v>4</v>
      </c>
      <c r="J816" s="6" t="s">
        <v>17</v>
      </c>
      <c r="K816" s="6" t="s">
        <v>832</v>
      </c>
      <c r="L816" s="22">
        <v>199</v>
      </c>
      <c r="M816" s="6">
        <v>9</v>
      </c>
      <c r="N816" s="22">
        <f t="shared" si="38"/>
        <v>1791</v>
      </c>
      <c r="O816" s="6" t="str">
        <f>VLOOKUP(H816,Data_Persons!$B$2:$C$9,2,0)</f>
        <v>Steve</v>
      </c>
    </row>
    <row r="817" spans="1:15" x14ac:dyDescent="0.3">
      <c r="A817" s="8" t="s">
        <v>859</v>
      </c>
      <c r="B817" s="43">
        <v>44240</v>
      </c>
      <c r="C817" s="6">
        <f>DAY(Data_Sales[[#This Row],[Order Date]])</f>
        <v>13</v>
      </c>
      <c r="D817" s="14">
        <f t="shared" si="36"/>
        <v>2</v>
      </c>
      <c r="E817" s="6">
        <f t="shared" si="37"/>
        <v>2021</v>
      </c>
      <c r="F817" s="6">
        <v>6</v>
      </c>
      <c r="G817" s="6" t="s">
        <v>15</v>
      </c>
      <c r="H817" s="6" t="s">
        <v>41</v>
      </c>
      <c r="I817" s="6">
        <f>INDEX(Data_Persons[Tenure (yrs)],MATCH(Data_Sales!H817,Data_Persons[Sales Person],0))</f>
        <v>8</v>
      </c>
      <c r="J817" s="6" t="s">
        <v>17</v>
      </c>
      <c r="K817" s="6" t="s">
        <v>832</v>
      </c>
      <c r="L817" s="22">
        <v>199</v>
      </c>
      <c r="M817" s="6">
        <v>6</v>
      </c>
      <c r="N817" s="22">
        <f t="shared" si="38"/>
        <v>1194</v>
      </c>
      <c r="O817" s="6" t="str">
        <f>VLOOKUP(H817,Data_Persons!$B$2:$C$9,2,0)</f>
        <v>Philip</v>
      </c>
    </row>
    <row r="818" spans="1:15" x14ac:dyDescent="0.3">
      <c r="A818" s="8" t="s">
        <v>860</v>
      </c>
      <c r="B818" s="43">
        <v>44240</v>
      </c>
      <c r="C818" s="6">
        <f>DAY(Data_Sales[[#This Row],[Order Date]])</f>
        <v>13</v>
      </c>
      <c r="D818" s="14">
        <f t="shared" si="36"/>
        <v>2</v>
      </c>
      <c r="E818" s="6">
        <f t="shared" si="37"/>
        <v>2021</v>
      </c>
      <c r="F818" s="6">
        <v>8</v>
      </c>
      <c r="G818" s="6" t="s">
        <v>76</v>
      </c>
      <c r="H818" s="6" t="s">
        <v>16</v>
      </c>
      <c r="I818" s="6">
        <f>INDEX(Data_Persons[Tenure (yrs)],MATCH(Data_Sales!H818,Data_Persons[Sales Person],0))</f>
        <v>4</v>
      </c>
      <c r="J818" s="6" t="s">
        <v>17</v>
      </c>
      <c r="K818" s="6" t="s">
        <v>832</v>
      </c>
      <c r="L818" s="22">
        <v>199</v>
      </c>
      <c r="M818" s="6">
        <v>2</v>
      </c>
      <c r="N818" s="22">
        <f t="shared" si="38"/>
        <v>398</v>
      </c>
      <c r="O818" s="6" t="str">
        <f>VLOOKUP(H818,Data_Persons!$B$2:$C$9,2,0)</f>
        <v>Steve</v>
      </c>
    </row>
    <row r="819" spans="1:15" x14ac:dyDescent="0.3">
      <c r="A819" s="8" t="s">
        <v>861</v>
      </c>
      <c r="B819" s="43">
        <v>44240</v>
      </c>
      <c r="C819" s="6">
        <f>DAY(Data_Sales[[#This Row],[Order Date]])</f>
        <v>13</v>
      </c>
      <c r="D819" s="14">
        <f t="shared" si="36"/>
        <v>2</v>
      </c>
      <c r="E819" s="6">
        <f t="shared" si="37"/>
        <v>2021</v>
      </c>
      <c r="F819" s="6">
        <v>8</v>
      </c>
      <c r="G819" s="6" t="s">
        <v>76</v>
      </c>
      <c r="H819" s="6" t="s">
        <v>16</v>
      </c>
      <c r="I819" s="6">
        <f>INDEX(Data_Persons[Tenure (yrs)],MATCH(Data_Sales!H819,Data_Persons[Sales Person],0))</f>
        <v>4</v>
      </c>
      <c r="J819" s="6" t="s">
        <v>17</v>
      </c>
      <c r="K819" s="6" t="s">
        <v>832</v>
      </c>
      <c r="L819" s="22">
        <v>199</v>
      </c>
      <c r="M819" s="6">
        <v>1</v>
      </c>
      <c r="N819" s="22">
        <f t="shared" si="38"/>
        <v>199</v>
      </c>
      <c r="O819" s="6" t="str">
        <f>VLOOKUP(H819,Data_Persons!$B$2:$C$9,2,0)</f>
        <v>Steve</v>
      </c>
    </row>
    <row r="820" spans="1:15" x14ac:dyDescent="0.3">
      <c r="A820" s="8" t="s">
        <v>862</v>
      </c>
      <c r="B820" s="43">
        <v>44240</v>
      </c>
      <c r="C820" s="6">
        <f>DAY(Data_Sales[[#This Row],[Order Date]])</f>
        <v>13</v>
      </c>
      <c r="D820" s="14">
        <f t="shared" si="36"/>
        <v>2</v>
      </c>
      <c r="E820" s="6">
        <f t="shared" si="37"/>
        <v>2021</v>
      </c>
      <c r="F820" s="6">
        <v>20</v>
      </c>
      <c r="G820" s="6" t="s">
        <v>10</v>
      </c>
      <c r="H820" s="6" t="s">
        <v>38</v>
      </c>
      <c r="I820" s="6">
        <f>INDEX(Data_Persons[Tenure (yrs)],MATCH(Data_Sales!H820,Data_Persons[Sales Person],0))</f>
        <v>5</v>
      </c>
      <c r="J820" s="6" t="s">
        <v>12</v>
      </c>
      <c r="K820" s="6" t="s">
        <v>832</v>
      </c>
      <c r="L820" s="22">
        <v>199</v>
      </c>
      <c r="M820" s="6">
        <v>8</v>
      </c>
      <c r="N820" s="22">
        <f t="shared" si="38"/>
        <v>1592</v>
      </c>
      <c r="O820" s="6" t="str">
        <f>VLOOKUP(H820,Data_Persons!$B$2:$C$9,2,0)</f>
        <v>Jeff</v>
      </c>
    </row>
    <row r="821" spans="1:15" x14ac:dyDescent="0.3">
      <c r="A821" s="8" t="s">
        <v>863</v>
      </c>
      <c r="B821" s="43">
        <v>44242</v>
      </c>
      <c r="C821" s="6">
        <f>DAY(Data_Sales[[#This Row],[Order Date]])</f>
        <v>15</v>
      </c>
      <c r="D821" s="14">
        <f t="shared" si="36"/>
        <v>2</v>
      </c>
      <c r="E821" s="6">
        <f t="shared" si="37"/>
        <v>2021</v>
      </c>
      <c r="F821" s="6">
        <v>15</v>
      </c>
      <c r="G821" s="6" t="s">
        <v>49</v>
      </c>
      <c r="H821" s="6" t="s">
        <v>26</v>
      </c>
      <c r="I821" s="6">
        <f>INDEX(Data_Persons[Tenure (yrs)],MATCH(Data_Sales!H821,Data_Persons[Sales Person],0))</f>
        <v>5</v>
      </c>
      <c r="J821" s="6" t="s">
        <v>27</v>
      </c>
      <c r="K821" s="6" t="s">
        <v>832</v>
      </c>
      <c r="L821" s="22">
        <v>199</v>
      </c>
      <c r="M821" s="6">
        <v>9</v>
      </c>
      <c r="N821" s="22">
        <f t="shared" si="38"/>
        <v>1791</v>
      </c>
      <c r="O821" s="6" t="str">
        <f>VLOOKUP(H821,Data_Persons!$B$2:$C$9,2,0)</f>
        <v>Sara</v>
      </c>
    </row>
    <row r="822" spans="1:15" x14ac:dyDescent="0.3">
      <c r="A822" s="8" t="s">
        <v>864</v>
      </c>
      <c r="B822" s="43">
        <v>44243</v>
      </c>
      <c r="C822" s="6">
        <f>DAY(Data_Sales[[#This Row],[Order Date]])</f>
        <v>16</v>
      </c>
      <c r="D822" s="14">
        <f t="shared" si="36"/>
        <v>2</v>
      </c>
      <c r="E822" s="6">
        <f t="shared" si="37"/>
        <v>2021</v>
      </c>
      <c r="F822" s="6">
        <v>11</v>
      </c>
      <c r="G822" s="6" t="s">
        <v>115</v>
      </c>
      <c r="H822" s="6" t="s">
        <v>36</v>
      </c>
      <c r="I822" s="6">
        <f>INDEX(Data_Persons[Tenure (yrs)],MATCH(Data_Sales!H822,Data_Persons[Sales Person],0))</f>
        <v>6</v>
      </c>
      <c r="J822" s="6" t="s">
        <v>27</v>
      </c>
      <c r="K822" s="6" t="s">
        <v>832</v>
      </c>
      <c r="L822" s="22">
        <v>199</v>
      </c>
      <c r="M822" s="6">
        <v>4</v>
      </c>
      <c r="N822" s="22">
        <f t="shared" si="38"/>
        <v>796</v>
      </c>
      <c r="O822" s="6" t="str">
        <f>VLOOKUP(H822,Data_Persons!$B$2:$C$9,2,0)</f>
        <v>Steve</v>
      </c>
    </row>
    <row r="823" spans="1:15" x14ac:dyDescent="0.3">
      <c r="A823" s="8" t="s">
        <v>865</v>
      </c>
      <c r="B823" s="43">
        <v>44243</v>
      </c>
      <c r="C823" s="6">
        <f>DAY(Data_Sales[[#This Row],[Order Date]])</f>
        <v>16</v>
      </c>
      <c r="D823" s="14">
        <f t="shared" si="36"/>
        <v>2</v>
      </c>
      <c r="E823" s="6">
        <f t="shared" si="37"/>
        <v>2021</v>
      </c>
      <c r="F823" s="6">
        <v>1</v>
      </c>
      <c r="G823" s="6" t="s">
        <v>61</v>
      </c>
      <c r="H823" s="6" t="s">
        <v>20</v>
      </c>
      <c r="I823" s="6">
        <f>INDEX(Data_Persons[Tenure (yrs)],MATCH(Data_Sales!H823,Data_Persons[Sales Person],0))</f>
        <v>2</v>
      </c>
      <c r="J823" s="6" t="s">
        <v>21</v>
      </c>
      <c r="K823" s="6" t="s">
        <v>832</v>
      </c>
      <c r="L823" s="22">
        <v>199</v>
      </c>
      <c r="M823" s="6">
        <v>9</v>
      </c>
      <c r="N823" s="22">
        <f t="shared" si="38"/>
        <v>1791</v>
      </c>
      <c r="O823" s="6" t="str">
        <f>VLOOKUP(H823,Data_Persons!$B$2:$C$9,2,0)</f>
        <v>Jeff</v>
      </c>
    </row>
    <row r="824" spans="1:15" x14ac:dyDescent="0.3">
      <c r="A824" s="8" t="s">
        <v>866</v>
      </c>
      <c r="B824" s="43">
        <v>44243</v>
      </c>
      <c r="C824" s="6">
        <f>DAY(Data_Sales[[#This Row],[Order Date]])</f>
        <v>16</v>
      </c>
      <c r="D824" s="14">
        <f t="shared" si="36"/>
        <v>2</v>
      </c>
      <c r="E824" s="6">
        <f t="shared" si="37"/>
        <v>2021</v>
      </c>
      <c r="F824" s="6">
        <v>8</v>
      </c>
      <c r="G824" s="6" t="s">
        <v>76</v>
      </c>
      <c r="H824" s="6" t="s">
        <v>16</v>
      </c>
      <c r="I824" s="6">
        <f>INDEX(Data_Persons[Tenure (yrs)],MATCH(Data_Sales!H824,Data_Persons[Sales Person],0))</f>
        <v>4</v>
      </c>
      <c r="J824" s="6" t="s">
        <v>17</v>
      </c>
      <c r="K824" s="6" t="s">
        <v>832</v>
      </c>
      <c r="L824" s="22">
        <v>199</v>
      </c>
      <c r="M824" s="6">
        <v>2</v>
      </c>
      <c r="N824" s="22">
        <f t="shared" si="38"/>
        <v>398</v>
      </c>
      <c r="O824" s="6" t="str">
        <f>VLOOKUP(H824,Data_Persons!$B$2:$C$9,2,0)</f>
        <v>Steve</v>
      </c>
    </row>
    <row r="825" spans="1:15" x14ac:dyDescent="0.3">
      <c r="A825" s="8" t="s">
        <v>867</v>
      </c>
      <c r="B825" s="43">
        <v>44248</v>
      </c>
      <c r="C825" s="6">
        <f>DAY(Data_Sales[[#This Row],[Order Date]])</f>
        <v>21</v>
      </c>
      <c r="D825" s="14">
        <f t="shared" si="36"/>
        <v>2</v>
      </c>
      <c r="E825" s="6">
        <f t="shared" si="37"/>
        <v>2021</v>
      </c>
      <c r="F825" s="6">
        <v>13</v>
      </c>
      <c r="G825" s="6" t="s">
        <v>35</v>
      </c>
      <c r="H825" s="6" t="s">
        <v>36</v>
      </c>
      <c r="I825" s="6">
        <f>INDEX(Data_Persons[Tenure (yrs)],MATCH(Data_Sales!H825,Data_Persons[Sales Person],0))</f>
        <v>6</v>
      </c>
      <c r="J825" s="6" t="s">
        <v>27</v>
      </c>
      <c r="K825" s="6" t="s">
        <v>832</v>
      </c>
      <c r="L825" s="22">
        <v>199</v>
      </c>
      <c r="M825" s="6">
        <v>6</v>
      </c>
      <c r="N825" s="22">
        <f t="shared" si="38"/>
        <v>1194</v>
      </c>
      <c r="O825" s="6" t="str">
        <f>VLOOKUP(H825,Data_Persons!$B$2:$C$9,2,0)</f>
        <v>Steve</v>
      </c>
    </row>
    <row r="826" spans="1:15" x14ac:dyDescent="0.3">
      <c r="A826" s="8" t="s">
        <v>868</v>
      </c>
      <c r="B826" s="43">
        <v>44249</v>
      </c>
      <c r="C826" s="6">
        <f>DAY(Data_Sales[[#This Row],[Order Date]])</f>
        <v>22</v>
      </c>
      <c r="D826" s="14">
        <f t="shared" si="36"/>
        <v>2</v>
      </c>
      <c r="E826" s="6">
        <f t="shared" si="37"/>
        <v>2021</v>
      </c>
      <c r="F826" s="6">
        <v>10</v>
      </c>
      <c r="G826" s="6" t="s">
        <v>68</v>
      </c>
      <c r="H826" s="6" t="s">
        <v>41</v>
      </c>
      <c r="I826" s="6">
        <f>INDEX(Data_Persons[Tenure (yrs)],MATCH(Data_Sales!H826,Data_Persons[Sales Person],0))</f>
        <v>8</v>
      </c>
      <c r="J826" s="6" t="s">
        <v>17</v>
      </c>
      <c r="K826" s="6" t="s">
        <v>832</v>
      </c>
      <c r="L826" s="22">
        <v>199</v>
      </c>
      <c r="M826" s="6">
        <v>2</v>
      </c>
      <c r="N826" s="22">
        <f t="shared" si="38"/>
        <v>398</v>
      </c>
      <c r="O826" s="6" t="str">
        <f>VLOOKUP(H826,Data_Persons!$B$2:$C$9,2,0)</f>
        <v>Philip</v>
      </c>
    </row>
    <row r="827" spans="1:15" x14ac:dyDescent="0.3">
      <c r="A827" s="8" t="s">
        <v>869</v>
      </c>
      <c r="B827" s="43">
        <v>44251</v>
      </c>
      <c r="C827" s="6">
        <f>DAY(Data_Sales[[#This Row],[Order Date]])</f>
        <v>24</v>
      </c>
      <c r="D827" s="14">
        <f t="shared" si="36"/>
        <v>2</v>
      </c>
      <c r="E827" s="6">
        <f t="shared" si="37"/>
        <v>2021</v>
      </c>
      <c r="F827" s="6">
        <v>17</v>
      </c>
      <c r="G827" s="6" t="s">
        <v>63</v>
      </c>
      <c r="H827" s="6" t="s">
        <v>11</v>
      </c>
      <c r="I827" s="6">
        <f>INDEX(Data_Persons[Tenure (yrs)],MATCH(Data_Sales!H827,Data_Persons[Sales Person],0))</f>
        <v>3</v>
      </c>
      <c r="J827" s="6" t="s">
        <v>12</v>
      </c>
      <c r="K827" s="6" t="s">
        <v>832</v>
      </c>
      <c r="L827" s="22">
        <v>199</v>
      </c>
      <c r="M827" s="6">
        <v>6</v>
      </c>
      <c r="N827" s="22">
        <f t="shared" si="38"/>
        <v>1194</v>
      </c>
      <c r="O827" s="6" t="str">
        <f>VLOOKUP(H827,Data_Persons!$B$2:$C$9,2,0)</f>
        <v>Jeff</v>
      </c>
    </row>
    <row r="828" spans="1:15" x14ac:dyDescent="0.3">
      <c r="A828" s="8" t="s">
        <v>870</v>
      </c>
      <c r="B828" s="43">
        <v>44252</v>
      </c>
      <c r="C828" s="6">
        <f>DAY(Data_Sales[[#This Row],[Order Date]])</f>
        <v>25</v>
      </c>
      <c r="D828" s="14">
        <f t="shared" si="36"/>
        <v>2</v>
      </c>
      <c r="E828" s="6">
        <f t="shared" si="37"/>
        <v>2021</v>
      </c>
      <c r="F828" s="6">
        <v>5</v>
      </c>
      <c r="G828" s="6" t="s">
        <v>23</v>
      </c>
      <c r="H828" s="6" t="s">
        <v>20</v>
      </c>
      <c r="I828" s="6">
        <f>INDEX(Data_Persons[Tenure (yrs)],MATCH(Data_Sales!H828,Data_Persons[Sales Person],0))</f>
        <v>2</v>
      </c>
      <c r="J828" s="6" t="s">
        <v>21</v>
      </c>
      <c r="K828" s="6" t="s">
        <v>832</v>
      </c>
      <c r="L828" s="22">
        <v>199</v>
      </c>
      <c r="M828" s="6">
        <v>5</v>
      </c>
      <c r="N828" s="22">
        <f t="shared" si="38"/>
        <v>995</v>
      </c>
      <c r="O828" s="6" t="str">
        <f>VLOOKUP(H828,Data_Persons!$B$2:$C$9,2,0)</f>
        <v>Jeff</v>
      </c>
    </row>
    <row r="829" spans="1:15" x14ac:dyDescent="0.3">
      <c r="A829" s="8" t="s">
        <v>871</v>
      </c>
      <c r="B829" s="43">
        <v>44254</v>
      </c>
      <c r="C829" s="6">
        <f>DAY(Data_Sales[[#This Row],[Order Date]])</f>
        <v>27</v>
      </c>
      <c r="D829" s="14">
        <f t="shared" si="36"/>
        <v>2</v>
      </c>
      <c r="E829" s="6">
        <f t="shared" si="37"/>
        <v>2021</v>
      </c>
      <c r="F829" s="6">
        <v>4</v>
      </c>
      <c r="G829" s="6" t="s">
        <v>19</v>
      </c>
      <c r="H829" s="6" t="s">
        <v>20</v>
      </c>
      <c r="I829" s="6">
        <f>INDEX(Data_Persons[Tenure (yrs)],MATCH(Data_Sales!H829,Data_Persons[Sales Person],0))</f>
        <v>2</v>
      </c>
      <c r="J829" s="6" t="s">
        <v>21</v>
      </c>
      <c r="K829" s="6" t="s">
        <v>832</v>
      </c>
      <c r="L829" s="22">
        <v>199</v>
      </c>
      <c r="M829" s="6">
        <v>0</v>
      </c>
      <c r="N829" s="22">
        <f t="shared" si="38"/>
        <v>0</v>
      </c>
      <c r="O829" s="6" t="str">
        <f>VLOOKUP(H829,Data_Persons!$B$2:$C$9,2,0)</f>
        <v>Jeff</v>
      </c>
    </row>
    <row r="830" spans="1:15" x14ac:dyDescent="0.3">
      <c r="A830" s="8" t="s">
        <v>872</v>
      </c>
      <c r="B830" s="43">
        <v>44258</v>
      </c>
      <c r="C830" s="6">
        <f>DAY(Data_Sales[[#This Row],[Order Date]])</f>
        <v>3</v>
      </c>
      <c r="D830" s="14">
        <f t="shared" si="36"/>
        <v>3</v>
      </c>
      <c r="E830" s="6">
        <f t="shared" si="37"/>
        <v>2021</v>
      </c>
      <c r="F830" s="6">
        <v>12</v>
      </c>
      <c r="G830" s="6" t="s">
        <v>25</v>
      </c>
      <c r="H830" s="6" t="s">
        <v>36</v>
      </c>
      <c r="I830" s="6">
        <f>INDEX(Data_Persons[Tenure (yrs)],MATCH(Data_Sales!H830,Data_Persons[Sales Person],0))</f>
        <v>6</v>
      </c>
      <c r="J830" s="6" t="s">
        <v>27</v>
      </c>
      <c r="K830" s="6" t="s">
        <v>832</v>
      </c>
      <c r="L830" s="22">
        <v>199</v>
      </c>
      <c r="M830" s="6">
        <v>4</v>
      </c>
      <c r="N830" s="22">
        <f t="shared" si="38"/>
        <v>796</v>
      </c>
      <c r="O830" s="6" t="str">
        <f>VLOOKUP(H830,Data_Persons!$B$2:$C$9,2,0)</f>
        <v>Steve</v>
      </c>
    </row>
    <row r="831" spans="1:15" x14ac:dyDescent="0.3">
      <c r="A831" s="8" t="s">
        <v>873</v>
      </c>
      <c r="B831" s="43">
        <v>44260</v>
      </c>
      <c r="C831" s="6">
        <f>DAY(Data_Sales[[#This Row],[Order Date]])</f>
        <v>5</v>
      </c>
      <c r="D831" s="14">
        <f t="shared" si="36"/>
        <v>3</v>
      </c>
      <c r="E831" s="6">
        <f t="shared" si="37"/>
        <v>2021</v>
      </c>
      <c r="F831" s="6">
        <v>9</v>
      </c>
      <c r="G831" s="6" t="s">
        <v>40</v>
      </c>
      <c r="H831" s="6" t="s">
        <v>41</v>
      </c>
      <c r="I831" s="6">
        <f>INDEX(Data_Persons[Tenure (yrs)],MATCH(Data_Sales!H831,Data_Persons[Sales Person],0))</f>
        <v>8</v>
      </c>
      <c r="J831" s="6" t="s">
        <v>17</v>
      </c>
      <c r="K831" s="6" t="s">
        <v>832</v>
      </c>
      <c r="L831" s="22">
        <v>199</v>
      </c>
      <c r="M831" s="6">
        <v>0</v>
      </c>
      <c r="N831" s="22">
        <f t="shared" si="38"/>
        <v>0</v>
      </c>
      <c r="O831" s="6" t="str">
        <f>VLOOKUP(H831,Data_Persons!$B$2:$C$9,2,0)</f>
        <v>Philip</v>
      </c>
    </row>
    <row r="832" spans="1:15" x14ac:dyDescent="0.3">
      <c r="A832" s="8" t="s">
        <v>874</v>
      </c>
      <c r="B832" s="43">
        <v>44262</v>
      </c>
      <c r="C832" s="6">
        <f>DAY(Data_Sales[[#This Row],[Order Date]])</f>
        <v>7</v>
      </c>
      <c r="D832" s="14">
        <f t="shared" si="36"/>
        <v>3</v>
      </c>
      <c r="E832" s="6">
        <f t="shared" si="37"/>
        <v>2021</v>
      </c>
      <c r="F832" s="6">
        <v>2</v>
      </c>
      <c r="G832" s="6" t="s">
        <v>74</v>
      </c>
      <c r="H832" s="6" t="s">
        <v>20</v>
      </c>
      <c r="I832" s="6">
        <f>INDEX(Data_Persons[Tenure (yrs)],MATCH(Data_Sales!H832,Data_Persons[Sales Person],0))</f>
        <v>2</v>
      </c>
      <c r="J832" s="6" t="s">
        <v>21</v>
      </c>
      <c r="K832" s="6" t="s">
        <v>832</v>
      </c>
      <c r="L832" s="22">
        <v>199</v>
      </c>
      <c r="M832" s="6">
        <v>2</v>
      </c>
      <c r="N832" s="22">
        <f t="shared" si="38"/>
        <v>398</v>
      </c>
      <c r="O832" s="6" t="str">
        <f>VLOOKUP(H832,Data_Persons!$B$2:$C$9,2,0)</f>
        <v>Jeff</v>
      </c>
    </row>
    <row r="833" spans="1:15" x14ac:dyDescent="0.3">
      <c r="A833" s="8" t="s">
        <v>875</v>
      </c>
      <c r="B833" s="43">
        <v>44263</v>
      </c>
      <c r="C833" s="6">
        <f>DAY(Data_Sales[[#This Row],[Order Date]])</f>
        <v>8</v>
      </c>
      <c r="D833" s="14">
        <f t="shared" si="36"/>
        <v>3</v>
      </c>
      <c r="E833" s="6">
        <f t="shared" si="37"/>
        <v>2021</v>
      </c>
      <c r="F833" s="6">
        <v>19</v>
      </c>
      <c r="G833" s="6" t="s">
        <v>32</v>
      </c>
      <c r="H833" s="6" t="s">
        <v>11</v>
      </c>
      <c r="I833" s="6">
        <f>INDEX(Data_Persons[Tenure (yrs)],MATCH(Data_Sales!H833,Data_Persons[Sales Person],0))</f>
        <v>3</v>
      </c>
      <c r="J833" s="6" t="s">
        <v>12</v>
      </c>
      <c r="K833" s="6" t="s">
        <v>832</v>
      </c>
      <c r="L833" s="22">
        <v>199</v>
      </c>
      <c r="M833" s="6">
        <v>5</v>
      </c>
      <c r="N833" s="22">
        <f t="shared" si="38"/>
        <v>995</v>
      </c>
      <c r="O833" s="6" t="str">
        <f>VLOOKUP(H833,Data_Persons!$B$2:$C$9,2,0)</f>
        <v>Jeff</v>
      </c>
    </row>
    <row r="834" spans="1:15" x14ac:dyDescent="0.3">
      <c r="A834" s="8" t="s">
        <v>876</v>
      </c>
      <c r="B834" s="43">
        <v>44263</v>
      </c>
      <c r="C834" s="6">
        <f>DAY(Data_Sales[[#This Row],[Order Date]])</f>
        <v>8</v>
      </c>
      <c r="D834" s="14">
        <f t="shared" ref="D834:D897" si="39">MONTH(B834)</f>
        <v>3</v>
      </c>
      <c r="E834" s="6">
        <f t="shared" ref="E834:E897" si="40">YEAR(B834)</f>
        <v>2021</v>
      </c>
      <c r="F834" s="6">
        <v>18</v>
      </c>
      <c r="G834" s="6" t="s">
        <v>52</v>
      </c>
      <c r="H834" s="6" t="s">
        <v>38</v>
      </c>
      <c r="I834" s="6">
        <f>INDEX(Data_Persons[Tenure (yrs)],MATCH(Data_Sales!H834,Data_Persons[Sales Person],0))</f>
        <v>5</v>
      </c>
      <c r="J834" s="6" t="s">
        <v>12</v>
      </c>
      <c r="K834" s="6" t="s">
        <v>832</v>
      </c>
      <c r="L834" s="22">
        <v>199</v>
      </c>
      <c r="M834" s="6">
        <v>6</v>
      </c>
      <c r="N834" s="22">
        <f t="shared" si="38"/>
        <v>1194</v>
      </c>
      <c r="O834" s="6" t="str">
        <f>VLOOKUP(H834,Data_Persons!$B$2:$C$9,2,0)</f>
        <v>Jeff</v>
      </c>
    </row>
    <row r="835" spans="1:15" x14ac:dyDescent="0.3">
      <c r="A835" s="8" t="s">
        <v>877</v>
      </c>
      <c r="B835" s="43">
        <v>44263</v>
      </c>
      <c r="C835" s="6">
        <f>DAY(Data_Sales[[#This Row],[Order Date]])</f>
        <v>8</v>
      </c>
      <c r="D835" s="14">
        <f t="shared" si="39"/>
        <v>3</v>
      </c>
      <c r="E835" s="6">
        <f t="shared" si="40"/>
        <v>2021</v>
      </c>
      <c r="F835" s="6">
        <v>6</v>
      </c>
      <c r="G835" s="6" t="s">
        <v>15</v>
      </c>
      <c r="H835" s="6" t="s">
        <v>41</v>
      </c>
      <c r="I835" s="6">
        <f>INDEX(Data_Persons[Tenure (yrs)],MATCH(Data_Sales!H835,Data_Persons[Sales Person],0))</f>
        <v>8</v>
      </c>
      <c r="J835" s="6" t="s">
        <v>17</v>
      </c>
      <c r="K835" s="6" t="s">
        <v>832</v>
      </c>
      <c r="L835" s="22">
        <v>199</v>
      </c>
      <c r="M835" s="6">
        <v>9</v>
      </c>
      <c r="N835" s="22">
        <f t="shared" ref="N835:N898" si="41">L835*M835</f>
        <v>1791</v>
      </c>
      <c r="O835" s="6" t="str">
        <f>VLOOKUP(H835,Data_Persons!$B$2:$C$9,2,0)</f>
        <v>Philip</v>
      </c>
    </row>
    <row r="836" spans="1:15" x14ac:dyDescent="0.3">
      <c r="A836" s="8" t="s">
        <v>878</v>
      </c>
      <c r="B836" s="43">
        <v>44263</v>
      </c>
      <c r="C836" s="6">
        <f>DAY(Data_Sales[[#This Row],[Order Date]])</f>
        <v>8</v>
      </c>
      <c r="D836" s="14">
        <f t="shared" si="39"/>
        <v>3</v>
      </c>
      <c r="E836" s="6">
        <f t="shared" si="40"/>
        <v>2021</v>
      </c>
      <c r="F836" s="6">
        <v>2</v>
      </c>
      <c r="G836" s="6" t="s">
        <v>74</v>
      </c>
      <c r="H836" s="6" t="s">
        <v>20</v>
      </c>
      <c r="I836" s="6">
        <f>INDEX(Data_Persons[Tenure (yrs)],MATCH(Data_Sales!H836,Data_Persons[Sales Person],0))</f>
        <v>2</v>
      </c>
      <c r="J836" s="6" t="s">
        <v>21</v>
      </c>
      <c r="K836" s="6" t="s">
        <v>832</v>
      </c>
      <c r="L836" s="22">
        <v>199</v>
      </c>
      <c r="M836" s="6">
        <v>0</v>
      </c>
      <c r="N836" s="22">
        <f t="shared" si="41"/>
        <v>0</v>
      </c>
      <c r="O836" s="6" t="str">
        <f>VLOOKUP(H836,Data_Persons!$B$2:$C$9,2,0)</f>
        <v>Jeff</v>
      </c>
    </row>
    <row r="837" spans="1:15" x14ac:dyDescent="0.3">
      <c r="A837" s="8" t="s">
        <v>879</v>
      </c>
      <c r="B837" s="43">
        <v>44266</v>
      </c>
      <c r="C837" s="6">
        <f>DAY(Data_Sales[[#This Row],[Order Date]])</f>
        <v>11</v>
      </c>
      <c r="D837" s="14">
        <f t="shared" si="39"/>
        <v>3</v>
      </c>
      <c r="E837" s="6">
        <f t="shared" si="40"/>
        <v>2021</v>
      </c>
      <c r="F837" s="6">
        <v>3</v>
      </c>
      <c r="G837" s="6" t="s">
        <v>29</v>
      </c>
      <c r="H837" s="6" t="s">
        <v>20</v>
      </c>
      <c r="I837" s="6">
        <f>INDEX(Data_Persons[Tenure (yrs)],MATCH(Data_Sales!H837,Data_Persons[Sales Person],0))</f>
        <v>2</v>
      </c>
      <c r="J837" s="6" t="s">
        <v>21</v>
      </c>
      <c r="K837" s="6" t="s">
        <v>832</v>
      </c>
      <c r="L837" s="22">
        <v>199</v>
      </c>
      <c r="M837" s="6">
        <v>3</v>
      </c>
      <c r="N837" s="22">
        <f t="shared" si="41"/>
        <v>597</v>
      </c>
      <c r="O837" s="6" t="str">
        <f>VLOOKUP(H837,Data_Persons!$B$2:$C$9,2,0)</f>
        <v>Jeff</v>
      </c>
    </row>
    <row r="838" spans="1:15" x14ac:dyDescent="0.3">
      <c r="A838" s="8" t="s">
        <v>880</v>
      </c>
      <c r="B838" s="43">
        <v>44266</v>
      </c>
      <c r="C838" s="6">
        <f>DAY(Data_Sales[[#This Row],[Order Date]])</f>
        <v>11</v>
      </c>
      <c r="D838" s="14">
        <f t="shared" si="39"/>
        <v>3</v>
      </c>
      <c r="E838" s="6">
        <f t="shared" si="40"/>
        <v>2021</v>
      </c>
      <c r="F838" s="6">
        <v>4</v>
      </c>
      <c r="G838" s="6" t="s">
        <v>19</v>
      </c>
      <c r="H838" s="6" t="s">
        <v>20</v>
      </c>
      <c r="I838" s="6">
        <f>INDEX(Data_Persons[Tenure (yrs)],MATCH(Data_Sales!H838,Data_Persons[Sales Person],0))</f>
        <v>2</v>
      </c>
      <c r="J838" s="6" t="s">
        <v>21</v>
      </c>
      <c r="K838" s="6" t="s">
        <v>832</v>
      </c>
      <c r="L838" s="22">
        <v>199</v>
      </c>
      <c r="M838" s="6">
        <v>8</v>
      </c>
      <c r="N838" s="22">
        <f t="shared" si="41"/>
        <v>1592</v>
      </c>
      <c r="O838" s="6" t="str">
        <f>VLOOKUP(H838,Data_Persons!$B$2:$C$9,2,0)</f>
        <v>Jeff</v>
      </c>
    </row>
    <row r="839" spans="1:15" x14ac:dyDescent="0.3">
      <c r="A839" s="8" t="s">
        <v>881</v>
      </c>
      <c r="B839" s="43">
        <v>44270</v>
      </c>
      <c r="C839" s="6">
        <f>DAY(Data_Sales[[#This Row],[Order Date]])</f>
        <v>15</v>
      </c>
      <c r="D839" s="14">
        <f t="shared" si="39"/>
        <v>3</v>
      </c>
      <c r="E839" s="6">
        <f t="shared" si="40"/>
        <v>2021</v>
      </c>
      <c r="F839" s="6">
        <v>19</v>
      </c>
      <c r="G839" s="6" t="s">
        <v>32</v>
      </c>
      <c r="H839" s="6" t="s">
        <v>38</v>
      </c>
      <c r="I839" s="6">
        <f>INDEX(Data_Persons[Tenure (yrs)],MATCH(Data_Sales!H839,Data_Persons[Sales Person],0))</f>
        <v>5</v>
      </c>
      <c r="J839" s="6" t="s">
        <v>12</v>
      </c>
      <c r="K839" s="6" t="s">
        <v>832</v>
      </c>
      <c r="L839" s="22">
        <v>199</v>
      </c>
      <c r="M839" s="6">
        <v>6</v>
      </c>
      <c r="N839" s="22">
        <f t="shared" si="41"/>
        <v>1194</v>
      </c>
      <c r="O839" s="6" t="str">
        <f>VLOOKUP(H839,Data_Persons!$B$2:$C$9,2,0)</f>
        <v>Jeff</v>
      </c>
    </row>
    <row r="840" spans="1:15" x14ac:dyDescent="0.3">
      <c r="A840" s="8" t="s">
        <v>882</v>
      </c>
      <c r="B840" s="43">
        <v>44271</v>
      </c>
      <c r="C840" s="6">
        <f>DAY(Data_Sales[[#This Row],[Order Date]])</f>
        <v>16</v>
      </c>
      <c r="D840" s="14">
        <f t="shared" si="39"/>
        <v>3</v>
      </c>
      <c r="E840" s="6">
        <f t="shared" si="40"/>
        <v>2021</v>
      </c>
      <c r="F840" s="6">
        <v>15</v>
      </c>
      <c r="G840" s="6" t="s">
        <v>49</v>
      </c>
      <c r="H840" s="6" t="s">
        <v>36</v>
      </c>
      <c r="I840" s="6">
        <f>INDEX(Data_Persons[Tenure (yrs)],MATCH(Data_Sales!H840,Data_Persons[Sales Person],0))</f>
        <v>6</v>
      </c>
      <c r="J840" s="6" t="s">
        <v>27</v>
      </c>
      <c r="K840" s="6" t="s">
        <v>832</v>
      </c>
      <c r="L840" s="22">
        <v>199</v>
      </c>
      <c r="M840" s="6">
        <v>2</v>
      </c>
      <c r="N840" s="22">
        <f t="shared" si="41"/>
        <v>398</v>
      </c>
      <c r="O840" s="6" t="str">
        <f>VLOOKUP(H840,Data_Persons!$B$2:$C$9,2,0)</f>
        <v>Steve</v>
      </c>
    </row>
    <row r="841" spans="1:15" x14ac:dyDescent="0.3">
      <c r="A841" s="8" t="s">
        <v>883</v>
      </c>
      <c r="B841" s="43">
        <v>44271</v>
      </c>
      <c r="C841" s="6">
        <f>DAY(Data_Sales[[#This Row],[Order Date]])</f>
        <v>16</v>
      </c>
      <c r="D841" s="14">
        <f t="shared" si="39"/>
        <v>3</v>
      </c>
      <c r="E841" s="6">
        <f t="shared" si="40"/>
        <v>2021</v>
      </c>
      <c r="F841" s="6">
        <v>7</v>
      </c>
      <c r="G841" s="6" t="s">
        <v>43</v>
      </c>
      <c r="H841" s="6" t="s">
        <v>41</v>
      </c>
      <c r="I841" s="6">
        <f>INDEX(Data_Persons[Tenure (yrs)],MATCH(Data_Sales!H841,Data_Persons[Sales Person],0))</f>
        <v>8</v>
      </c>
      <c r="J841" s="6" t="s">
        <v>17</v>
      </c>
      <c r="K841" s="6" t="s">
        <v>832</v>
      </c>
      <c r="L841" s="22">
        <v>199</v>
      </c>
      <c r="M841" s="6">
        <v>3</v>
      </c>
      <c r="N841" s="22">
        <f t="shared" si="41"/>
        <v>597</v>
      </c>
      <c r="O841" s="6" t="str">
        <f>VLOOKUP(H841,Data_Persons!$B$2:$C$9,2,0)</f>
        <v>Philip</v>
      </c>
    </row>
    <row r="842" spans="1:15" x14ac:dyDescent="0.3">
      <c r="A842" s="8" t="s">
        <v>884</v>
      </c>
      <c r="B842" s="43">
        <v>44271</v>
      </c>
      <c r="C842" s="6">
        <f>DAY(Data_Sales[[#This Row],[Order Date]])</f>
        <v>16</v>
      </c>
      <c r="D842" s="14">
        <f t="shared" si="39"/>
        <v>3</v>
      </c>
      <c r="E842" s="6">
        <f t="shared" si="40"/>
        <v>2021</v>
      </c>
      <c r="F842" s="6">
        <v>18</v>
      </c>
      <c r="G842" s="6" t="s">
        <v>52</v>
      </c>
      <c r="H842" s="6" t="s">
        <v>11</v>
      </c>
      <c r="I842" s="6">
        <f>INDEX(Data_Persons[Tenure (yrs)],MATCH(Data_Sales!H842,Data_Persons[Sales Person],0))</f>
        <v>3</v>
      </c>
      <c r="J842" s="6" t="s">
        <v>12</v>
      </c>
      <c r="K842" s="6" t="s">
        <v>832</v>
      </c>
      <c r="L842" s="22">
        <v>199</v>
      </c>
      <c r="M842" s="6">
        <v>5</v>
      </c>
      <c r="N842" s="22">
        <f t="shared" si="41"/>
        <v>995</v>
      </c>
      <c r="O842" s="6" t="str">
        <f>VLOOKUP(H842,Data_Persons!$B$2:$C$9,2,0)</f>
        <v>Jeff</v>
      </c>
    </row>
    <row r="843" spans="1:15" x14ac:dyDescent="0.3">
      <c r="A843" s="8" t="s">
        <v>885</v>
      </c>
      <c r="B843" s="43">
        <v>44272</v>
      </c>
      <c r="C843" s="6">
        <f>DAY(Data_Sales[[#This Row],[Order Date]])</f>
        <v>17</v>
      </c>
      <c r="D843" s="14">
        <f t="shared" si="39"/>
        <v>3</v>
      </c>
      <c r="E843" s="6">
        <f t="shared" si="40"/>
        <v>2021</v>
      </c>
      <c r="F843" s="6">
        <v>20</v>
      </c>
      <c r="G843" s="6" t="s">
        <v>10</v>
      </c>
      <c r="H843" s="6" t="s">
        <v>38</v>
      </c>
      <c r="I843" s="6">
        <f>INDEX(Data_Persons[Tenure (yrs)],MATCH(Data_Sales!H843,Data_Persons[Sales Person],0))</f>
        <v>5</v>
      </c>
      <c r="J843" s="6" t="s">
        <v>12</v>
      </c>
      <c r="K843" s="6" t="s">
        <v>832</v>
      </c>
      <c r="L843" s="22">
        <v>199</v>
      </c>
      <c r="M843" s="6">
        <v>4</v>
      </c>
      <c r="N843" s="22">
        <f t="shared" si="41"/>
        <v>796</v>
      </c>
      <c r="O843" s="6" t="str">
        <f>VLOOKUP(H843,Data_Persons!$B$2:$C$9,2,0)</f>
        <v>Jeff</v>
      </c>
    </row>
    <row r="844" spans="1:15" x14ac:dyDescent="0.3">
      <c r="A844" s="8" t="s">
        <v>886</v>
      </c>
      <c r="B844" s="43">
        <v>44273</v>
      </c>
      <c r="C844" s="6">
        <f>DAY(Data_Sales[[#This Row],[Order Date]])</f>
        <v>18</v>
      </c>
      <c r="D844" s="14">
        <f t="shared" si="39"/>
        <v>3</v>
      </c>
      <c r="E844" s="6">
        <f t="shared" si="40"/>
        <v>2021</v>
      </c>
      <c r="F844" s="6">
        <v>14</v>
      </c>
      <c r="G844" s="6" t="s">
        <v>65</v>
      </c>
      <c r="H844" s="6" t="s">
        <v>26</v>
      </c>
      <c r="I844" s="6">
        <f>INDEX(Data_Persons[Tenure (yrs)],MATCH(Data_Sales!H844,Data_Persons[Sales Person],0))</f>
        <v>5</v>
      </c>
      <c r="J844" s="6" t="s">
        <v>27</v>
      </c>
      <c r="K844" s="6" t="s">
        <v>832</v>
      </c>
      <c r="L844" s="22">
        <v>199</v>
      </c>
      <c r="M844" s="6">
        <v>2</v>
      </c>
      <c r="N844" s="22">
        <f t="shared" si="41"/>
        <v>398</v>
      </c>
      <c r="O844" s="6" t="str">
        <f>VLOOKUP(H844,Data_Persons!$B$2:$C$9,2,0)</f>
        <v>Sara</v>
      </c>
    </row>
    <row r="845" spans="1:15" x14ac:dyDescent="0.3">
      <c r="A845" s="8" t="s">
        <v>887</v>
      </c>
      <c r="B845" s="43">
        <v>44274</v>
      </c>
      <c r="C845" s="6">
        <f>DAY(Data_Sales[[#This Row],[Order Date]])</f>
        <v>19</v>
      </c>
      <c r="D845" s="14">
        <f t="shared" si="39"/>
        <v>3</v>
      </c>
      <c r="E845" s="6">
        <f t="shared" si="40"/>
        <v>2021</v>
      </c>
      <c r="F845" s="6">
        <v>5</v>
      </c>
      <c r="G845" s="6" t="s">
        <v>23</v>
      </c>
      <c r="H845" s="6" t="s">
        <v>30</v>
      </c>
      <c r="I845" s="6">
        <f>INDEX(Data_Persons[Tenure (yrs)],MATCH(Data_Sales!H845,Data_Persons[Sales Person],0))</f>
        <v>2</v>
      </c>
      <c r="J845" s="6" t="s">
        <v>21</v>
      </c>
      <c r="K845" s="6" t="s">
        <v>832</v>
      </c>
      <c r="L845" s="22">
        <v>199</v>
      </c>
      <c r="M845" s="6">
        <v>9</v>
      </c>
      <c r="N845" s="22">
        <f t="shared" si="41"/>
        <v>1791</v>
      </c>
      <c r="O845" s="6" t="str">
        <f>VLOOKUP(H845,Data_Persons!$B$2:$C$9,2,0)</f>
        <v>Sara</v>
      </c>
    </row>
    <row r="846" spans="1:15" x14ac:dyDescent="0.3">
      <c r="A846" s="8" t="s">
        <v>888</v>
      </c>
      <c r="B846" s="43">
        <v>44276</v>
      </c>
      <c r="C846" s="6">
        <f>DAY(Data_Sales[[#This Row],[Order Date]])</f>
        <v>21</v>
      </c>
      <c r="D846" s="14">
        <f t="shared" si="39"/>
        <v>3</v>
      </c>
      <c r="E846" s="6">
        <f t="shared" si="40"/>
        <v>2021</v>
      </c>
      <c r="F846" s="6">
        <v>4</v>
      </c>
      <c r="G846" s="6" t="s">
        <v>19</v>
      </c>
      <c r="H846" s="6" t="s">
        <v>20</v>
      </c>
      <c r="I846" s="6">
        <f>INDEX(Data_Persons[Tenure (yrs)],MATCH(Data_Sales!H846,Data_Persons[Sales Person],0))</f>
        <v>2</v>
      </c>
      <c r="J846" s="6" t="s">
        <v>21</v>
      </c>
      <c r="K846" s="6" t="s">
        <v>832</v>
      </c>
      <c r="L846" s="22">
        <v>199</v>
      </c>
      <c r="M846" s="6">
        <v>8</v>
      </c>
      <c r="N846" s="22">
        <f t="shared" si="41"/>
        <v>1592</v>
      </c>
      <c r="O846" s="6" t="str">
        <f>VLOOKUP(H846,Data_Persons!$B$2:$C$9,2,0)</f>
        <v>Jeff</v>
      </c>
    </row>
    <row r="847" spans="1:15" x14ac:dyDescent="0.3">
      <c r="A847" s="8" t="s">
        <v>889</v>
      </c>
      <c r="B847" s="43">
        <v>44279</v>
      </c>
      <c r="C847" s="6">
        <f>DAY(Data_Sales[[#This Row],[Order Date]])</f>
        <v>24</v>
      </c>
      <c r="D847" s="14">
        <f t="shared" si="39"/>
        <v>3</v>
      </c>
      <c r="E847" s="6">
        <f t="shared" si="40"/>
        <v>2021</v>
      </c>
      <c r="F847" s="6">
        <v>17</v>
      </c>
      <c r="G847" s="6" t="s">
        <v>63</v>
      </c>
      <c r="H847" s="6" t="s">
        <v>11</v>
      </c>
      <c r="I847" s="6">
        <f>INDEX(Data_Persons[Tenure (yrs)],MATCH(Data_Sales!H847,Data_Persons[Sales Person],0))</f>
        <v>3</v>
      </c>
      <c r="J847" s="6" t="s">
        <v>12</v>
      </c>
      <c r="K847" s="6" t="s">
        <v>832</v>
      </c>
      <c r="L847" s="22">
        <v>199</v>
      </c>
      <c r="M847" s="6">
        <v>1</v>
      </c>
      <c r="N847" s="22">
        <f t="shared" si="41"/>
        <v>199</v>
      </c>
      <c r="O847" s="6" t="str">
        <f>VLOOKUP(H847,Data_Persons!$B$2:$C$9,2,0)</f>
        <v>Jeff</v>
      </c>
    </row>
    <row r="848" spans="1:15" x14ac:dyDescent="0.3">
      <c r="A848" s="8" t="s">
        <v>890</v>
      </c>
      <c r="B848" s="43">
        <v>44280</v>
      </c>
      <c r="C848" s="6">
        <f>DAY(Data_Sales[[#This Row],[Order Date]])</f>
        <v>25</v>
      </c>
      <c r="D848" s="14">
        <f t="shared" si="39"/>
        <v>3</v>
      </c>
      <c r="E848" s="6">
        <f t="shared" si="40"/>
        <v>2021</v>
      </c>
      <c r="F848" s="6">
        <v>16</v>
      </c>
      <c r="G848" s="6" t="s">
        <v>92</v>
      </c>
      <c r="H848" s="6" t="s">
        <v>38</v>
      </c>
      <c r="I848" s="6">
        <f>INDEX(Data_Persons[Tenure (yrs)],MATCH(Data_Sales!H848,Data_Persons[Sales Person],0))</f>
        <v>5</v>
      </c>
      <c r="J848" s="6" t="s">
        <v>12</v>
      </c>
      <c r="K848" s="6" t="s">
        <v>832</v>
      </c>
      <c r="L848" s="22">
        <v>199</v>
      </c>
      <c r="M848" s="6">
        <v>8</v>
      </c>
      <c r="N848" s="22">
        <f t="shared" si="41"/>
        <v>1592</v>
      </c>
      <c r="O848" s="6" t="str">
        <f>VLOOKUP(H848,Data_Persons!$B$2:$C$9,2,0)</f>
        <v>Jeff</v>
      </c>
    </row>
    <row r="849" spans="1:15" x14ac:dyDescent="0.3">
      <c r="A849" s="8" t="s">
        <v>891</v>
      </c>
      <c r="B849" s="43">
        <v>44280</v>
      </c>
      <c r="C849" s="6">
        <f>DAY(Data_Sales[[#This Row],[Order Date]])</f>
        <v>25</v>
      </c>
      <c r="D849" s="14">
        <f t="shared" si="39"/>
        <v>3</v>
      </c>
      <c r="E849" s="6">
        <f t="shared" si="40"/>
        <v>2021</v>
      </c>
      <c r="F849" s="6">
        <v>4</v>
      </c>
      <c r="G849" s="6" t="s">
        <v>19</v>
      </c>
      <c r="H849" s="6" t="s">
        <v>30</v>
      </c>
      <c r="I849" s="6">
        <f>INDEX(Data_Persons[Tenure (yrs)],MATCH(Data_Sales!H849,Data_Persons[Sales Person],0))</f>
        <v>2</v>
      </c>
      <c r="J849" s="6" t="s">
        <v>21</v>
      </c>
      <c r="K849" s="6" t="s">
        <v>832</v>
      </c>
      <c r="L849" s="22">
        <v>199</v>
      </c>
      <c r="M849" s="6">
        <v>1</v>
      </c>
      <c r="N849" s="22">
        <f t="shared" si="41"/>
        <v>199</v>
      </c>
      <c r="O849" s="6" t="str">
        <f>VLOOKUP(H849,Data_Persons!$B$2:$C$9,2,0)</f>
        <v>Sara</v>
      </c>
    </row>
    <row r="850" spans="1:15" x14ac:dyDescent="0.3">
      <c r="A850" s="8" t="s">
        <v>892</v>
      </c>
      <c r="B850" s="43">
        <v>44280</v>
      </c>
      <c r="C850" s="6">
        <f>DAY(Data_Sales[[#This Row],[Order Date]])</f>
        <v>25</v>
      </c>
      <c r="D850" s="14">
        <f t="shared" si="39"/>
        <v>3</v>
      </c>
      <c r="E850" s="6">
        <f t="shared" si="40"/>
        <v>2021</v>
      </c>
      <c r="F850" s="6">
        <v>20</v>
      </c>
      <c r="G850" s="6" t="s">
        <v>10</v>
      </c>
      <c r="H850" s="6" t="s">
        <v>38</v>
      </c>
      <c r="I850" s="6">
        <f>INDEX(Data_Persons[Tenure (yrs)],MATCH(Data_Sales!H850,Data_Persons[Sales Person],0))</f>
        <v>5</v>
      </c>
      <c r="J850" s="6" t="s">
        <v>12</v>
      </c>
      <c r="K850" s="6" t="s">
        <v>832</v>
      </c>
      <c r="L850" s="22">
        <v>199</v>
      </c>
      <c r="M850" s="6">
        <v>6</v>
      </c>
      <c r="N850" s="22">
        <f t="shared" si="41"/>
        <v>1194</v>
      </c>
      <c r="O850" s="6" t="str">
        <f>VLOOKUP(H850,Data_Persons!$B$2:$C$9,2,0)</f>
        <v>Jeff</v>
      </c>
    </row>
    <row r="851" spans="1:15" x14ac:dyDescent="0.3">
      <c r="A851" s="8" t="s">
        <v>893</v>
      </c>
      <c r="B851" s="43">
        <v>44280</v>
      </c>
      <c r="C851" s="6">
        <f>DAY(Data_Sales[[#This Row],[Order Date]])</f>
        <v>25</v>
      </c>
      <c r="D851" s="14">
        <f t="shared" si="39"/>
        <v>3</v>
      </c>
      <c r="E851" s="6">
        <f t="shared" si="40"/>
        <v>2021</v>
      </c>
      <c r="F851" s="6">
        <v>14</v>
      </c>
      <c r="G851" s="6" t="s">
        <v>65</v>
      </c>
      <c r="H851" s="6" t="s">
        <v>26</v>
      </c>
      <c r="I851" s="6">
        <f>INDEX(Data_Persons[Tenure (yrs)],MATCH(Data_Sales!H851,Data_Persons[Sales Person],0))</f>
        <v>5</v>
      </c>
      <c r="J851" s="6" t="s">
        <v>27</v>
      </c>
      <c r="K851" s="6" t="s">
        <v>832</v>
      </c>
      <c r="L851" s="22">
        <v>199</v>
      </c>
      <c r="M851" s="6">
        <v>3</v>
      </c>
      <c r="N851" s="22">
        <f t="shared" si="41"/>
        <v>597</v>
      </c>
      <c r="O851" s="6" t="str">
        <f>VLOOKUP(H851,Data_Persons!$B$2:$C$9,2,0)</f>
        <v>Sara</v>
      </c>
    </row>
    <row r="852" spans="1:15" x14ac:dyDescent="0.3">
      <c r="A852" s="8" t="s">
        <v>894</v>
      </c>
      <c r="B852" s="43">
        <v>44280</v>
      </c>
      <c r="C852" s="6">
        <f>DAY(Data_Sales[[#This Row],[Order Date]])</f>
        <v>25</v>
      </c>
      <c r="D852" s="14">
        <f t="shared" si="39"/>
        <v>3</v>
      </c>
      <c r="E852" s="6">
        <f t="shared" si="40"/>
        <v>2021</v>
      </c>
      <c r="F852" s="6">
        <v>3</v>
      </c>
      <c r="G852" s="6" t="s">
        <v>29</v>
      </c>
      <c r="H852" s="6" t="s">
        <v>30</v>
      </c>
      <c r="I852" s="6">
        <f>INDEX(Data_Persons[Tenure (yrs)],MATCH(Data_Sales!H852,Data_Persons[Sales Person],0))</f>
        <v>2</v>
      </c>
      <c r="J852" s="6" t="s">
        <v>21</v>
      </c>
      <c r="K852" s="6" t="s">
        <v>832</v>
      </c>
      <c r="L852" s="22">
        <v>199</v>
      </c>
      <c r="M852" s="6">
        <v>9</v>
      </c>
      <c r="N852" s="22">
        <f t="shared" si="41"/>
        <v>1791</v>
      </c>
      <c r="O852" s="6" t="str">
        <f>VLOOKUP(H852,Data_Persons!$B$2:$C$9,2,0)</f>
        <v>Sara</v>
      </c>
    </row>
    <row r="853" spans="1:15" x14ac:dyDescent="0.3">
      <c r="A853" s="8" t="s">
        <v>895</v>
      </c>
      <c r="B853" s="43">
        <v>44280</v>
      </c>
      <c r="C853" s="6">
        <f>DAY(Data_Sales[[#This Row],[Order Date]])</f>
        <v>25</v>
      </c>
      <c r="D853" s="14">
        <f t="shared" si="39"/>
        <v>3</v>
      </c>
      <c r="E853" s="6">
        <f t="shared" si="40"/>
        <v>2021</v>
      </c>
      <c r="F853" s="6">
        <v>7</v>
      </c>
      <c r="G853" s="6" t="s">
        <v>43</v>
      </c>
      <c r="H853" s="6" t="s">
        <v>41</v>
      </c>
      <c r="I853" s="6">
        <f>INDEX(Data_Persons[Tenure (yrs)],MATCH(Data_Sales!H853,Data_Persons[Sales Person],0))</f>
        <v>8</v>
      </c>
      <c r="J853" s="6" t="s">
        <v>17</v>
      </c>
      <c r="K853" s="6" t="s">
        <v>832</v>
      </c>
      <c r="L853" s="22">
        <v>199</v>
      </c>
      <c r="M853" s="6">
        <v>3</v>
      </c>
      <c r="N853" s="22">
        <f t="shared" si="41"/>
        <v>597</v>
      </c>
      <c r="O853" s="6" t="str">
        <f>VLOOKUP(H853,Data_Persons!$B$2:$C$9,2,0)</f>
        <v>Philip</v>
      </c>
    </row>
    <row r="854" spans="1:15" x14ac:dyDescent="0.3">
      <c r="A854" s="8" t="s">
        <v>896</v>
      </c>
      <c r="B854" s="43">
        <v>44281</v>
      </c>
      <c r="C854" s="6">
        <f>DAY(Data_Sales[[#This Row],[Order Date]])</f>
        <v>26</v>
      </c>
      <c r="D854" s="14">
        <f t="shared" si="39"/>
        <v>3</v>
      </c>
      <c r="E854" s="6">
        <f t="shared" si="40"/>
        <v>2021</v>
      </c>
      <c r="F854" s="6">
        <v>16</v>
      </c>
      <c r="G854" s="6" t="s">
        <v>92</v>
      </c>
      <c r="H854" s="6" t="s">
        <v>11</v>
      </c>
      <c r="I854" s="6">
        <f>INDEX(Data_Persons[Tenure (yrs)],MATCH(Data_Sales!H854,Data_Persons[Sales Person],0))</f>
        <v>3</v>
      </c>
      <c r="J854" s="6" t="s">
        <v>12</v>
      </c>
      <c r="K854" s="6" t="s">
        <v>832</v>
      </c>
      <c r="L854" s="22">
        <v>199</v>
      </c>
      <c r="M854" s="6">
        <v>1</v>
      </c>
      <c r="N854" s="22">
        <f t="shared" si="41"/>
        <v>199</v>
      </c>
      <c r="O854" s="6" t="str">
        <f>VLOOKUP(H854,Data_Persons!$B$2:$C$9,2,0)</f>
        <v>Jeff</v>
      </c>
    </row>
    <row r="855" spans="1:15" x14ac:dyDescent="0.3">
      <c r="A855" s="8" t="s">
        <v>897</v>
      </c>
      <c r="B855" s="43">
        <v>44285</v>
      </c>
      <c r="C855" s="6">
        <f>DAY(Data_Sales[[#This Row],[Order Date]])</f>
        <v>30</v>
      </c>
      <c r="D855" s="14">
        <f t="shared" si="39"/>
        <v>3</v>
      </c>
      <c r="E855" s="6">
        <f t="shared" si="40"/>
        <v>2021</v>
      </c>
      <c r="F855" s="6">
        <v>2</v>
      </c>
      <c r="G855" s="6" t="s">
        <v>74</v>
      </c>
      <c r="H855" s="6" t="s">
        <v>20</v>
      </c>
      <c r="I855" s="6">
        <f>INDEX(Data_Persons[Tenure (yrs)],MATCH(Data_Sales!H855,Data_Persons[Sales Person],0))</f>
        <v>2</v>
      </c>
      <c r="J855" s="6" t="s">
        <v>21</v>
      </c>
      <c r="K855" s="6" t="s">
        <v>832</v>
      </c>
      <c r="L855" s="22">
        <v>199</v>
      </c>
      <c r="M855" s="6">
        <v>7</v>
      </c>
      <c r="N855" s="22">
        <f t="shared" si="41"/>
        <v>1393</v>
      </c>
      <c r="O855" s="6" t="str">
        <f>VLOOKUP(H855,Data_Persons!$B$2:$C$9,2,0)</f>
        <v>Jeff</v>
      </c>
    </row>
    <row r="856" spans="1:15" x14ac:dyDescent="0.3">
      <c r="A856" s="8" t="s">
        <v>898</v>
      </c>
      <c r="B856" s="43">
        <v>44286</v>
      </c>
      <c r="C856" s="6">
        <f>DAY(Data_Sales[[#This Row],[Order Date]])</f>
        <v>31</v>
      </c>
      <c r="D856" s="14">
        <f t="shared" si="39"/>
        <v>3</v>
      </c>
      <c r="E856" s="6">
        <f t="shared" si="40"/>
        <v>2021</v>
      </c>
      <c r="F856" s="6">
        <v>12</v>
      </c>
      <c r="G856" s="6" t="s">
        <v>25</v>
      </c>
      <c r="H856" s="6" t="s">
        <v>26</v>
      </c>
      <c r="I856" s="6">
        <f>INDEX(Data_Persons[Tenure (yrs)],MATCH(Data_Sales!H856,Data_Persons[Sales Person],0))</f>
        <v>5</v>
      </c>
      <c r="J856" s="6" t="s">
        <v>27</v>
      </c>
      <c r="K856" s="6" t="s">
        <v>832</v>
      </c>
      <c r="L856" s="22">
        <v>199</v>
      </c>
      <c r="M856" s="6">
        <v>8</v>
      </c>
      <c r="N856" s="22">
        <f t="shared" si="41"/>
        <v>1592</v>
      </c>
      <c r="O856" s="6" t="str">
        <f>VLOOKUP(H856,Data_Persons!$B$2:$C$9,2,0)</f>
        <v>Sara</v>
      </c>
    </row>
    <row r="857" spans="1:15" x14ac:dyDescent="0.3">
      <c r="A857" s="8" t="s">
        <v>899</v>
      </c>
      <c r="B857" s="43">
        <v>44291</v>
      </c>
      <c r="C857" s="6">
        <f>DAY(Data_Sales[[#This Row],[Order Date]])</f>
        <v>5</v>
      </c>
      <c r="D857" s="14">
        <f t="shared" si="39"/>
        <v>4</v>
      </c>
      <c r="E857" s="6">
        <f t="shared" si="40"/>
        <v>2021</v>
      </c>
      <c r="F857" s="6">
        <v>4</v>
      </c>
      <c r="G857" s="6" t="s">
        <v>19</v>
      </c>
      <c r="H857" s="6" t="s">
        <v>20</v>
      </c>
      <c r="I857" s="6">
        <f>INDEX(Data_Persons[Tenure (yrs)],MATCH(Data_Sales!H857,Data_Persons[Sales Person],0))</f>
        <v>2</v>
      </c>
      <c r="J857" s="6" t="s">
        <v>21</v>
      </c>
      <c r="K857" s="6" t="s">
        <v>832</v>
      </c>
      <c r="L857" s="22">
        <v>199</v>
      </c>
      <c r="M857" s="6">
        <v>5</v>
      </c>
      <c r="N857" s="22">
        <f t="shared" si="41"/>
        <v>995</v>
      </c>
      <c r="O857" s="6" t="str">
        <f>VLOOKUP(H857,Data_Persons!$B$2:$C$9,2,0)</f>
        <v>Jeff</v>
      </c>
    </row>
    <row r="858" spans="1:15" x14ac:dyDescent="0.3">
      <c r="A858" s="8" t="s">
        <v>900</v>
      </c>
      <c r="B858" s="43">
        <v>44291</v>
      </c>
      <c r="C858" s="6">
        <f>DAY(Data_Sales[[#This Row],[Order Date]])</f>
        <v>5</v>
      </c>
      <c r="D858" s="14">
        <f t="shared" si="39"/>
        <v>4</v>
      </c>
      <c r="E858" s="6">
        <f t="shared" si="40"/>
        <v>2021</v>
      </c>
      <c r="F858" s="6">
        <v>12</v>
      </c>
      <c r="G858" s="6" t="s">
        <v>25</v>
      </c>
      <c r="H858" s="6" t="s">
        <v>26</v>
      </c>
      <c r="I858" s="6">
        <f>INDEX(Data_Persons[Tenure (yrs)],MATCH(Data_Sales!H858,Data_Persons[Sales Person],0))</f>
        <v>5</v>
      </c>
      <c r="J858" s="6" t="s">
        <v>27</v>
      </c>
      <c r="K858" s="6" t="s">
        <v>832</v>
      </c>
      <c r="L858" s="22">
        <v>199</v>
      </c>
      <c r="M858" s="6">
        <v>6</v>
      </c>
      <c r="N858" s="22">
        <f t="shared" si="41"/>
        <v>1194</v>
      </c>
      <c r="O858" s="6" t="str">
        <f>VLOOKUP(H858,Data_Persons!$B$2:$C$9,2,0)</f>
        <v>Sara</v>
      </c>
    </row>
    <row r="859" spans="1:15" x14ac:dyDescent="0.3">
      <c r="A859" s="8" t="s">
        <v>901</v>
      </c>
      <c r="B859" s="43">
        <v>44293</v>
      </c>
      <c r="C859" s="6">
        <f>DAY(Data_Sales[[#This Row],[Order Date]])</f>
        <v>7</v>
      </c>
      <c r="D859" s="14">
        <f t="shared" si="39"/>
        <v>4</v>
      </c>
      <c r="E859" s="6">
        <f t="shared" si="40"/>
        <v>2021</v>
      </c>
      <c r="F859" s="6">
        <v>18</v>
      </c>
      <c r="G859" s="6" t="s">
        <v>52</v>
      </c>
      <c r="H859" s="6" t="s">
        <v>38</v>
      </c>
      <c r="I859" s="6">
        <f>INDEX(Data_Persons[Tenure (yrs)],MATCH(Data_Sales!H859,Data_Persons[Sales Person],0))</f>
        <v>5</v>
      </c>
      <c r="J859" s="6" t="s">
        <v>12</v>
      </c>
      <c r="K859" s="6" t="s">
        <v>832</v>
      </c>
      <c r="L859" s="22">
        <v>199</v>
      </c>
      <c r="M859" s="6">
        <v>0</v>
      </c>
      <c r="N859" s="22">
        <f t="shared" si="41"/>
        <v>0</v>
      </c>
      <c r="O859" s="6" t="str">
        <f>VLOOKUP(H859,Data_Persons!$B$2:$C$9,2,0)</f>
        <v>Jeff</v>
      </c>
    </row>
    <row r="860" spans="1:15" x14ac:dyDescent="0.3">
      <c r="A860" s="8" t="s">
        <v>902</v>
      </c>
      <c r="B860" s="43">
        <v>44293</v>
      </c>
      <c r="C860" s="6">
        <f>DAY(Data_Sales[[#This Row],[Order Date]])</f>
        <v>7</v>
      </c>
      <c r="D860" s="14">
        <f t="shared" si="39"/>
        <v>4</v>
      </c>
      <c r="E860" s="6">
        <f t="shared" si="40"/>
        <v>2021</v>
      </c>
      <c r="F860" s="6">
        <v>7</v>
      </c>
      <c r="G860" s="6" t="s">
        <v>43</v>
      </c>
      <c r="H860" s="6" t="s">
        <v>41</v>
      </c>
      <c r="I860" s="6">
        <f>INDEX(Data_Persons[Tenure (yrs)],MATCH(Data_Sales!H860,Data_Persons[Sales Person],0))</f>
        <v>8</v>
      </c>
      <c r="J860" s="6" t="s">
        <v>17</v>
      </c>
      <c r="K860" s="6" t="s">
        <v>832</v>
      </c>
      <c r="L860" s="22">
        <v>199</v>
      </c>
      <c r="M860" s="6">
        <v>9</v>
      </c>
      <c r="N860" s="22">
        <f t="shared" si="41"/>
        <v>1791</v>
      </c>
      <c r="O860" s="6" t="str">
        <f>VLOOKUP(H860,Data_Persons!$B$2:$C$9,2,0)</f>
        <v>Philip</v>
      </c>
    </row>
    <row r="861" spans="1:15" x14ac:dyDescent="0.3">
      <c r="A861" s="8" t="s">
        <v>903</v>
      </c>
      <c r="B861" s="43">
        <v>44293</v>
      </c>
      <c r="C861" s="6">
        <f>DAY(Data_Sales[[#This Row],[Order Date]])</f>
        <v>7</v>
      </c>
      <c r="D861" s="14">
        <f t="shared" si="39"/>
        <v>4</v>
      </c>
      <c r="E861" s="6">
        <f t="shared" si="40"/>
        <v>2021</v>
      </c>
      <c r="F861" s="6">
        <v>2</v>
      </c>
      <c r="G861" s="6" t="s">
        <v>74</v>
      </c>
      <c r="H861" s="6" t="s">
        <v>30</v>
      </c>
      <c r="I861" s="6">
        <f>INDEX(Data_Persons[Tenure (yrs)],MATCH(Data_Sales!H861,Data_Persons[Sales Person],0))</f>
        <v>2</v>
      </c>
      <c r="J861" s="6" t="s">
        <v>21</v>
      </c>
      <c r="K861" s="6" t="s">
        <v>832</v>
      </c>
      <c r="L861" s="22">
        <v>199</v>
      </c>
      <c r="M861" s="6">
        <v>5</v>
      </c>
      <c r="N861" s="22">
        <f t="shared" si="41"/>
        <v>995</v>
      </c>
      <c r="O861" s="6" t="str">
        <f>VLOOKUP(H861,Data_Persons!$B$2:$C$9,2,0)</f>
        <v>Sara</v>
      </c>
    </row>
    <row r="862" spans="1:15" x14ac:dyDescent="0.3">
      <c r="A862" s="8" t="s">
        <v>904</v>
      </c>
      <c r="B862" s="43">
        <v>44294</v>
      </c>
      <c r="C862" s="6">
        <f>DAY(Data_Sales[[#This Row],[Order Date]])</f>
        <v>8</v>
      </c>
      <c r="D862" s="14">
        <f t="shared" si="39"/>
        <v>4</v>
      </c>
      <c r="E862" s="6">
        <f t="shared" si="40"/>
        <v>2021</v>
      </c>
      <c r="F862" s="6">
        <v>19</v>
      </c>
      <c r="G862" s="6" t="s">
        <v>32</v>
      </c>
      <c r="H862" s="6" t="s">
        <v>38</v>
      </c>
      <c r="I862" s="6">
        <f>INDEX(Data_Persons[Tenure (yrs)],MATCH(Data_Sales!H862,Data_Persons[Sales Person],0))</f>
        <v>5</v>
      </c>
      <c r="J862" s="6" t="s">
        <v>12</v>
      </c>
      <c r="K862" s="6" t="s">
        <v>832</v>
      </c>
      <c r="L862" s="22">
        <v>199</v>
      </c>
      <c r="M862" s="6">
        <v>9</v>
      </c>
      <c r="N862" s="22">
        <f t="shared" si="41"/>
        <v>1791</v>
      </c>
      <c r="O862" s="6" t="str">
        <f>VLOOKUP(H862,Data_Persons!$B$2:$C$9,2,0)</f>
        <v>Jeff</v>
      </c>
    </row>
    <row r="863" spans="1:15" x14ac:dyDescent="0.3">
      <c r="A863" s="8" t="s">
        <v>905</v>
      </c>
      <c r="B863" s="43">
        <v>44294</v>
      </c>
      <c r="C863" s="6">
        <f>DAY(Data_Sales[[#This Row],[Order Date]])</f>
        <v>8</v>
      </c>
      <c r="D863" s="14">
        <f t="shared" si="39"/>
        <v>4</v>
      </c>
      <c r="E863" s="6">
        <f t="shared" si="40"/>
        <v>2021</v>
      </c>
      <c r="F863" s="6">
        <v>19</v>
      </c>
      <c r="G863" s="6" t="s">
        <v>32</v>
      </c>
      <c r="H863" s="6" t="s">
        <v>38</v>
      </c>
      <c r="I863" s="6">
        <f>INDEX(Data_Persons[Tenure (yrs)],MATCH(Data_Sales!H863,Data_Persons[Sales Person],0))</f>
        <v>5</v>
      </c>
      <c r="J863" s="6" t="s">
        <v>12</v>
      </c>
      <c r="K863" s="6" t="s">
        <v>832</v>
      </c>
      <c r="L863" s="22">
        <v>199</v>
      </c>
      <c r="M863" s="6">
        <v>8</v>
      </c>
      <c r="N863" s="22">
        <f t="shared" si="41"/>
        <v>1592</v>
      </c>
      <c r="O863" s="6" t="str">
        <f>VLOOKUP(H863,Data_Persons!$B$2:$C$9,2,0)</f>
        <v>Jeff</v>
      </c>
    </row>
    <row r="864" spans="1:15" x14ac:dyDescent="0.3">
      <c r="A864" s="8" t="s">
        <v>906</v>
      </c>
      <c r="B864" s="43">
        <v>44295</v>
      </c>
      <c r="C864" s="6">
        <f>DAY(Data_Sales[[#This Row],[Order Date]])</f>
        <v>9</v>
      </c>
      <c r="D864" s="14">
        <f t="shared" si="39"/>
        <v>4</v>
      </c>
      <c r="E864" s="6">
        <f t="shared" si="40"/>
        <v>2021</v>
      </c>
      <c r="F864" s="6">
        <v>2</v>
      </c>
      <c r="G864" s="6" t="s">
        <v>74</v>
      </c>
      <c r="H864" s="6" t="s">
        <v>20</v>
      </c>
      <c r="I864" s="6">
        <f>INDEX(Data_Persons[Tenure (yrs)],MATCH(Data_Sales!H864,Data_Persons[Sales Person],0))</f>
        <v>2</v>
      </c>
      <c r="J864" s="6" t="s">
        <v>21</v>
      </c>
      <c r="K864" s="6" t="s">
        <v>832</v>
      </c>
      <c r="L864" s="22">
        <v>199</v>
      </c>
      <c r="M864" s="6">
        <v>3</v>
      </c>
      <c r="N864" s="22">
        <f t="shared" si="41"/>
        <v>597</v>
      </c>
      <c r="O864" s="6" t="str">
        <f>VLOOKUP(H864,Data_Persons!$B$2:$C$9,2,0)</f>
        <v>Jeff</v>
      </c>
    </row>
    <row r="865" spans="1:15" x14ac:dyDescent="0.3">
      <c r="A865" s="8" t="s">
        <v>907</v>
      </c>
      <c r="B865" s="43">
        <v>44295</v>
      </c>
      <c r="C865" s="6">
        <f>DAY(Data_Sales[[#This Row],[Order Date]])</f>
        <v>9</v>
      </c>
      <c r="D865" s="14">
        <f t="shared" si="39"/>
        <v>4</v>
      </c>
      <c r="E865" s="6">
        <f t="shared" si="40"/>
        <v>2021</v>
      </c>
      <c r="F865" s="6">
        <v>5</v>
      </c>
      <c r="G865" s="6" t="s">
        <v>23</v>
      </c>
      <c r="H865" s="6" t="s">
        <v>30</v>
      </c>
      <c r="I865" s="6">
        <f>INDEX(Data_Persons[Tenure (yrs)],MATCH(Data_Sales!H865,Data_Persons[Sales Person],0))</f>
        <v>2</v>
      </c>
      <c r="J865" s="6" t="s">
        <v>21</v>
      </c>
      <c r="K865" s="6" t="s">
        <v>832</v>
      </c>
      <c r="L865" s="22">
        <v>199</v>
      </c>
      <c r="M865" s="6">
        <v>4</v>
      </c>
      <c r="N865" s="22">
        <f t="shared" si="41"/>
        <v>796</v>
      </c>
      <c r="O865" s="6" t="str">
        <f>VLOOKUP(H865,Data_Persons!$B$2:$C$9,2,0)</f>
        <v>Sara</v>
      </c>
    </row>
    <row r="866" spans="1:15" x14ac:dyDescent="0.3">
      <c r="A866" s="8" t="s">
        <v>908</v>
      </c>
      <c r="B866" s="43">
        <v>44300</v>
      </c>
      <c r="C866" s="6">
        <f>DAY(Data_Sales[[#This Row],[Order Date]])</f>
        <v>14</v>
      </c>
      <c r="D866" s="14">
        <f t="shared" si="39"/>
        <v>4</v>
      </c>
      <c r="E866" s="6">
        <f t="shared" si="40"/>
        <v>2021</v>
      </c>
      <c r="F866" s="6">
        <v>9</v>
      </c>
      <c r="G866" s="6" t="s">
        <v>40</v>
      </c>
      <c r="H866" s="6" t="s">
        <v>16</v>
      </c>
      <c r="I866" s="6">
        <f>INDEX(Data_Persons[Tenure (yrs)],MATCH(Data_Sales!H866,Data_Persons[Sales Person],0))</f>
        <v>4</v>
      </c>
      <c r="J866" s="6" t="s">
        <v>17</v>
      </c>
      <c r="K866" s="6" t="s">
        <v>832</v>
      </c>
      <c r="L866" s="22">
        <v>199</v>
      </c>
      <c r="M866" s="6">
        <v>9</v>
      </c>
      <c r="N866" s="22">
        <f t="shared" si="41"/>
        <v>1791</v>
      </c>
      <c r="O866" s="6" t="str">
        <f>VLOOKUP(H866,Data_Persons!$B$2:$C$9,2,0)</f>
        <v>Steve</v>
      </c>
    </row>
    <row r="867" spans="1:15" x14ac:dyDescent="0.3">
      <c r="A867" s="8" t="s">
        <v>909</v>
      </c>
      <c r="B867" s="43">
        <v>44300</v>
      </c>
      <c r="C867" s="6">
        <f>DAY(Data_Sales[[#This Row],[Order Date]])</f>
        <v>14</v>
      </c>
      <c r="D867" s="14">
        <f t="shared" si="39"/>
        <v>4</v>
      </c>
      <c r="E867" s="6">
        <f t="shared" si="40"/>
        <v>2021</v>
      </c>
      <c r="F867" s="6">
        <v>8</v>
      </c>
      <c r="G867" s="6" t="s">
        <v>76</v>
      </c>
      <c r="H867" s="6" t="s">
        <v>41</v>
      </c>
      <c r="I867" s="6">
        <f>INDEX(Data_Persons[Tenure (yrs)],MATCH(Data_Sales!H867,Data_Persons[Sales Person],0))</f>
        <v>8</v>
      </c>
      <c r="J867" s="6" t="s">
        <v>17</v>
      </c>
      <c r="K867" s="6" t="s">
        <v>832</v>
      </c>
      <c r="L867" s="22">
        <v>199</v>
      </c>
      <c r="M867" s="6">
        <v>2</v>
      </c>
      <c r="N867" s="22">
        <f t="shared" si="41"/>
        <v>398</v>
      </c>
      <c r="O867" s="6" t="str">
        <f>VLOOKUP(H867,Data_Persons!$B$2:$C$9,2,0)</f>
        <v>Philip</v>
      </c>
    </row>
    <row r="868" spans="1:15" x14ac:dyDescent="0.3">
      <c r="A868" s="8" t="s">
        <v>910</v>
      </c>
      <c r="B868" s="43">
        <v>44300</v>
      </c>
      <c r="C868" s="6">
        <f>DAY(Data_Sales[[#This Row],[Order Date]])</f>
        <v>14</v>
      </c>
      <c r="D868" s="14">
        <f t="shared" si="39"/>
        <v>4</v>
      </c>
      <c r="E868" s="6">
        <f t="shared" si="40"/>
        <v>2021</v>
      </c>
      <c r="F868" s="6">
        <v>6</v>
      </c>
      <c r="G868" s="6" t="s">
        <v>15</v>
      </c>
      <c r="H868" s="6" t="s">
        <v>16</v>
      </c>
      <c r="I868" s="6">
        <f>INDEX(Data_Persons[Tenure (yrs)],MATCH(Data_Sales!H868,Data_Persons[Sales Person],0))</f>
        <v>4</v>
      </c>
      <c r="J868" s="6" t="s">
        <v>17</v>
      </c>
      <c r="K868" s="6" t="s">
        <v>832</v>
      </c>
      <c r="L868" s="22">
        <v>199</v>
      </c>
      <c r="M868" s="6">
        <v>8</v>
      </c>
      <c r="N868" s="22">
        <f t="shared" si="41"/>
        <v>1592</v>
      </c>
      <c r="O868" s="6" t="str">
        <f>VLOOKUP(H868,Data_Persons!$B$2:$C$9,2,0)</f>
        <v>Steve</v>
      </c>
    </row>
    <row r="869" spans="1:15" x14ac:dyDescent="0.3">
      <c r="A869" s="8" t="s">
        <v>911</v>
      </c>
      <c r="B869" s="43">
        <v>44305</v>
      </c>
      <c r="C869" s="6">
        <f>DAY(Data_Sales[[#This Row],[Order Date]])</f>
        <v>19</v>
      </c>
      <c r="D869" s="14">
        <f t="shared" si="39"/>
        <v>4</v>
      </c>
      <c r="E869" s="6">
        <f t="shared" si="40"/>
        <v>2021</v>
      </c>
      <c r="F869" s="6">
        <v>9</v>
      </c>
      <c r="G869" s="6" t="s">
        <v>40</v>
      </c>
      <c r="H869" s="6" t="s">
        <v>41</v>
      </c>
      <c r="I869" s="6">
        <f>INDEX(Data_Persons[Tenure (yrs)],MATCH(Data_Sales!H869,Data_Persons[Sales Person],0))</f>
        <v>8</v>
      </c>
      <c r="J869" s="6" t="s">
        <v>17</v>
      </c>
      <c r="K869" s="6" t="s">
        <v>832</v>
      </c>
      <c r="L869" s="22">
        <v>199</v>
      </c>
      <c r="M869" s="6">
        <v>6</v>
      </c>
      <c r="N869" s="22">
        <f t="shared" si="41"/>
        <v>1194</v>
      </c>
      <c r="O869" s="6" t="str">
        <f>VLOOKUP(H869,Data_Persons!$B$2:$C$9,2,0)</f>
        <v>Philip</v>
      </c>
    </row>
    <row r="870" spans="1:15" x14ac:dyDescent="0.3">
      <c r="A870" s="8" t="s">
        <v>912</v>
      </c>
      <c r="B870" s="43">
        <v>44305</v>
      </c>
      <c r="C870" s="6">
        <f>DAY(Data_Sales[[#This Row],[Order Date]])</f>
        <v>19</v>
      </c>
      <c r="D870" s="14">
        <f t="shared" si="39"/>
        <v>4</v>
      </c>
      <c r="E870" s="6">
        <f t="shared" si="40"/>
        <v>2021</v>
      </c>
      <c r="F870" s="6">
        <v>13</v>
      </c>
      <c r="G870" s="6" t="s">
        <v>35</v>
      </c>
      <c r="H870" s="6" t="s">
        <v>26</v>
      </c>
      <c r="I870" s="6">
        <f>INDEX(Data_Persons[Tenure (yrs)],MATCH(Data_Sales!H870,Data_Persons[Sales Person],0))</f>
        <v>5</v>
      </c>
      <c r="J870" s="6" t="s">
        <v>27</v>
      </c>
      <c r="K870" s="6" t="s">
        <v>832</v>
      </c>
      <c r="L870" s="22">
        <v>199</v>
      </c>
      <c r="M870" s="6">
        <v>2</v>
      </c>
      <c r="N870" s="22">
        <f t="shared" si="41"/>
        <v>398</v>
      </c>
      <c r="O870" s="6" t="str">
        <f>VLOOKUP(H870,Data_Persons!$B$2:$C$9,2,0)</f>
        <v>Sara</v>
      </c>
    </row>
    <row r="871" spans="1:15" x14ac:dyDescent="0.3">
      <c r="A871" s="8" t="s">
        <v>913</v>
      </c>
      <c r="B871" s="43">
        <v>44305</v>
      </c>
      <c r="C871" s="6">
        <f>DAY(Data_Sales[[#This Row],[Order Date]])</f>
        <v>19</v>
      </c>
      <c r="D871" s="14">
        <f t="shared" si="39"/>
        <v>4</v>
      </c>
      <c r="E871" s="6">
        <f t="shared" si="40"/>
        <v>2021</v>
      </c>
      <c r="F871" s="6">
        <v>18</v>
      </c>
      <c r="G871" s="6" t="s">
        <v>52</v>
      </c>
      <c r="H871" s="6" t="s">
        <v>38</v>
      </c>
      <c r="I871" s="6">
        <f>INDEX(Data_Persons[Tenure (yrs)],MATCH(Data_Sales!H871,Data_Persons[Sales Person],0))</f>
        <v>5</v>
      </c>
      <c r="J871" s="6" t="s">
        <v>12</v>
      </c>
      <c r="K871" s="6" t="s">
        <v>832</v>
      </c>
      <c r="L871" s="22">
        <v>199</v>
      </c>
      <c r="M871" s="6">
        <v>0</v>
      </c>
      <c r="N871" s="22">
        <f t="shared" si="41"/>
        <v>0</v>
      </c>
      <c r="O871" s="6" t="str">
        <f>VLOOKUP(H871,Data_Persons!$B$2:$C$9,2,0)</f>
        <v>Jeff</v>
      </c>
    </row>
    <row r="872" spans="1:15" x14ac:dyDescent="0.3">
      <c r="A872" s="8" t="s">
        <v>914</v>
      </c>
      <c r="B872" s="43">
        <v>44307</v>
      </c>
      <c r="C872" s="6">
        <f>DAY(Data_Sales[[#This Row],[Order Date]])</f>
        <v>21</v>
      </c>
      <c r="D872" s="14">
        <f t="shared" si="39"/>
        <v>4</v>
      </c>
      <c r="E872" s="6">
        <f t="shared" si="40"/>
        <v>2021</v>
      </c>
      <c r="F872" s="6">
        <v>18</v>
      </c>
      <c r="G872" s="6" t="s">
        <v>52</v>
      </c>
      <c r="H872" s="6" t="s">
        <v>11</v>
      </c>
      <c r="I872" s="6">
        <f>INDEX(Data_Persons[Tenure (yrs)],MATCH(Data_Sales!H872,Data_Persons[Sales Person],0))</f>
        <v>3</v>
      </c>
      <c r="J872" s="6" t="s">
        <v>12</v>
      </c>
      <c r="K872" s="6" t="s">
        <v>832</v>
      </c>
      <c r="L872" s="22">
        <v>199</v>
      </c>
      <c r="M872" s="6">
        <v>8</v>
      </c>
      <c r="N872" s="22">
        <f t="shared" si="41"/>
        <v>1592</v>
      </c>
      <c r="O872" s="6" t="str">
        <f>VLOOKUP(H872,Data_Persons!$B$2:$C$9,2,0)</f>
        <v>Jeff</v>
      </c>
    </row>
    <row r="873" spans="1:15" x14ac:dyDescent="0.3">
      <c r="A873" s="8" t="s">
        <v>915</v>
      </c>
      <c r="B873" s="43">
        <v>44308</v>
      </c>
      <c r="C873" s="6">
        <f>DAY(Data_Sales[[#This Row],[Order Date]])</f>
        <v>22</v>
      </c>
      <c r="D873" s="14">
        <f t="shared" si="39"/>
        <v>4</v>
      </c>
      <c r="E873" s="6">
        <f t="shared" si="40"/>
        <v>2021</v>
      </c>
      <c r="F873" s="6">
        <v>19</v>
      </c>
      <c r="G873" s="6" t="s">
        <v>32</v>
      </c>
      <c r="H873" s="6" t="s">
        <v>38</v>
      </c>
      <c r="I873" s="6">
        <f>INDEX(Data_Persons[Tenure (yrs)],MATCH(Data_Sales!H873,Data_Persons[Sales Person],0))</f>
        <v>5</v>
      </c>
      <c r="J873" s="6" t="s">
        <v>12</v>
      </c>
      <c r="K873" s="6" t="s">
        <v>832</v>
      </c>
      <c r="L873" s="22">
        <v>199</v>
      </c>
      <c r="M873" s="6">
        <v>9</v>
      </c>
      <c r="N873" s="22">
        <f t="shared" si="41"/>
        <v>1791</v>
      </c>
      <c r="O873" s="6" t="str">
        <f>VLOOKUP(H873,Data_Persons!$B$2:$C$9,2,0)</f>
        <v>Jeff</v>
      </c>
    </row>
    <row r="874" spans="1:15" x14ac:dyDescent="0.3">
      <c r="A874" s="8" t="s">
        <v>916</v>
      </c>
      <c r="B874" s="43">
        <v>44310</v>
      </c>
      <c r="C874" s="6">
        <f>DAY(Data_Sales[[#This Row],[Order Date]])</f>
        <v>24</v>
      </c>
      <c r="D874" s="14">
        <f t="shared" si="39"/>
        <v>4</v>
      </c>
      <c r="E874" s="6">
        <f t="shared" si="40"/>
        <v>2021</v>
      </c>
      <c r="F874" s="6">
        <v>15</v>
      </c>
      <c r="G874" s="6" t="s">
        <v>49</v>
      </c>
      <c r="H874" s="6" t="s">
        <v>36</v>
      </c>
      <c r="I874" s="6">
        <f>INDEX(Data_Persons[Tenure (yrs)],MATCH(Data_Sales!H874,Data_Persons[Sales Person],0))</f>
        <v>6</v>
      </c>
      <c r="J874" s="6" t="s">
        <v>27</v>
      </c>
      <c r="K874" s="6" t="s">
        <v>832</v>
      </c>
      <c r="L874" s="22">
        <v>199</v>
      </c>
      <c r="M874" s="6">
        <v>4</v>
      </c>
      <c r="N874" s="22">
        <f t="shared" si="41"/>
        <v>796</v>
      </c>
      <c r="O874" s="6" t="str">
        <f>VLOOKUP(H874,Data_Persons!$B$2:$C$9,2,0)</f>
        <v>Steve</v>
      </c>
    </row>
    <row r="875" spans="1:15" x14ac:dyDescent="0.3">
      <c r="A875" s="8" t="s">
        <v>917</v>
      </c>
      <c r="B875" s="43">
        <v>44310</v>
      </c>
      <c r="C875" s="6">
        <f>DAY(Data_Sales[[#This Row],[Order Date]])</f>
        <v>24</v>
      </c>
      <c r="D875" s="14">
        <f t="shared" si="39"/>
        <v>4</v>
      </c>
      <c r="E875" s="6">
        <f t="shared" si="40"/>
        <v>2021</v>
      </c>
      <c r="F875" s="6">
        <v>15</v>
      </c>
      <c r="G875" s="6" t="s">
        <v>49</v>
      </c>
      <c r="H875" s="6" t="s">
        <v>26</v>
      </c>
      <c r="I875" s="6">
        <f>INDEX(Data_Persons[Tenure (yrs)],MATCH(Data_Sales!H875,Data_Persons[Sales Person],0))</f>
        <v>5</v>
      </c>
      <c r="J875" s="6" t="s">
        <v>27</v>
      </c>
      <c r="K875" s="6" t="s">
        <v>832</v>
      </c>
      <c r="L875" s="22">
        <v>199</v>
      </c>
      <c r="M875" s="6">
        <v>6</v>
      </c>
      <c r="N875" s="22">
        <f t="shared" si="41"/>
        <v>1194</v>
      </c>
      <c r="O875" s="6" t="str">
        <f>VLOOKUP(H875,Data_Persons!$B$2:$C$9,2,0)</f>
        <v>Sara</v>
      </c>
    </row>
    <row r="876" spans="1:15" x14ac:dyDescent="0.3">
      <c r="A876" s="8" t="s">
        <v>918</v>
      </c>
      <c r="B876" s="43">
        <v>44311</v>
      </c>
      <c r="C876" s="6">
        <f>DAY(Data_Sales[[#This Row],[Order Date]])</f>
        <v>25</v>
      </c>
      <c r="D876" s="14">
        <f t="shared" si="39"/>
        <v>4</v>
      </c>
      <c r="E876" s="6">
        <f t="shared" si="40"/>
        <v>2021</v>
      </c>
      <c r="F876" s="6">
        <v>12</v>
      </c>
      <c r="G876" s="6" t="s">
        <v>25</v>
      </c>
      <c r="H876" s="6" t="s">
        <v>36</v>
      </c>
      <c r="I876" s="6">
        <f>INDEX(Data_Persons[Tenure (yrs)],MATCH(Data_Sales!H876,Data_Persons[Sales Person],0))</f>
        <v>6</v>
      </c>
      <c r="J876" s="6" t="s">
        <v>27</v>
      </c>
      <c r="K876" s="6" t="s">
        <v>832</v>
      </c>
      <c r="L876" s="22">
        <v>199</v>
      </c>
      <c r="M876" s="6">
        <v>6</v>
      </c>
      <c r="N876" s="22">
        <f t="shared" si="41"/>
        <v>1194</v>
      </c>
      <c r="O876" s="6" t="str">
        <f>VLOOKUP(H876,Data_Persons!$B$2:$C$9,2,0)</f>
        <v>Steve</v>
      </c>
    </row>
    <row r="877" spans="1:15" x14ac:dyDescent="0.3">
      <c r="A877" s="8" t="s">
        <v>919</v>
      </c>
      <c r="B877" s="43">
        <v>44314</v>
      </c>
      <c r="C877" s="6">
        <f>DAY(Data_Sales[[#This Row],[Order Date]])</f>
        <v>28</v>
      </c>
      <c r="D877" s="14">
        <f t="shared" si="39"/>
        <v>4</v>
      </c>
      <c r="E877" s="6">
        <f t="shared" si="40"/>
        <v>2021</v>
      </c>
      <c r="F877" s="6">
        <v>10</v>
      </c>
      <c r="G877" s="6" t="s">
        <v>68</v>
      </c>
      <c r="H877" s="6" t="s">
        <v>16</v>
      </c>
      <c r="I877" s="6">
        <f>INDEX(Data_Persons[Tenure (yrs)],MATCH(Data_Sales!H877,Data_Persons[Sales Person],0))</f>
        <v>4</v>
      </c>
      <c r="J877" s="6" t="s">
        <v>17</v>
      </c>
      <c r="K877" s="6" t="s">
        <v>832</v>
      </c>
      <c r="L877" s="22">
        <v>199</v>
      </c>
      <c r="M877" s="6">
        <v>0</v>
      </c>
      <c r="N877" s="22">
        <f t="shared" si="41"/>
        <v>0</v>
      </c>
      <c r="O877" s="6" t="str">
        <f>VLOOKUP(H877,Data_Persons!$B$2:$C$9,2,0)</f>
        <v>Steve</v>
      </c>
    </row>
    <row r="878" spans="1:15" x14ac:dyDescent="0.3">
      <c r="A878" s="8" t="s">
        <v>920</v>
      </c>
      <c r="B878" s="43">
        <v>44316</v>
      </c>
      <c r="C878" s="6">
        <f>DAY(Data_Sales[[#This Row],[Order Date]])</f>
        <v>30</v>
      </c>
      <c r="D878" s="14">
        <f t="shared" si="39"/>
        <v>4</v>
      </c>
      <c r="E878" s="6">
        <f t="shared" si="40"/>
        <v>2021</v>
      </c>
      <c r="F878" s="6">
        <v>18</v>
      </c>
      <c r="G878" s="6" t="s">
        <v>52</v>
      </c>
      <c r="H878" s="6" t="s">
        <v>38</v>
      </c>
      <c r="I878" s="6">
        <f>INDEX(Data_Persons[Tenure (yrs)],MATCH(Data_Sales!H878,Data_Persons[Sales Person],0))</f>
        <v>5</v>
      </c>
      <c r="J878" s="6" t="s">
        <v>12</v>
      </c>
      <c r="K878" s="6" t="s">
        <v>832</v>
      </c>
      <c r="L878" s="22">
        <v>199</v>
      </c>
      <c r="M878" s="6">
        <v>3</v>
      </c>
      <c r="N878" s="22">
        <f t="shared" si="41"/>
        <v>597</v>
      </c>
      <c r="O878" s="6" t="str">
        <f>VLOOKUP(H878,Data_Persons!$B$2:$C$9,2,0)</f>
        <v>Jeff</v>
      </c>
    </row>
    <row r="879" spans="1:15" x14ac:dyDescent="0.3">
      <c r="A879" s="8" t="s">
        <v>921</v>
      </c>
      <c r="B879" s="43">
        <v>44322</v>
      </c>
      <c r="C879" s="6">
        <f>DAY(Data_Sales[[#This Row],[Order Date]])</f>
        <v>6</v>
      </c>
      <c r="D879" s="14">
        <f t="shared" si="39"/>
        <v>5</v>
      </c>
      <c r="E879" s="6">
        <f t="shared" si="40"/>
        <v>2021</v>
      </c>
      <c r="F879" s="6">
        <v>16</v>
      </c>
      <c r="G879" s="6" t="s">
        <v>92</v>
      </c>
      <c r="H879" s="6" t="s">
        <v>38</v>
      </c>
      <c r="I879" s="6">
        <f>INDEX(Data_Persons[Tenure (yrs)],MATCH(Data_Sales!H879,Data_Persons[Sales Person],0))</f>
        <v>5</v>
      </c>
      <c r="J879" s="6" t="s">
        <v>12</v>
      </c>
      <c r="K879" s="6" t="s">
        <v>832</v>
      </c>
      <c r="L879" s="22">
        <v>199</v>
      </c>
      <c r="M879" s="6">
        <v>3</v>
      </c>
      <c r="N879" s="22">
        <f t="shared" si="41"/>
        <v>597</v>
      </c>
      <c r="O879" s="6" t="str">
        <f>VLOOKUP(H879,Data_Persons!$B$2:$C$9,2,0)</f>
        <v>Jeff</v>
      </c>
    </row>
    <row r="880" spans="1:15" x14ac:dyDescent="0.3">
      <c r="A880" s="8" t="s">
        <v>922</v>
      </c>
      <c r="B880" s="43">
        <v>44322</v>
      </c>
      <c r="C880" s="6">
        <f>DAY(Data_Sales[[#This Row],[Order Date]])</f>
        <v>6</v>
      </c>
      <c r="D880" s="14">
        <f t="shared" si="39"/>
        <v>5</v>
      </c>
      <c r="E880" s="6">
        <f t="shared" si="40"/>
        <v>2021</v>
      </c>
      <c r="F880" s="6">
        <v>3</v>
      </c>
      <c r="G880" s="6" t="s">
        <v>29</v>
      </c>
      <c r="H880" s="6" t="s">
        <v>30</v>
      </c>
      <c r="I880" s="6">
        <f>INDEX(Data_Persons[Tenure (yrs)],MATCH(Data_Sales!H880,Data_Persons[Sales Person],0))</f>
        <v>2</v>
      </c>
      <c r="J880" s="6" t="s">
        <v>21</v>
      </c>
      <c r="K880" s="6" t="s">
        <v>832</v>
      </c>
      <c r="L880" s="22">
        <v>199</v>
      </c>
      <c r="M880" s="6">
        <v>1</v>
      </c>
      <c r="N880" s="22">
        <f t="shared" si="41"/>
        <v>199</v>
      </c>
      <c r="O880" s="6" t="str">
        <f>VLOOKUP(H880,Data_Persons!$B$2:$C$9,2,0)</f>
        <v>Sara</v>
      </c>
    </row>
    <row r="881" spans="1:15" x14ac:dyDescent="0.3">
      <c r="A881" s="8" t="s">
        <v>923</v>
      </c>
      <c r="B881" s="43">
        <v>44324</v>
      </c>
      <c r="C881" s="6">
        <f>DAY(Data_Sales[[#This Row],[Order Date]])</f>
        <v>8</v>
      </c>
      <c r="D881" s="14">
        <f t="shared" si="39"/>
        <v>5</v>
      </c>
      <c r="E881" s="6">
        <f t="shared" si="40"/>
        <v>2021</v>
      </c>
      <c r="F881" s="6">
        <v>13</v>
      </c>
      <c r="G881" s="6" t="s">
        <v>35</v>
      </c>
      <c r="H881" s="6" t="s">
        <v>26</v>
      </c>
      <c r="I881" s="6">
        <f>INDEX(Data_Persons[Tenure (yrs)],MATCH(Data_Sales!H881,Data_Persons[Sales Person],0))</f>
        <v>5</v>
      </c>
      <c r="J881" s="6" t="s">
        <v>27</v>
      </c>
      <c r="K881" s="6" t="s">
        <v>832</v>
      </c>
      <c r="L881" s="22">
        <v>199</v>
      </c>
      <c r="M881" s="6">
        <v>1</v>
      </c>
      <c r="N881" s="22">
        <f t="shared" si="41"/>
        <v>199</v>
      </c>
      <c r="O881" s="6" t="str">
        <f>VLOOKUP(H881,Data_Persons!$B$2:$C$9,2,0)</f>
        <v>Sara</v>
      </c>
    </row>
    <row r="882" spans="1:15" x14ac:dyDescent="0.3">
      <c r="A882" s="8" t="s">
        <v>924</v>
      </c>
      <c r="B882" s="43">
        <v>44326</v>
      </c>
      <c r="C882" s="6">
        <f>DAY(Data_Sales[[#This Row],[Order Date]])</f>
        <v>10</v>
      </c>
      <c r="D882" s="14">
        <f t="shared" si="39"/>
        <v>5</v>
      </c>
      <c r="E882" s="6">
        <f t="shared" si="40"/>
        <v>2021</v>
      </c>
      <c r="F882" s="6">
        <v>14</v>
      </c>
      <c r="G882" s="6" t="s">
        <v>65</v>
      </c>
      <c r="H882" s="6" t="s">
        <v>26</v>
      </c>
      <c r="I882" s="6">
        <f>INDEX(Data_Persons[Tenure (yrs)],MATCH(Data_Sales!H882,Data_Persons[Sales Person],0))</f>
        <v>5</v>
      </c>
      <c r="J882" s="6" t="s">
        <v>27</v>
      </c>
      <c r="K882" s="6" t="s">
        <v>832</v>
      </c>
      <c r="L882" s="22">
        <v>199</v>
      </c>
      <c r="M882" s="6">
        <v>3</v>
      </c>
      <c r="N882" s="22">
        <f t="shared" si="41"/>
        <v>597</v>
      </c>
      <c r="O882" s="6" t="str">
        <f>VLOOKUP(H882,Data_Persons!$B$2:$C$9,2,0)</f>
        <v>Sara</v>
      </c>
    </row>
    <row r="883" spans="1:15" x14ac:dyDescent="0.3">
      <c r="A883" s="8" t="s">
        <v>925</v>
      </c>
      <c r="B883" s="43">
        <v>44328</v>
      </c>
      <c r="C883" s="6">
        <f>DAY(Data_Sales[[#This Row],[Order Date]])</f>
        <v>12</v>
      </c>
      <c r="D883" s="14">
        <f t="shared" si="39"/>
        <v>5</v>
      </c>
      <c r="E883" s="6">
        <f t="shared" si="40"/>
        <v>2021</v>
      </c>
      <c r="F883" s="6">
        <v>17</v>
      </c>
      <c r="G883" s="6" t="s">
        <v>63</v>
      </c>
      <c r="H883" s="6" t="s">
        <v>11</v>
      </c>
      <c r="I883" s="6">
        <f>INDEX(Data_Persons[Tenure (yrs)],MATCH(Data_Sales!H883,Data_Persons[Sales Person],0))</f>
        <v>3</v>
      </c>
      <c r="J883" s="6" t="s">
        <v>12</v>
      </c>
      <c r="K883" s="6" t="s">
        <v>832</v>
      </c>
      <c r="L883" s="22">
        <v>199</v>
      </c>
      <c r="M883" s="6">
        <v>8</v>
      </c>
      <c r="N883" s="22">
        <f t="shared" si="41"/>
        <v>1592</v>
      </c>
      <c r="O883" s="6" t="str">
        <f>VLOOKUP(H883,Data_Persons!$B$2:$C$9,2,0)</f>
        <v>Jeff</v>
      </c>
    </row>
    <row r="884" spans="1:15" x14ac:dyDescent="0.3">
      <c r="A884" s="8" t="s">
        <v>926</v>
      </c>
      <c r="B884" s="43">
        <v>44329</v>
      </c>
      <c r="C884" s="6">
        <f>DAY(Data_Sales[[#This Row],[Order Date]])</f>
        <v>13</v>
      </c>
      <c r="D884" s="14">
        <f t="shared" si="39"/>
        <v>5</v>
      </c>
      <c r="E884" s="6">
        <f t="shared" si="40"/>
        <v>2021</v>
      </c>
      <c r="F884" s="6">
        <v>5</v>
      </c>
      <c r="G884" s="6" t="s">
        <v>23</v>
      </c>
      <c r="H884" s="6" t="s">
        <v>20</v>
      </c>
      <c r="I884" s="6">
        <f>INDEX(Data_Persons[Tenure (yrs)],MATCH(Data_Sales!H884,Data_Persons[Sales Person],0))</f>
        <v>2</v>
      </c>
      <c r="J884" s="6" t="s">
        <v>21</v>
      </c>
      <c r="K884" s="6" t="s">
        <v>832</v>
      </c>
      <c r="L884" s="22">
        <v>199</v>
      </c>
      <c r="M884" s="6">
        <v>6</v>
      </c>
      <c r="N884" s="22">
        <f t="shared" si="41"/>
        <v>1194</v>
      </c>
      <c r="O884" s="6" t="str">
        <f>VLOOKUP(H884,Data_Persons!$B$2:$C$9,2,0)</f>
        <v>Jeff</v>
      </c>
    </row>
    <row r="885" spans="1:15" x14ac:dyDescent="0.3">
      <c r="A885" s="8" t="s">
        <v>927</v>
      </c>
      <c r="B885" s="43">
        <v>44331</v>
      </c>
      <c r="C885" s="6">
        <f>DAY(Data_Sales[[#This Row],[Order Date]])</f>
        <v>15</v>
      </c>
      <c r="D885" s="14">
        <f t="shared" si="39"/>
        <v>5</v>
      </c>
      <c r="E885" s="6">
        <f t="shared" si="40"/>
        <v>2021</v>
      </c>
      <c r="F885" s="6">
        <v>17</v>
      </c>
      <c r="G885" s="6" t="s">
        <v>63</v>
      </c>
      <c r="H885" s="6" t="s">
        <v>11</v>
      </c>
      <c r="I885" s="6">
        <f>INDEX(Data_Persons[Tenure (yrs)],MATCH(Data_Sales!H885,Data_Persons[Sales Person],0))</f>
        <v>3</v>
      </c>
      <c r="J885" s="6" t="s">
        <v>12</v>
      </c>
      <c r="K885" s="6" t="s">
        <v>832</v>
      </c>
      <c r="L885" s="22">
        <v>199</v>
      </c>
      <c r="M885" s="6">
        <v>0</v>
      </c>
      <c r="N885" s="22">
        <f t="shared" si="41"/>
        <v>0</v>
      </c>
      <c r="O885" s="6" t="str">
        <f>VLOOKUP(H885,Data_Persons!$B$2:$C$9,2,0)</f>
        <v>Jeff</v>
      </c>
    </row>
    <row r="886" spans="1:15" x14ac:dyDescent="0.3">
      <c r="A886" s="8" t="s">
        <v>928</v>
      </c>
      <c r="B886" s="43">
        <v>44331</v>
      </c>
      <c r="C886" s="6">
        <f>DAY(Data_Sales[[#This Row],[Order Date]])</f>
        <v>15</v>
      </c>
      <c r="D886" s="14">
        <f t="shared" si="39"/>
        <v>5</v>
      </c>
      <c r="E886" s="6">
        <f t="shared" si="40"/>
        <v>2021</v>
      </c>
      <c r="F886" s="6">
        <v>18</v>
      </c>
      <c r="G886" s="6" t="s">
        <v>52</v>
      </c>
      <c r="H886" s="6" t="s">
        <v>11</v>
      </c>
      <c r="I886" s="6">
        <f>INDEX(Data_Persons[Tenure (yrs)],MATCH(Data_Sales!H886,Data_Persons[Sales Person],0))</f>
        <v>3</v>
      </c>
      <c r="J886" s="6" t="s">
        <v>12</v>
      </c>
      <c r="K886" s="6" t="s">
        <v>832</v>
      </c>
      <c r="L886" s="22">
        <v>199</v>
      </c>
      <c r="M886" s="6">
        <v>6</v>
      </c>
      <c r="N886" s="22">
        <f t="shared" si="41"/>
        <v>1194</v>
      </c>
      <c r="O886" s="6" t="str">
        <f>VLOOKUP(H886,Data_Persons!$B$2:$C$9,2,0)</f>
        <v>Jeff</v>
      </c>
    </row>
    <row r="887" spans="1:15" x14ac:dyDescent="0.3">
      <c r="A887" s="8" t="s">
        <v>929</v>
      </c>
      <c r="B887" s="43">
        <v>44332</v>
      </c>
      <c r="C887" s="6">
        <f>DAY(Data_Sales[[#This Row],[Order Date]])</f>
        <v>16</v>
      </c>
      <c r="D887" s="14">
        <f t="shared" si="39"/>
        <v>5</v>
      </c>
      <c r="E887" s="6">
        <f t="shared" si="40"/>
        <v>2021</v>
      </c>
      <c r="F887" s="6">
        <v>9</v>
      </c>
      <c r="G887" s="6" t="s">
        <v>40</v>
      </c>
      <c r="H887" s="6" t="s">
        <v>16</v>
      </c>
      <c r="I887" s="6">
        <f>INDEX(Data_Persons[Tenure (yrs)],MATCH(Data_Sales!H887,Data_Persons[Sales Person],0))</f>
        <v>4</v>
      </c>
      <c r="J887" s="6" t="s">
        <v>17</v>
      </c>
      <c r="K887" s="6" t="s">
        <v>832</v>
      </c>
      <c r="L887" s="22">
        <v>199</v>
      </c>
      <c r="M887" s="6">
        <v>2</v>
      </c>
      <c r="N887" s="22">
        <f t="shared" si="41"/>
        <v>398</v>
      </c>
      <c r="O887" s="6" t="str">
        <f>VLOOKUP(H887,Data_Persons!$B$2:$C$9,2,0)</f>
        <v>Steve</v>
      </c>
    </row>
    <row r="888" spans="1:15" x14ac:dyDescent="0.3">
      <c r="A888" s="8" t="s">
        <v>930</v>
      </c>
      <c r="B888" s="43">
        <v>44333</v>
      </c>
      <c r="C888" s="6">
        <f>DAY(Data_Sales[[#This Row],[Order Date]])</f>
        <v>17</v>
      </c>
      <c r="D888" s="14">
        <f t="shared" si="39"/>
        <v>5</v>
      </c>
      <c r="E888" s="6">
        <f t="shared" si="40"/>
        <v>2021</v>
      </c>
      <c r="F888" s="6">
        <v>12</v>
      </c>
      <c r="G888" s="6" t="s">
        <v>25</v>
      </c>
      <c r="H888" s="6" t="s">
        <v>36</v>
      </c>
      <c r="I888" s="6">
        <f>INDEX(Data_Persons[Tenure (yrs)],MATCH(Data_Sales!H888,Data_Persons[Sales Person],0))</f>
        <v>6</v>
      </c>
      <c r="J888" s="6" t="s">
        <v>27</v>
      </c>
      <c r="K888" s="6" t="s">
        <v>832</v>
      </c>
      <c r="L888" s="22">
        <v>199</v>
      </c>
      <c r="M888" s="6">
        <v>3</v>
      </c>
      <c r="N888" s="22">
        <f t="shared" si="41"/>
        <v>597</v>
      </c>
      <c r="O888" s="6" t="str">
        <f>VLOOKUP(H888,Data_Persons!$B$2:$C$9,2,0)</f>
        <v>Steve</v>
      </c>
    </row>
    <row r="889" spans="1:15" x14ac:dyDescent="0.3">
      <c r="A889" s="8" t="s">
        <v>931</v>
      </c>
      <c r="B889" s="43">
        <v>44335</v>
      </c>
      <c r="C889" s="6">
        <f>DAY(Data_Sales[[#This Row],[Order Date]])</f>
        <v>19</v>
      </c>
      <c r="D889" s="14">
        <f t="shared" si="39"/>
        <v>5</v>
      </c>
      <c r="E889" s="6">
        <f t="shared" si="40"/>
        <v>2021</v>
      </c>
      <c r="F889" s="6">
        <v>4</v>
      </c>
      <c r="G889" s="6" t="s">
        <v>19</v>
      </c>
      <c r="H889" s="6" t="s">
        <v>20</v>
      </c>
      <c r="I889" s="6">
        <f>INDEX(Data_Persons[Tenure (yrs)],MATCH(Data_Sales!H889,Data_Persons[Sales Person],0))</f>
        <v>2</v>
      </c>
      <c r="J889" s="6" t="s">
        <v>21</v>
      </c>
      <c r="K889" s="6" t="s">
        <v>832</v>
      </c>
      <c r="L889" s="22">
        <v>199</v>
      </c>
      <c r="M889" s="6">
        <v>0</v>
      </c>
      <c r="N889" s="22">
        <f t="shared" si="41"/>
        <v>0</v>
      </c>
      <c r="O889" s="6" t="str">
        <f>VLOOKUP(H889,Data_Persons!$B$2:$C$9,2,0)</f>
        <v>Jeff</v>
      </c>
    </row>
    <row r="890" spans="1:15" x14ac:dyDescent="0.3">
      <c r="A890" s="8" t="s">
        <v>932</v>
      </c>
      <c r="B890" s="43">
        <v>44339</v>
      </c>
      <c r="C890" s="6">
        <f>DAY(Data_Sales[[#This Row],[Order Date]])</f>
        <v>23</v>
      </c>
      <c r="D890" s="14">
        <f t="shared" si="39"/>
        <v>5</v>
      </c>
      <c r="E890" s="6">
        <f t="shared" si="40"/>
        <v>2021</v>
      </c>
      <c r="F890" s="6">
        <v>13</v>
      </c>
      <c r="G890" s="6" t="s">
        <v>35</v>
      </c>
      <c r="H890" s="6" t="s">
        <v>26</v>
      </c>
      <c r="I890" s="6">
        <f>INDEX(Data_Persons[Tenure (yrs)],MATCH(Data_Sales!H890,Data_Persons[Sales Person],0))</f>
        <v>5</v>
      </c>
      <c r="J890" s="6" t="s">
        <v>27</v>
      </c>
      <c r="K890" s="6" t="s">
        <v>832</v>
      </c>
      <c r="L890" s="22">
        <v>199</v>
      </c>
      <c r="M890" s="6">
        <v>2</v>
      </c>
      <c r="N890" s="22">
        <f t="shared" si="41"/>
        <v>398</v>
      </c>
      <c r="O890" s="6" t="str">
        <f>VLOOKUP(H890,Data_Persons!$B$2:$C$9,2,0)</f>
        <v>Sara</v>
      </c>
    </row>
    <row r="891" spans="1:15" x14ac:dyDescent="0.3">
      <c r="A891" s="8" t="s">
        <v>933</v>
      </c>
      <c r="B891" s="43">
        <v>44340</v>
      </c>
      <c r="C891" s="6">
        <f>DAY(Data_Sales[[#This Row],[Order Date]])</f>
        <v>24</v>
      </c>
      <c r="D891" s="14">
        <f t="shared" si="39"/>
        <v>5</v>
      </c>
      <c r="E891" s="6">
        <f t="shared" si="40"/>
        <v>2021</v>
      </c>
      <c r="F891" s="6">
        <v>4</v>
      </c>
      <c r="G891" s="6" t="s">
        <v>19</v>
      </c>
      <c r="H891" s="6" t="s">
        <v>30</v>
      </c>
      <c r="I891" s="6">
        <f>INDEX(Data_Persons[Tenure (yrs)],MATCH(Data_Sales!H891,Data_Persons[Sales Person],0))</f>
        <v>2</v>
      </c>
      <c r="J891" s="6" t="s">
        <v>21</v>
      </c>
      <c r="K891" s="6" t="s">
        <v>832</v>
      </c>
      <c r="L891" s="22">
        <v>199</v>
      </c>
      <c r="M891" s="6">
        <v>4</v>
      </c>
      <c r="N891" s="22">
        <f t="shared" si="41"/>
        <v>796</v>
      </c>
      <c r="O891" s="6" t="str">
        <f>VLOOKUP(H891,Data_Persons!$B$2:$C$9,2,0)</f>
        <v>Sara</v>
      </c>
    </row>
    <row r="892" spans="1:15" x14ac:dyDescent="0.3">
      <c r="A892" s="8" t="s">
        <v>934</v>
      </c>
      <c r="B892" s="43">
        <v>44341</v>
      </c>
      <c r="C892" s="6">
        <f>DAY(Data_Sales[[#This Row],[Order Date]])</f>
        <v>25</v>
      </c>
      <c r="D892" s="14">
        <f t="shared" si="39"/>
        <v>5</v>
      </c>
      <c r="E892" s="6">
        <f t="shared" si="40"/>
        <v>2021</v>
      </c>
      <c r="F892" s="6">
        <v>16</v>
      </c>
      <c r="G892" s="6" t="s">
        <v>92</v>
      </c>
      <c r="H892" s="6" t="s">
        <v>38</v>
      </c>
      <c r="I892" s="6">
        <f>INDEX(Data_Persons[Tenure (yrs)],MATCH(Data_Sales!H892,Data_Persons[Sales Person],0))</f>
        <v>5</v>
      </c>
      <c r="J892" s="6" t="s">
        <v>12</v>
      </c>
      <c r="K892" s="6" t="s">
        <v>832</v>
      </c>
      <c r="L892" s="22">
        <v>199</v>
      </c>
      <c r="M892" s="6">
        <v>7</v>
      </c>
      <c r="N892" s="22">
        <f t="shared" si="41"/>
        <v>1393</v>
      </c>
      <c r="O892" s="6" t="str">
        <f>VLOOKUP(H892,Data_Persons!$B$2:$C$9,2,0)</f>
        <v>Jeff</v>
      </c>
    </row>
    <row r="893" spans="1:15" x14ac:dyDescent="0.3">
      <c r="A893" s="8" t="s">
        <v>935</v>
      </c>
      <c r="B893" s="43">
        <v>44342</v>
      </c>
      <c r="C893" s="6">
        <f>DAY(Data_Sales[[#This Row],[Order Date]])</f>
        <v>26</v>
      </c>
      <c r="D893" s="14">
        <f t="shared" si="39"/>
        <v>5</v>
      </c>
      <c r="E893" s="6">
        <f t="shared" si="40"/>
        <v>2021</v>
      </c>
      <c r="F893" s="6">
        <v>13</v>
      </c>
      <c r="G893" s="6" t="s">
        <v>35</v>
      </c>
      <c r="H893" s="6" t="s">
        <v>26</v>
      </c>
      <c r="I893" s="6">
        <f>INDEX(Data_Persons[Tenure (yrs)],MATCH(Data_Sales!H893,Data_Persons[Sales Person],0))</f>
        <v>5</v>
      </c>
      <c r="J893" s="6" t="s">
        <v>27</v>
      </c>
      <c r="K893" s="6" t="s">
        <v>832</v>
      </c>
      <c r="L893" s="22">
        <v>199</v>
      </c>
      <c r="M893" s="6">
        <v>5</v>
      </c>
      <c r="N893" s="22">
        <f t="shared" si="41"/>
        <v>995</v>
      </c>
      <c r="O893" s="6" t="str">
        <f>VLOOKUP(H893,Data_Persons!$B$2:$C$9,2,0)</f>
        <v>Sara</v>
      </c>
    </row>
    <row r="894" spans="1:15" x14ac:dyDescent="0.3">
      <c r="A894" s="8" t="s">
        <v>936</v>
      </c>
      <c r="B894" s="43">
        <v>44342</v>
      </c>
      <c r="C894" s="6">
        <f>DAY(Data_Sales[[#This Row],[Order Date]])</f>
        <v>26</v>
      </c>
      <c r="D894" s="14">
        <f t="shared" si="39"/>
        <v>5</v>
      </c>
      <c r="E894" s="6">
        <f t="shared" si="40"/>
        <v>2021</v>
      </c>
      <c r="F894" s="6">
        <v>18</v>
      </c>
      <c r="G894" s="6" t="s">
        <v>52</v>
      </c>
      <c r="H894" s="6" t="s">
        <v>38</v>
      </c>
      <c r="I894" s="6">
        <f>INDEX(Data_Persons[Tenure (yrs)],MATCH(Data_Sales!H894,Data_Persons[Sales Person],0))</f>
        <v>5</v>
      </c>
      <c r="J894" s="6" t="s">
        <v>12</v>
      </c>
      <c r="K894" s="6" t="s">
        <v>832</v>
      </c>
      <c r="L894" s="22">
        <v>199</v>
      </c>
      <c r="M894" s="6">
        <v>8</v>
      </c>
      <c r="N894" s="22">
        <f t="shared" si="41"/>
        <v>1592</v>
      </c>
      <c r="O894" s="6" t="str">
        <f>VLOOKUP(H894,Data_Persons!$B$2:$C$9,2,0)</f>
        <v>Jeff</v>
      </c>
    </row>
    <row r="895" spans="1:15" x14ac:dyDescent="0.3">
      <c r="A895" s="8" t="s">
        <v>937</v>
      </c>
      <c r="B895" s="43">
        <v>44343</v>
      </c>
      <c r="C895" s="6">
        <f>DAY(Data_Sales[[#This Row],[Order Date]])</f>
        <v>27</v>
      </c>
      <c r="D895" s="14">
        <f t="shared" si="39"/>
        <v>5</v>
      </c>
      <c r="E895" s="6">
        <f t="shared" si="40"/>
        <v>2021</v>
      </c>
      <c r="F895" s="6">
        <v>2</v>
      </c>
      <c r="G895" s="6" t="s">
        <v>74</v>
      </c>
      <c r="H895" s="6" t="s">
        <v>20</v>
      </c>
      <c r="I895" s="6">
        <f>INDEX(Data_Persons[Tenure (yrs)],MATCH(Data_Sales!H895,Data_Persons[Sales Person],0))</f>
        <v>2</v>
      </c>
      <c r="J895" s="6" t="s">
        <v>21</v>
      </c>
      <c r="K895" s="6" t="s">
        <v>832</v>
      </c>
      <c r="L895" s="22">
        <v>199</v>
      </c>
      <c r="M895" s="6">
        <v>5</v>
      </c>
      <c r="N895" s="22">
        <f t="shared" si="41"/>
        <v>995</v>
      </c>
      <c r="O895" s="6" t="str">
        <f>VLOOKUP(H895,Data_Persons!$B$2:$C$9,2,0)</f>
        <v>Jeff</v>
      </c>
    </row>
    <row r="896" spans="1:15" x14ac:dyDescent="0.3">
      <c r="A896" s="8" t="s">
        <v>938</v>
      </c>
      <c r="B896" s="43">
        <v>44343</v>
      </c>
      <c r="C896" s="6">
        <f>DAY(Data_Sales[[#This Row],[Order Date]])</f>
        <v>27</v>
      </c>
      <c r="D896" s="14">
        <f t="shared" si="39"/>
        <v>5</v>
      </c>
      <c r="E896" s="6">
        <f t="shared" si="40"/>
        <v>2021</v>
      </c>
      <c r="F896" s="6">
        <v>2</v>
      </c>
      <c r="G896" s="6" t="s">
        <v>74</v>
      </c>
      <c r="H896" s="6" t="s">
        <v>20</v>
      </c>
      <c r="I896" s="6">
        <f>INDEX(Data_Persons[Tenure (yrs)],MATCH(Data_Sales!H896,Data_Persons[Sales Person],0))</f>
        <v>2</v>
      </c>
      <c r="J896" s="6" t="s">
        <v>21</v>
      </c>
      <c r="K896" s="6" t="s">
        <v>832</v>
      </c>
      <c r="L896" s="22">
        <v>199</v>
      </c>
      <c r="M896" s="6">
        <v>0</v>
      </c>
      <c r="N896" s="22">
        <f t="shared" si="41"/>
        <v>0</v>
      </c>
      <c r="O896" s="6" t="str">
        <f>VLOOKUP(H896,Data_Persons!$B$2:$C$9,2,0)</f>
        <v>Jeff</v>
      </c>
    </row>
    <row r="897" spans="1:15" x14ac:dyDescent="0.3">
      <c r="A897" s="8" t="s">
        <v>939</v>
      </c>
      <c r="B897" s="43">
        <v>44344</v>
      </c>
      <c r="C897" s="6">
        <f>DAY(Data_Sales[[#This Row],[Order Date]])</f>
        <v>28</v>
      </c>
      <c r="D897" s="14">
        <f t="shared" si="39"/>
        <v>5</v>
      </c>
      <c r="E897" s="6">
        <f t="shared" si="40"/>
        <v>2021</v>
      </c>
      <c r="F897" s="6">
        <v>9</v>
      </c>
      <c r="G897" s="6" t="s">
        <v>40</v>
      </c>
      <c r="H897" s="6" t="s">
        <v>41</v>
      </c>
      <c r="I897" s="6">
        <f>INDEX(Data_Persons[Tenure (yrs)],MATCH(Data_Sales!H897,Data_Persons[Sales Person],0))</f>
        <v>8</v>
      </c>
      <c r="J897" s="6" t="s">
        <v>17</v>
      </c>
      <c r="K897" s="6" t="s">
        <v>832</v>
      </c>
      <c r="L897" s="22">
        <v>199</v>
      </c>
      <c r="M897" s="6">
        <v>6</v>
      </c>
      <c r="N897" s="22">
        <f t="shared" si="41"/>
        <v>1194</v>
      </c>
      <c r="O897" s="6" t="str">
        <f>VLOOKUP(H897,Data_Persons!$B$2:$C$9,2,0)</f>
        <v>Philip</v>
      </c>
    </row>
    <row r="898" spans="1:15" x14ac:dyDescent="0.3">
      <c r="A898" s="8" t="s">
        <v>940</v>
      </c>
      <c r="B898" s="43">
        <v>44345</v>
      </c>
      <c r="C898" s="6">
        <f>DAY(Data_Sales[[#This Row],[Order Date]])</f>
        <v>29</v>
      </c>
      <c r="D898" s="14">
        <f t="shared" ref="D898:D961" si="42">MONTH(B898)</f>
        <v>5</v>
      </c>
      <c r="E898" s="6">
        <f t="shared" ref="E898:E961" si="43">YEAR(B898)</f>
        <v>2021</v>
      </c>
      <c r="F898" s="6">
        <v>12</v>
      </c>
      <c r="G898" s="6" t="s">
        <v>25</v>
      </c>
      <c r="H898" s="6" t="s">
        <v>36</v>
      </c>
      <c r="I898" s="6">
        <f>INDEX(Data_Persons[Tenure (yrs)],MATCH(Data_Sales!H898,Data_Persons[Sales Person],0))</f>
        <v>6</v>
      </c>
      <c r="J898" s="6" t="s">
        <v>27</v>
      </c>
      <c r="K898" s="6" t="s">
        <v>832</v>
      </c>
      <c r="L898" s="22">
        <v>199</v>
      </c>
      <c r="M898" s="6">
        <v>2</v>
      </c>
      <c r="N898" s="22">
        <f t="shared" si="41"/>
        <v>398</v>
      </c>
      <c r="O898" s="6" t="str">
        <f>VLOOKUP(H898,Data_Persons!$B$2:$C$9,2,0)</f>
        <v>Steve</v>
      </c>
    </row>
    <row r="899" spans="1:15" x14ac:dyDescent="0.3">
      <c r="A899" s="8" t="s">
        <v>941</v>
      </c>
      <c r="B899" s="43">
        <v>44349</v>
      </c>
      <c r="C899" s="6">
        <f>DAY(Data_Sales[[#This Row],[Order Date]])</f>
        <v>2</v>
      </c>
      <c r="D899" s="14">
        <f t="shared" si="42"/>
        <v>6</v>
      </c>
      <c r="E899" s="6">
        <f t="shared" si="43"/>
        <v>2021</v>
      </c>
      <c r="F899" s="6">
        <v>9</v>
      </c>
      <c r="G899" s="6" t="s">
        <v>40</v>
      </c>
      <c r="H899" s="6" t="s">
        <v>41</v>
      </c>
      <c r="I899" s="6">
        <f>INDEX(Data_Persons[Tenure (yrs)],MATCH(Data_Sales!H899,Data_Persons[Sales Person],0))</f>
        <v>8</v>
      </c>
      <c r="J899" s="6" t="s">
        <v>17</v>
      </c>
      <c r="K899" s="6" t="s">
        <v>832</v>
      </c>
      <c r="L899" s="22">
        <v>199</v>
      </c>
      <c r="M899" s="6">
        <v>7</v>
      </c>
      <c r="N899" s="22">
        <f t="shared" ref="N899:N962" si="44">L899*M899</f>
        <v>1393</v>
      </c>
      <c r="O899" s="6" t="str">
        <f>VLOOKUP(H899,Data_Persons!$B$2:$C$9,2,0)</f>
        <v>Philip</v>
      </c>
    </row>
    <row r="900" spans="1:15" x14ac:dyDescent="0.3">
      <c r="A900" s="8" t="s">
        <v>942</v>
      </c>
      <c r="B900" s="43">
        <v>44350</v>
      </c>
      <c r="C900" s="6">
        <f>DAY(Data_Sales[[#This Row],[Order Date]])</f>
        <v>3</v>
      </c>
      <c r="D900" s="14">
        <f t="shared" si="42"/>
        <v>6</v>
      </c>
      <c r="E900" s="6">
        <f t="shared" si="43"/>
        <v>2021</v>
      </c>
      <c r="F900" s="6">
        <v>5</v>
      </c>
      <c r="G900" s="6" t="s">
        <v>23</v>
      </c>
      <c r="H900" s="6" t="s">
        <v>30</v>
      </c>
      <c r="I900" s="6">
        <f>INDEX(Data_Persons[Tenure (yrs)],MATCH(Data_Sales!H900,Data_Persons[Sales Person],0))</f>
        <v>2</v>
      </c>
      <c r="J900" s="6" t="s">
        <v>21</v>
      </c>
      <c r="K900" s="6" t="s">
        <v>832</v>
      </c>
      <c r="L900" s="22">
        <v>199</v>
      </c>
      <c r="M900" s="6">
        <v>9</v>
      </c>
      <c r="N900" s="22">
        <f t="shared" si="44"/>
        <v>1791</v>
      </c>
      <c r="O900" s="6" t="str">
        <f>VLOOKUP(H900,Data_Persons!$B$2:$C$9,2,0)</f>
        <v>Sara</v>
      </c>
    </row>
    <row r="901" spans="1:15" x14ac:dyDescent="0.3">
      <c r="A901" s="8" t="s">
        <v>943</v>
      </c>
      <c r="B901" s="43">
        <v>44350</v>
      </c>
      <c r="C901" s="6">
        <f>DAY(Data_Sales[[#This Row],[Order Date]])</f>
        <v>3</v>
      </c>
      <c r="D901" s="14">
        <f t="shared" si="42"/>
        <v>6</v>
      </c>
      <c r="E901" s="6">
        <f t="shared" si="43"/>
        <v>2021</v>
      </c>
      <c r="F901" s="6">
        <v>12</v>
      </c>
      <c r="G901" s="6" t="s">
        <v>25</v>
      </c>
      <c r="H901" s="6" t="s">
        <v>36</v>
      </c>
      <c r="I901" s="6">
        <f>INDEX(Data_Persons[Tenure (yrs)],MATCH(Data_Sales!H901,Data_Persons[Sales Person],0))</f>
        <v>6</v>
      </c>
      <c r="J901" s="6" t="s">
        <v>27</v>
      </c>
      <c r="K901" s="6" t="s">
        <v>832</v>
      </c>
      <c r="L901" s="22">
        <v>199</v>
      </c>
      <c r="M901" s="6">
        <v>9</v>
      </c>
      <c r="N901" s="22">
        <f t="shared" si="44"/>
        <v>1791</v>
      </c>
      <c r="O901" s="6" t="str">
        <f>VLOOKUP(H901,Data_Persons!$B$2:$C$9,2,0)</f>
        <v>Steve</v>
      </c>
    </row>
    <row r="902" spans="1:15" x14ac:dyDescent="0.3">
      <c r="A902" s="8" t="s">
        <v>944</v>
      </c>
      <c r="B902" s="43">
        <v>44350</v>
      </c>
      <c r="C902" s="6">
        <f>DAY(Data_Sales[[#This Row],[Order Date]])</f>
        <v>3</v>
      </c>
      <c r="D902" s="14">
        <f t="shared" si="42"/>
        <v>6</v>
      </c>
      <c r="E902" s="6">
        <f t="shared" si="43"/>
        <v>2021</v>
      </c>
      <c r="F902" s="6">
        <v>13</v>
      </c>
      <c r="G902" s="6" t="s">
        <v>35</v>
      </c>
      <c r="H902" s="6" t="s">
        <v>36</v>
      </c>
      <c r="I902" s="6">
        <f>INDEX(Data_Persons[Tenure (yrs)],MATCH(Data_Sales!H902,Data_Persons[Sales Person],0))</f>
        <v>6</v>
      </c>
      <c r="J902" s="6" t="s">
        <v>27</v>
      </c>
      <c r="K902" s="6" t="s">
        <v>832</v>
      </c>
      <c r="L902" s="22">
        <v>199</v>
      </c>
      <c r="M902" s="6">
        <v>8</v>
      </c>
      <c r="N902" s="22">
        <f t="shared" si="44"/>
        <v>1592</v>
      </c>
      <c r="O902" s="6" t="str">
        <f>VLOOKUP(H902,Data_Persons!$B$2:$C$9,2,0)</f>
        <v>Steve</v>
      </c>
    </row>
    <row r="903" spans="1:15" x14ac:dyDescent="0.3">
      <c r="A903" s="8" t="s">
        <v>945</v>
      </c>
      <c r="B903" s="43">
        <v>44351</v>
      </c>
      <c r="C903" s="6">
        <f>DAY(Data_Sales[[#This Row],[Order Date]])</f>
        <v>4</v>
      </c>
      <c r="D903" s="14">
        <f t="shared" si="42"/>
        <v>6</v>
      </c>
      <c r="E903" s="6">
        <f t="shared" si="43"/>
        <v>2021</v>
      </c>
      <c r="F903" s="6">
        <v>8</v>
      </c>
      <c r="G903" s="6" t="s">
        <v>76</v>
      </c>
      <c r="H903" s="6" t="s">
        <v>41</v>
      </c>
      <c r="I903" s="6">
        <f>INDEX(Data_Persons[Tenure (yrs)],MATCH(Data_Sales!H903,Data_Persons[Sales Person],0))</f>
        <v>8</v>
      </c>
      <c r="J903" s="6" t="s">
        <v>17</v>
      </c>
      <c r="K903" s="6" t="s">
        <v>832</v>
      </c>
      <c r="L903" s="22">
        <v>199</v>
      </c>
      <c r="M903" s="6">
        <v>3</v>
      </c>
      <c r="N903" s="22">
        <f t="shared" si="44"/>
        <v>597</v>
      </c>
      <c r="O903" s="6" t="str">
        <f>VLOOKUP(H903,Data_Persons!$B$2:$C$9,2,0)</f>
        <v>Philip</v>
      </c>
    </row>
    <row r="904" spans="1:15" x14ac:dyDescent="0.3">
      <c r="A904" s="8" t="s">
        <v>946</v>
      </c>
      <c r="B904" s="43">
        <v>44352</v>
      </c>
      <c r="C904" s="6">
        <f>DAY(Data_Sales[[#This Row],[Order Date]])</f>
        <v>5</v>
      </c>
      <c r="D904" s="14">
        <f t="shared" si="42"/>
        <v>6</v>
      </c>
      <c r="E904" s="6">
        <f t="shared" si="43"/>
        <v>2021</v>
      </c>
      <c r="F904" s="6">
        <v>8</v>
      </c>
      <c r="G904" s="6" t="s">
        <v>76</v>
      </c>
      <c r="H904" s="6" t="s">
        <v>16</v>
      </c>
      <c r="I904" s="6">
        <f>INDEX(Data_Persons[Tenure (yrs)],MATCH(Data_Sales!H904,Data_Persons[Sales Person],0))</f>
        <v>4</v>
      </c>
      <c r="J904" s="6" t="s">
        <v>17</v>
      </c>
      <c r="K904" s="6" t="s">
        <v>832</v>
      </c>
      <c r="L904" s="22">
        <v>199</v>
      </c>
      <c r="M904" s="6">
        <v>5</v>
      </c>
      <c r="N904" s="22">
        <f t="shared" si="44"/>
        <v>995</v>
      </c>
      <c r="O904" s="6" t="str">
        <f>VLOOKUP(H904,Data_Persons!$B$2:$C$9,2,0)</f>
        <v>Steve</v>
      </c>
    </row>
    <row r="905" spans="1:15" x14ac:dyDescent="0.3">
      <c r="A905" s="8" t="s">
        <v>947</v>
      </c>
      <c r="B905" s="43">
        <v>44352</v>
      </c>
      <c r="C905" s="6">
        <f>DAY(Data_Sales[[#This Row],[Order Date]])</f>
        <v>5</v>
      </c>
      <c r="D905" s="14">
        <f t="shared" si="42"/>
        <v>6</v>
      </c>
      <c r="E905" s="6">
        <f t="shared" si="43"/>
        <v>2021</v>
      </c>
      <c r="F905" s="6">
        <v>19</v>
      </c>
      <c r="G905" s="6" t="s">
        <v>32</v>
      </c>
      <c r="H905" s="6" t="s">
        <v>38</v>
      </c>
      <c r="I905" s="6">
        <f>INDEX(Data_Persons[Tenure (yrs)],MATCH(Data_Sales!H905,Data_Persons[Sales Person],0))</f>
        <v>5</v>
      </c>
      <c r="J905" s="6" t="s">
        <v>12</v>
      </c>
      <c r="K905" s="6" t="s">
        <v>832</v>
      </c>
      <c r="L905" s="22">
        <v>199</v>
      </c>
      <c r="M905" s="6">
        <v>2</v>
      </c>
      <c r="N905" s="22">
        <f t="shared" si="44"/>
        <v>398</v>
      </c>
      <c r="O905" s="6" t="str">
        <f>VLOOKUP(H905,Data_Persons!$B$2:$C$9,2,0)</f>
        <v>Jeff</v>
      </c>
    </row>
    <row r="906" spans="1:15" x14ac:dyDescent="0.3">
      <c r="A906" s="8" t="s">
        <v>948</v>
      </c>
      <c r="B906" s="43">
        <v>44353</v>
      </c>
      <c r="C906" s="6">
        <f>DAY(Data_Sales[[#This Row],[Order Date]])</f>
        <v>6</v>
      </c>
      <c r="D906" s="14">
        <f t="shared" si="42"/>
        <v>6</v>
      </c>
      <c r="E906" s="6">
        <f t="shared" si="43"/>
        <v>2021</v>
      </c>
      <c r="F906" s="6">
        <v>9</v>
      </c>
      <c r="G906" s="6" t="s">
        <v>40</v>
      </c>
      <c r="H906" s="6" t="s">
        <v>16</v>
      </c>
      <c r="I906" s="6">
        <f>INDEX(Data_Persons[Tenure (yrs)],MATCH(Data_Sales!H906,Data_Persons[Sales Person],0))</f>
        <v>4</v>
      </c>
      <c r="J906" s="6" t="s">
        <v>17</v>
      </c>
      <c r="K906" s="6" t="s">
        <v>832</v>
      </c>
      <c r="L906" s="22">
        <v>199</v>
      </c>
      <c r="M906" s="6">
        <v>1</v>
      </c>
      <c r="N906" s="22">
        <f t="shared" si="44"/>
        <v>199</v>
      </c>
      <c r="O906" s="6" t="str">
        <f>VLOOKUP(H906,Data_Persons!$B$2:$C$9,2,0)</f>
        <v>Steve</v>
      </c>
    </row>
    <row r="907" spans="1:15" x14ac:dyDescent="0.3">
      <c r="A907" s="8" t="s">
        <v>949</v>
      </c>
      <c r="B907" s="43">
        <v>44353</v>
      </c>
      <c r="C907" s="6">
        <f>DAY(Data_Sales[[#This Row],[Order Date]])</f>
        <v>6</v>
      </c>
      <c r="D907" s="14">
        <f t="shared" si="42"/>
        <v>6</v>
      </c>
      <c r="E907" s="6">
        <f t="shared" si="43"/>
        <v>2021</v>
      </c>
      <c r="F907" s="6">
        <v>8</v>
      </c>
      <c r="G907" s="6" t="s">
        <v>76</v>
      </c>
      <c r="H907" s="6" t="s">
        <v>16</v>
      </c>
      <c r="I907" s="6">
        <f>INDEX(Data_Persons[Tenure (yrs)],MATCH(Data_Sales!H907,Data_Persons[Sales Person],0))</f>
        <v>4</v>
      </c>
      <c r="J907" s="6" t="s">
        <v>17</v>
      </c>
      <c r="K907" s="6" t="s">
        <v>832</v>
      </c>
      <c r="L907" s="22">
        <v>199</v>
      </c>
      <c r="M907" s="6">
        <v>2</v>
      </c>
      <c r="N907" s="22">
        <f t="shared" si="44"/>
        <v>398</v>
      </c>
      <c r="O907" s="6" t="str">
        <f>VLOOKUP(H907,Data_Persons!$B$2:$C$9,2,0)</f>
        <v>Steve</v>
      </c>
    </row>
    <row r="908" spans="1:15" x14ac:dyDescent="0.3">
      <c r="A908" s="8" t="s">
        <v>950</v>
      </c>
      <c r="B908" s="43">
        <v>44354</v>
      </c>
      <c r="C908" s="6">
        <f>DAY(Data_Sales[[#This Row],[Order Date]])</f>
        <v>7</v>
      </c>
      <c r="D908" s="14">
        <f t="shared" si="42"/>
        <v>6</v>
      </c>
      <c r="E908" s="6">
        <f t="shared" si="43"/>
        <v>2021</v>
      </c>
      <c r="F908" s="6">
        <v>19</v>
      </c>
      <c r="G908" s="6" t="s">
        <v>32</v>
      </c>
      <c r="H908" s="6" t="s">
        <v>38</v>
      </c>
      <c r="I908" s="6">
        <f>INDEX(Data_Persons[Tenure (yrs)],MATCH(Data_Sales!H908,Data_Persons[Sales Person],0))</f>
        <v>5</v>
      </c>
      <c r="J908" s="6" t="s">
        <v>12</v>
      </c>
      <c r="K908" s="6" t="s">
        <v>832</v>
      </c>
      <c r="L908" s="22">
        <v>199</v>
      </c>
      <c r="M908" s="6">
        <v>0</v>
      </c>
      <c r="N908" s="22">
        <f t="shared" si="44"/>
        <v>0</v>
      </c>
      <c r="O908" s="6" t="str">
        <f>VLOOKUP(H908,Data_Persons!$B$2:$C$9,2,0)</f>
        <v>Jeff</v>
      </c>
    </row>
    <row r="909" spans="1:15" x14ac:dyDescent="0.3">
      <c r="A909" s="8" t="s">
        <v>951</v>
      </c>
      <c r="B909" s="43">
        <v>44357</v>
      </c>
      <c r="C909" s="6">
        <f>DAY(Data_Sales[[#This Row],[Order Date]])</f>
        <v>10</v>
      </c>
      <c r="D909" s="14">
        <f t="shared" si="42"/>
        <v>6</v>
      </c>
      <c r="E909" s="6">
        <f t="shared" si="43"/>
        <v>2021</v>
      </c>
      <c r="F909" s="6">
        <v>4</v>
      </c>
      <c r="G909" s="6" t="s">
        <v>19</v>
      </c>
      <c r="H909" s="6" t="s">
        <v>30</v>
      </c>
      <c r="I909" s="6">
        <f>INDEX(Data_Persons[Tenure (yrs)],MATCH(Data_Sales!H909,Data_Persons[Sales Person],0))</f>
        <v>2</v>
      </c>
      <c r="J909" s="6" t="s">
        <v>21</v>
      </c>
      <c r="K909" s="6" t="s">
        <v>832</v>
      </c>
      <c r="L909" s="22">
        <v>199</v>
      </c>
      <c r="M909" s="6">
        <v>5</v>
      </c>
      <c r="N909" s="22">
        <f t="shared" si="44"/>
        <v>995</v>
      </c>
      <c r="O909" s="6" t="str">
        <f>VLOOKUP(H909,Data_Persons!$B$2:$C$9,2,0)</f>
        <v>Sara</v>
      </c>
    </row>
    <row r="910" spans="1:15" x14ac:dyDescent="0.3">
      <c r="A910" s="8" t="s">
        <v>952</v>
      </c>
      <c r="B910" s="43">
        <v>44358</v>
      </c>
      <c r="C910" s="6">
        <f>DAY(Data_Sales[[#This Row],[Order Date]])</f>
        <v>11</v>
      </c>
      <c r="D910" s="14">
        <f t="shared" si="42"/>
        <v>6</v>
      </c>
      <c r="E910" s="6">
        <f t="shared" si="43"/>
        <v>2021</v>
      </c>
      <c r="F910" s="6">
        <v>2</v>
      </c>
      <c r="G910" s="6" t="s">
        <v>74</v>
      </c>
      <c r="H910" s="6" t="s">
        <v>30</v>
      </c>
      <c r="I910" s="6">
        <f>INDEX(Data_Persons[Tenure (yrs)],MATCH(Data_Sales!H910,Data_Persons[Sales Person],0))</f>
        <v>2</v>
      </c>
      <c r="J910" s="6" t="s">
        <v>21</v>
      </c>
      <c r="K910" s="6" t="s">
        <v>832</v>
      </c>
      <c r="L910" s="22">
        <v>199</v>
      </c>
      <c r="M910" s="6">
        <v>7</v>
      </c>
      <c r="N910" s="22">
        <f t="shared" si="44"/>
        <v>1393</v>
      </c>
      <c r="O910" s="6" t="str">
        <f>VLOOKUP(H910,Data_Persons!$B$2:$C$9,2,0)</f>
        <v>Sara</v>
      </c>
    </row>
    <row r="911" spans="1:15" x14ac:dyDescent="0.3">
      <c r="A911" s="8" t="s">
        <v>953</v>
      </c>
      <c r="B911" s="43">
        <v>44358</v>
      </c>
      <c r="C911" s="6">
        <f>DAY(Data_Sales[[#This Row],[Order Date]])</f>
        <v>11</v>
      </c>
      <c r="D911" s="14">
        <f t="shared" si="42"/>
        <v>6</v>
      </c>
      <c r="E911" s="6">
        <f t="shared" si="43"/>
        <v>2021</v>
      </c>
      <c r="F911" s="6">
        <v>17</v>
      </c>
      <c r="G911" s="6" t="s">
        <v>63</v>
      </c>
      <c r="H911" s="6" t="s">
        <v>38</v>
      </c>
      <c r="I911" s="6">
        <f>INDEX(Data_Persons[Tenure (yrs)],MATCH(Data_Sales!H911,Data_Persons[Sales Person],0))</f>
        <v>5</v>
      </c>
      <c r="J911" s="6" t="s">
        <v>12</v>
      </c>
      <c r="K911" s="6" t="s">
        <v>832</v>
      </c>
      <c r="L911" s="22">
        <v>199</v>
      </c>
      <c r="M911" s="6">
        <v>2</v>
      </c>
      <c r="N911" s="22">
        <f t="shared" si="44"/>
        <v>398</v>
      </c>
      <c r="O911" s="6" t="str">
        <f>VLOOKUP(H911,Data_Persons!$B$2:$C$9,2,0)</f>
        <v>Jeff</v>
      </c>
    </row>
    <row r="912" spans="1:15" x14ac:dyDescent="0.3">
      <c r="A912" s="8" t="s">
        <v>954</v>
      </c>
      <c r="B912" s="43">
        <v>44359</v>
      </c>
      <c r="C912" s="6">
        <f>DAY(Data_Sales[[#This Row],[Order Date]])</f>
        <v>12</v>
      </c>
      <c r="D912" s="14">
        <f t="shared" si="42"/>
        <v>6</v>
      </c>
      <c r="E912" s="6">
        <f t="shared" si="43"/>
        <v>2021</v>
      </c>
      <c r="F912" s="6">
        <v>19</v>
      </c>
      <c r="G912" s="6" t="s">
        <v>32</v>
      </c>
      <c r="H912" s="6" t="s">
        <v>38</v>
      </c>
      <c r="I912" s="6">
        <f>INDEX(Data_Persons[Tenure (yrs)],MATCH(Data_Sales!H912,Data_Persons[Sales Person],0))</f>
        <v>5</v>
      </c>
      <c r="J912" s="6" t="s">
        <v>12</v>
      </c>
      <c r="K912" s="6" t="s">
        <v>832</v>
      </c>
      <c r="L912" s="22">
        <v>199</v>
      </c>
      <c r="M912" s="6">
        <v>4</v>
      </c>
      <c r="N912" s="22">
        <f t="shared" si="44"/>
        <v>796</v>
      </c>
      <c r="O912" s="6" t="str">
        <f>VLOOKUP(H912,Data_Persons!$B$2:$C$9,2,0)</f>
        <v>Jeff</v>
      </c>
    </row>
    <row r="913" spans="1:15" x14ac:dyDescent="0.3">
      <c r="A913" s="8" t="s">
        <v>955</v>
      </c>
      <c r="B913" s="43">
        <v>44359</v>
      </c>
      <c r="C913" s="6">
        <f>DAY(Data_Sales[[#This Row],[Order Date]])</f>
        <v>12</v>
      </c>
      <c r="D913" s="14">
        <f t="shared" si="42"/>
        <v>6</v>
      </c>
      <c r="E913" s="6">
        <f t="shared" si="43"/>
        <v>2021</v>
      </c>
      <c r="F913" s="6">
        <v>6</v>
      </c>
      <c r="G913" s="6" t="s">
        <v>15</v>
      </c>
      <c r="H913" s="6" t="s">
        <v>41</v>
      </c>
      <c r="I913" s="6">
        <f>INDEX(Data_Persons[Tenure (yrs)],MATCH(Data_Sales!H913,Data_Persons[Sales Person],0))</f>
        <v>8</v>
      </c>
      <c r="J913" s="6" t="s">
        <v>17</v>
      </c>
      <c r="K913" s="6" t="s">
        <v>832</v>
      </c>
      <c r="L913" s="22">
        <v>199</v>
      </c>
      <c r="M913" s="6">
        <v>9</v>
      </c>
      <c r="N913" s="22">
        <f t="shared" si="44"/>
        <v>1791</v>
      </c>
      <c r="O913" s="6" t="str">
        <f>VLOOKUP(H913,Data_Persons!$B$2:$C$9,2,0)</f>
        <v>Philip</v>
      </c>
    </row>
    <row r="914" spans="1:15" x14ac:dyDescent="0.3">
      <c r="A914" s="8" t="s">
        <v>956</v>
      </c>
      <c r="B914" s="43">
        <v>44363</v>
      </c>
      <c r="C914" s="6">
        <f>DAY(Data_Sales[[#This Row],[Order Date]])</f>
        <v>16</v>
      </c>
      <c r="D914" s="14">
        <f t="shared" si="42"/>
        <v>6</v>
      </c>
      <c r="E914" s="6">
        <f t="shared" si="43"/>
        <v>2021</v>
      </c>
      <c r="F914" s="6">
        <v>1</v>
      </c>
      <c r="G914" s="6" t="s">
        <v>61</v>
      </c>
      <c r="H914" s="6" t="s">
        <v>20</v>
      </c>
      <c r="I914" s="6">
        <f>INDEX(Data_Persons[Tenure (yrs)],MATCH(Data_Sales!H914,Data_Persons[Sales Person],0))</f>
        <v>2</v>
      </c>
      <c r="J914" s="6" t="s">
        <v>21</v>
      </c>
      <c r="K914" s="6" t="s">
        <v>832</v>
      </c>
      <c r="L914" s="22">
        <v>199</v>
      </c>
      <c r="M914" s="6">
        <v>0</v>
      </c>
      <c r="N914" s="22">
        <f t="shared" si="44"/>
        <v>0</v>
      </c>
      <c r="O914" s="6" t="str">
        <f>VLOOKUP(H914,Data_Persons!$B$2:$C$9,2,0)</f>
        <v>Jeff</v>
      </c>
    </row>
    <row r="915" spans="1:15" x14ac:dyDescent="0.3">
      <c r="A915" s="8" t="s">
        <v>957</v>
      </c>
      <c r="B915" s="43">
        <v>44369</v>
      </c>
      <c r="C915" s="6">
        <f>DAY(Data_Sales[[#This Row],[Order Date]])</f>
        <v>22</v>
      </c>
      <c r="D915" s="14">
        <f t="shared" si="42"/>
        <v>6</v>
      </c>
      <c r="E915" s="6">
        <f t="shared" si="43"/>
        <v>2021</v>
      </c>
      <c r="F915" s="6">
        <v>5</v>
      </c>
      <c r="G915" s="6" t="s">
        <v>23</v>
      </c>
      <c r="H915" s="6" t="s">
        <v>20</v>
      </c>
      <c r="I915" s="6">
        <f>INDEX(Data_Persons[Tenure (yrs)],MATCH(Data_Sales!H915,Data_Persons[Sales Person],0))</f>
        <v>2</v>
      </c>
      <c r="J915" s="6" t="s">
        <v>21</v>
      </c>
      <c r="K915" s="6" t="s">
        <v>832</v>
      </c>
      <c r="L915" s="22">
        <v>199</v>
      </c>
      <c r="M915" s="6">
        <v>1</v>
      </c>
      <c r="N915" s="22">
        <f t="shared" si="44"/>
        <v>199</v>
      </c>
      <c r="O915" s="6" t="str">
        <f>VLOOKUP(H915,Data_Persons!$B$2:$C$9,2,0)</f>
        <v>Jeff</v>
      </c>
    </row>
    <row r="916" spans="1:15" x14ac:dyDescent="0.3">
      <c r="A916" s="8" t="s">
        <v>958</v>
      </c>
      <c r="B916" s="43">
        <v>44373</v>
      </c>
      <c r="C916" s="6">
        <f>DAY(Data_Sales[[#This Row],[Order Date]])</f>
        <v>26</v>
      </c>
      <c r="D916" s="14">
        <f t="shared" si="42"/>
        <v>6</v>
      </c>
      <c r="E916" s="6">
        <f t="shared" si="43"/>
        <v>2021</v>
      </c>
      <c r="F916" s="6">
        <v>10</v>
      </c>
      <c r="G916" s="6" t="s">
        <v>68</v>
      </c>
      <c r="H916" s="6" t="s">
        <v>16</v>
      </c>
      <c r="I916" s="6">
        <f>INDEX(Data_Persons[Tenure (yrs)],MATCH(Data_Sales!H916,Data_Persons[Sales Person],0))</f>
        <v>4</v>
      </c>
      <c r="J916" s="6" t="s">
        <v>17</v>
      </c>
      <c r="K916" s="6" t="s">
        <v>832</v>
      </c>
      <c r="L916" s="22">
        <v>199</v>
      </c>
      <c r="M916" s="6">
        <v>6</v>
      </c>
      <c r="N916" s="22">
        <f t="shared" si="44"/>
        <v>1194</v>
      </c>
      <c r="O916" s="6" t="str">
        <f>VLOOKUP(H916,Data_Persons!$B$2:$C$9,2,0)</f>
        <v>Steve</v>
      </c>
    </row>
    <row r="917" spans="1:15" x14ac:dyDescent="0.3">
      <c r="A917" s="8" t="s">
        <v>959</v>
      </c>
      <c r="B917" s="43">
        <v>44375</v>
      </c>
      <c r="C917" s="6">
        <f>DAY(Data_Sales[[#This Row],[Order Date]])</f>
        <v>28</v>
      </c>
      <c r="D917" s="14">
        <f t="shared" si="42"/>
        <v>6</v>
      </c>
      <c r="E917" s="6">
        <f t="shared" si="43"/>
        <v>2021</v>
      </c>
      <c r="F917" s="6">
        <v>12</v>
      </c>
      <c r="G917" s="6" t="s">
        <v>25</v>
      </c>
      <c r="H917" s="6" t="s">
        <v>36</v>
      </c>
      <c r="I917" s="6">
        <f>INDEX(Data_Persons[Tenure (yrs)],MATCH(Data_Sales!H917,Data_Persons[Sales Person],0))</f>
        <v>6</v>
      </c>
      <c r="J917" s="6" t="s">
        <v>27</v>
      </c>
      <c r="K917" s="6" t="s">
        <v>832</v>
      </c>
      <c r="L917" s="22">
        <v>199</v>
      </c>
      <c r="M917" s="6">
        <v>3</v>
      </c>
      <c r="N917" s="22">
        <f t="shared" si="44"/>
        <v>597</v>
      </c>
      <c r="O917" s="6" t="str">
        <f>VLOOKUP(H917,Data_Persons!$B$2:$C$9,2,0)</f>
        <v>Steve</v>
      </c>
    </row>
    <row r="918" spans="1:15" x14ac:dyDescent="0.3">
      <c r="A918" s="8" t="s">
        <v>960</v>
      </c>
      <c r="B918" s="43">
        <v>44383</v>
      </c>
      <c r="C918" s="6">
        <f>DAY(Data_Sales[[#This Row],[Order Date]])</f>
        <v>6</v>
      </c>
      <c r="D918" s="14">
        <f t="shared" si="42"/>
        <v>7</v>
      </c>
      <c r="E918" s="6">
        <f t="shared" si="43"/>
        <v>2021</v>
      </c>
      <c r="F918" s="6">
        <v>19</v>
      </c>
      <c r="G918" s="6" t="s">
        <v>32</v>
      </c>
      <c r="H918" s="6" t="s">
        <v>11</v>
      </c>
      <c r="I918" s="6">
        <f>INDEX(Data_Persons[Tenure (yrs)],MATCH(Data_Sales!H918,Data_Persons[Sales Person],0))</f>
        <v>3</v>
      </c>
      <c r="J918" s="6" t="s">
        <v>12</v>
      </c>
      <c r="K918" s="6" t="s">
        <v>832</v>
      </c>
      <c r="L918" s="22">
        <v>199</v>
      </c>
      <c r="M918" s="6">
        <v>8</v>
      </c>
      <c r="N918" s="22">
        <f t="shared" si="44"/>
        <v>1592</v>
      </c>
      <c r="O918" s="6" t="str">
        <f>VLOOKUP(H918,Data_Persons!$B$2:$C$9,2,0)</f>
        <v>Jeff</v>
      </c>
    </row>
    <row r="919" spans="1:15" x14ac:dyDescent="0.3">
      <c r="A919" s="8" t="s">
        <v>961</v>
      </c>
      <c r="B919" s="43">
        <v>44384</v>
      </c>
      <c r="C919" s="6">
        <f>DAY(Data_Sales[[#This Row],[Order Date]])</f>
        <v>7</v>
      </c>
      <c r="D919" s="14">
        <f t="shared" si="42"/>
        <v>7</v>
      </c>
      <c r="E919" s="6">
        <f t="shared" si="43"/>
        <v>2021</v>
      </c>
      <c r="F919" s="6">
        <v>14</v>
      </c>
      <c r="G919" s="6" t="s">
        <v>65</v>
      </c>
      <c r="H919" s="6" t="s">
        <v>36</v>
      </c>
      <c r="I919" s="6">
        <f>INDEX(Data_Persons[Tenure (yrs)],MATCH(Data_Sales!H919,Data_Persons[Sales Person],0))</f>
        <v>6</v>
      </c>
      <c r="J919" s="6" t="s">
        <v>27</v>
      </c>
      <c r="K919" s="6" t="s">
        <v>832</v>
      </c>
      <c r="L919" s="22">
        <v>199</v>
      </c>
      <c r="M919" s="6">
        <v>0</v>
      </c>
      <c r="N919" s="22">
        <f t="shared" si="44"/>
        <v>0</v>
      </c>
      <c r="O919" s="6" t="str">
        <f>VLOOKUP(H919,Data_Persons!$B$2:$C$9,2,0)</f>
        <v>Steve</v>
      </c>
    </row>
    <row r="920" spans="1:15" x14ac:dyDescent="0.3">
      <c r="A920" s="8" t="s">
        <v>962</v>
      </c>
      <c r="B920" s="43">
        <v>44385</v>
      </c>
      <c r="C920" s="6">
        <f>DAY(Data_Sales[[#This Row],[Order Date]])</f>
        <v>8</v>
      </c>
      <c r="D920" s="14">
        <f t="shared" si="42"/>
        <v>7</v>
      </c>
      <c r="E920" s="6">
        <f t="shared" si="43"/>
        <v>2021</v>
      </c>
      <c r="F920" s="6">
        <v>3</v>
      </c>
      <c r="G920" s="6" t="s">
        <v>29</v>
      </c>
      <c r="H920" s="6" t="s">
        <v>30</v>
      </c>
      <c r="I920" s="6">
        <f>INDEX(Data_Persons[Tenure (yrs)],MATCH(Data_Sales!H920,Data_Persons[Sales Person],0))</f>
        <v>2</v>
      </c>
      <c r="J920" s="6" t="s">
        <v>21</v>
      </c>
      <c r="K920" s="6" t="s">
        <v>832</v>
      </c>
      <c r="L920" s="22">
        <v>199</v>
      </c>
      <c r="M920" s="6">
        <v>4</v>
      </c>
      <c r="N920" s="22">
        <f t="shared" si="44"/>
        <v>796</v>
      </c>
      <c r="O920" s="6" t="str">
        <f>VLOOKUP(H920,Data_Persons!$B$2:$C$9,2,0)</f>
        <v>Sara</v>
      </c>
    </row>
    <row r="921" spans="1:15" x14ac:dyDescent="0.3">
      <c r="A921" s="8" t="s">
        <v>963</v>
      </c>
      <c r="B921" s="43">
        <v>44387</v>
      </c>
      <c r="C921" s="6">
        <f>DAY(Data_Sales[[#This Row],[Order Date]])</f>
        <v>10</v>
      </c>
      <c r="D921" s="14">
        <f t="shared" si="42"/>
        <v>7</v>
      </c>
      <c r="E921" s="6">
        <f t="shared" si="43"/>
        <v>2021</v>
      </c>
      <c r="F921" s="6">
        <v>13</v>
      </c>
      <c r="G921" s="6" t="s">
        <v>35</v>
      </c>
      <c r="H921" s="6" t="s">
        <v>26</v>
      </c>
      <c r="I921" s="6">
        <f>INDEX(Data_Persons[Tenure (yrs)],MATCH(Data_Sales!H921,Data_Persons[Sales Person],0))</f>
        <v>5</v>
      </c>
      <c r="J921" s="6" t="s">
        <v>27</v>
      </c>
      <c r="K921" s="6" t="s">
        <v>832</v>
      </c>
      <c r="L921" s="22">
        <v>199</v>
      </c>
      <c r="M921" s="6">
        <v>4</v>
      </c>
      <c r="N921" s="22">
        <f t="shared" si="44"/>
        <v>796</v>
      </c>
      <c r="O921" s="6" t="str">
        <f>VLOOKUP(H921,Data_Persons!$B$2:$C$9,2,0)</f>
        <v>Sara</v>
      </c>
    </row>
    <row r="922" spans="1:15" x14ac:dyDescent="0.3">
      <c r="A922" s="8" t="s">
        <v>964</v>
      </c>
      <c r="B922" s="43">
        <v>44393</v>
      </c>
      <c r="C922" s="6">
        <f>DAY(Data_Sales[[#This Row],[Order Date]])</f>
        <v>16</v>
      </c>
      <c r="D922" s="14">
        <f t="shared" si="42"/>
        <v>7</v>
      </c>
      <c r="E922" s="6">
        <f t="shared" si="43"/>
        <v>2021</v>
      </c>
      <c r="F922" s="6">
        <v>6</v>
      </c>
      <c r="G922" s="6" t="s">
        <v>15</v>
      </c>
      <c r="H922" s="6" t="s">
        <v>16</v>
      </c>
      <c r="I922" s="6">
        <f>INDEX(Data_Persons[Tenure (yrs)],MATCH(Data_Sales!H922,Data_Persons[Sales Person],0))</f>
        <v>4</v>
      </c>
      <c r="J922" s="6" t="s">
        <v>17</v>
      </c>
      <c r="K922" s="6" t="s">
        <v>832</v>
      </c>
      <c r="L922" s="22">
        <v>199</v>
      </c>
      <c r="M922" s="6">
        <v>6</v>
      </c>
      <c r="N922" s="22">
        <f t="shared" si="44"/>
        <v>1194</v>
      </c>
      <c r="O922" s="6" t="str">
        <f>VLOOKUP(H922,Data_Persons!$B$2:$C$9,2,0)</f>
        <v>Steve</v>
      </c>
    </row>
    <row r="923" spans="1:15" x14ac:dyDescent="0.3">
      <c r="A923" s="8" t="s">
        <v>965</v>
      </c>
      <c r="B923" s="43">
        <v>44393</v>
      </c>
      <c r="C923" s="6">
        <f>DAY(Data_Sales[[#This Row],[Order Date]])</f>
        <v>16</v>
      </c>
      <c r="D923" s="14">
        <f t="shared" si="42"/>
        <v>7</v>
      </c>
      <c r="E923" s="6">
        <f t="shared" si="43"/>
        <v>2021</v>
      </c>
      <c r="F923" s="6">
        <v>14</v>
      </c>
      <c r="G923" s="6" t="s">
        <v>65</v>
      </c>
      <c r="H923" s="6" t="s">
        <v>26</v>
      </c>
      <c r="I923" s="6">
        <f>INDEX(Data_Persons[Tenure (yrs)],MATCH(Data_Sales!H923,Data_Persons[Sales Person],0))</f>
        <v>5</v>
      </c>
      <c r="J923" s="6" t="s">
        <v>27</v>
      </c>
      <c r="K923" s="6" t="s">
        <v>832</v>
      </c>
      <c r="L923" s="22">
        <v>199</v>
      </c>
      <c r="M923" s="6">
        <v>0</v>
      </c>
      <c r="N923" s="22">
        <f t="shared" si="44"/>
        <v>0</v>
      </c>
      <c r="O923" s="6" t="str">
        <f>VLOOKUP(H923,Data_Persons!$B$2:$C$9,2,0)</f>
        <v>Sara</v>
      </c>
    </row>
    <row r="924" spans="1:15" x14ac:dyDescent="0.3">
      <c r="A924" s="8" t="s">
        <v>966</v>
      </c>
      <c r="B924" s="43">
        <v>44393</v>
      </c>
      <c r="C924" s="6">
        <f>DAY(Data_Sales[[#This Row],[Order Date]])</f>
        <v>16</v>
      </c>
      <c r="D924" s="14">
        <f t="shared" si="42"/>
        <v>7</v>
      </c>
      <c r="E924" s="6">
        <f t="shared" si="43"/>
        <v>2021</v>
      </c>
      <c r="F924" s="6">
        <v>8</v>
      </c>
      <c r="G924" s="6" t="s">
        <v>76</v>
      </c>
      <c r="H924" s="6" t="s">
        <v>41</v>
      </c>
      <c r="I924" s="6">
        <f>INDEX(Data_Persons[Tenure (yrs)],MATCH(Data_Sales!H924,Data_Persons[Sales Person],0))</f>
        <v>8</v>
      </c>
      <c r="J924" s="6" t="s">
        <v>17</v>
      </c>
      <c r="K924" s="6" t="s">
        <v>832</v>
      </c>
      <c r="L924" s="22">
        <v>199</v>
      </c>
      <c r="M924" s="6">
        <v>1</v>
      </c>
      <c r="N924" s="22">
        <f t="shared" si="44"/>
        <v>199</v>
      </c>
      <c r="O924" s="6" t="str">
        <f>VLOOKUP(H924,Data_Persons!$B$2:$C$9,2,0)</f>
        <v>Philip</v>
      </c>
    </row>
    <row r="925" spans="1:15" x14ac:dyDescent="0.3">
      <c r="A925" s="8" t="s">
        <v>967</v>
      </c>
      <c r="B925" s="43">
        <v>44396</v>
      </c>
      <c r="C925" s="6">
        <f>DAY(Data_Sales[[#This Row],[Order Date]])</f>
        <v>19</v>
      </c>
      <c r="D925" s="14">
        <f t="shared" si="42"/>
        <v>7</v>
      </c>
      <c r="E925" s="6">
        <f t="shared" si="43"/>
        <v>2021</v>
      </c>
      <c r="F925" s="6">
        <v>15</v>
      </c>
      <c r="G925" s="6" t="s">
        <v>49</v>
      </c>
      <c r="H925" s="6" t="s">
        <v>36</v>
      </c>
      <c r="I925" s="6">
        <f>INDEX(Data_Persons[Tenure (yrs)],MATCH(Data_Sales!H925,Data_Persons[Sales Person],0))</f>
        <v>6</v>
      </c>
      <c r="J925" s="6" t="s">
        <v>27</v>
      </c>
      <c r="K925" s="6" t="s">
        <v>832</v>
      </c>
      <c r="L925" s="22">
        <v>199</v>
      </c>
      <c r="M925" s="6">
        <v>1</v>
      </c>
      <c r="N925" s="22">
        <f t="shared" si="44"/>
        <v>199</v>
      </c>
      <c r="O925" s="6" t="str">
        <f>VLOOKUP(H925,Data_Persons!$B$2:$C$9,2,0)</f>
        <v>Steve</v>
      </c>
    </row>
    <row r="926" spans="1:15" x14ac:dyDescent="0.3">
      <c r="A926" s="8" t="s">
        <v>968</v>
      </c>
      <c r="B926" s="43">
        <v>44401</v>
      </c>
      <c r="C926" s="6">
        <f>DAY(Data_Sales[[#This Row],[Order Date]])</f>
        <v>24</v>
      </c>
      <c r="D926" s="14">
        <f t="shared" si="42"/>
        <v>7</v>
      </c>
      <c r="E926" s="6">
        <f t="shared" si="43"/>
        <v>2021</v>
      </c>
      <c r="F926" s="6">
        <v>2</v>
      </c>
      <c r="G926" s="6" t="s">
        <v>74</v>
      </c>
      <c r="H926" s="6" t="s">
        <v>20</v>
      </c>
      <c r="I926" s="6">
        <f>INDEX(Data_Persons[Tenure (yrs)],MATCH(Data_Sales!H926,Data_Persons[Sales Person],0))</f>
        <v>2</v>
      </c>
      <c r="J926" s="6" t="s">
        <v>21</v>
      </c>
      <c r="K926" s="6" t="s">
        <v>832</v>
      </c>
      <c r="L926" s="22">
        <v>199</v>
      </c>
      <c r="M926" s="6">
        <v>1</v>
      </c>
      <c r="N926" s="22">
        <f t="shared" si="44"/>
        <v>199</v>
      </c>
      <c r="O926" s="6" t="str">
        <f>VLOOKUP(H926,Data_Persons!$B$2:$C$9,2,0)</f>
        <v>Jeff</v>
      </c>
    </row>
    <row r="927" spans="1:15" x14ac:dyDescent="0.3">
      <c r="A927" s="8" t="s">
        <v>969</v>
      </c>
      <c r="B927" s="43">
        <v>44404</v>
      </c>
      <c r="C927" s="6">
        <f>DAY(Data_Sales[[#This Row],[Order Date]])</f>
        <v>27</v>
      </c>
      <c r="D927" s="14">
        <f t="shared" si="42"/>
        <v>7</v>
      </c>
      <c r="E927" s="6">
        <f t="shared" si="43"/>
        <v>2021</v>
      </c>
      <c r="F927" s="6">
        <v>11</v>
      </c>
      <c r="G927" s="6" t="s">
        <v>115</v>
      </c>
      <c r="H927" s="6" t="s">
        <v>36</v>
      </c>
      <c r="I927" s="6">
        <f>INDEX(Data_Persons[Tenure (yrs)],MATCH(Data_Sales!H927,Data_Persons[Sales Person],0))</f>
        <v>6</v>
      </c>
      <c r="J927" s="6" t="s">
        <v>27</v>
      </c>
      <c r="K927" s="6" t="s">
        <v>832</v>
      </c>
      <c r="L927" s="22">
        <v>199</v>
      </c>
      <c r="M927" s="6">
        <v>4</v>
      </c>
      <c r="N927" s="22">
        <f t="shared" si="44"/>
        <v>796</v>
      </c>
      <c r="O927" s="6" t="str">
        <f>VLOOKUP(H927,Data_Persons!$B$2:$C$9,2,0)</f>
        <v>Steve</v>
      </c>
    </row>
    <row r="928" spans="1:15" x14ac:dyDescent="0.3">
      <c r="A928" s="8" t="s">
        <v>970</v>
      </c>
      <c r="B928" s="43">
        <v>44404</v>
      </c>
      <c r="C928" s="6">
        <f>DAY(Data_Sales[[#This Row],[Order Date]])</f>
        <v>27</v>
      </c>
      <c r="D928" s="14">
        <f t="shared" si="42"/>
        <v>7</v>
      </c>
      <c r="E928" s="6">
        <f t="shared" si="43"/>
        <v>2021</v>
      </c>
      <c r="F928" s="6">
        <v>19</v>
      </c>
      <c r="G928" s="6" t="s">
        <v>32</v>
      </c>
      <c r="H928" s="6" t="s">
        <v>38</v>
      </c>
      <c r="I928" s="6">
        <f>INDEX(Data_Persons[Tenure (yrs)],MATCH(Data_Sales!H928,Data_Persons[Sales Person],0))</f>
        <v>5</v>
      </c>
      <c r="J928" s="6" t="s">
        <v>12</v>
      </c>
      <c r="K928" s="6" t="s">
        <v>832</v>
      </c>
      <c r="L928" s="22">
        <v>199</v>
      </c>
      <c r="M928" s="6">
        <v>5</v>
      </c>
      <c r="N928" s="22">
        <f t="shared" si="44"/>
        <v>995</v>
      </c>
      <c r="O928" s="6" t="str">
        <f>VLOOKUP(H928,Data_Persons!$B$2:$C$9,2,0)</f>
        <v>Jeff</v>
      </c>
    </row>
    <row r="929" spans="1:15" x14ac:dyDescent="0.3">
      <c r="A929" s="8" t="s">
        <v>971</v>
      </c>
      <c r="B929" s="43">
        <v>44404</v>
      </c>
      <c r="C929" s="6">
        <f>DAY(Data_Sales[[#This Row],[Order Date]])</f>
        <v>27</v>
      </c>
      <c r="D929" s="14">
        <f t="shared" si="42"/>
        <v>7</v>
      </c>
      <c r="E929" s="6">
        <f t="shared" si="43"/>
        <v>2021</v>
      </c>
      <c r="F929" s="6">
        <v>11</v>
      </c>
      <c r="G929" s="6" t="s">
        <v>115</v>
      </c>
      <c r="H929" s="6" t="s">
        <v>26</v>
      </c>
      <c r="I929" s="6">
        <f>INDEX(Data_Persons[Tenure (yrs)],MATCH(Data_Sales!H929,Data_Persons[Sales Person],0))</f>
        <v>5</v>
      </c>
      <c r="J929" s="6" t="s">
        <v>27</v>
      </c>
      <c r="K929" s="6" t="s">
        <v>832</v>
      </c>
      <c r="L929" s="22">
        <v>199</v>
      </c>
      <c r="M929" s="6">
        <v>5</v>
      </c>
      <c r="N929" s="22">
        <f t="shared" si="44"/>
        <v>995</v>
      </c>
      <c r="O929" s="6" t="str">
        <f>VLOOKUP(H929,Data_Persons!$B$2:$C$9,2,0)</f>
        <v>Sara</v>
      </c>
    </row>
    <row r="930" spans="1:15" x14ac:dyDescent="0.3">
      <c r="A930" s="8" t="s">
        <v>972</v>
      </c>
      <c r="B930" s="43">
        <v>44406</v>
      </c>
      <c r="C930" s="6">
        <f>DAY(Data_Sales[[#This Row],[Order Date]])</f>
        <v>29</v>
      </c>
      <c r="D930" s="14">
        <f t="shared" si="42"/>
        <v>7</v>
      </c>
      <c r="E930" s="6">
        <f t="shared" si="43"/>
        <v>2021</v>
      </c>
      <c r="F930" s="6">
        <v>3</v>
      </c>
      <c r="G930" s="6" t="s">
        <v>29</v>
      </c>
      <c r="H930" s="6" t="s">
        <v>30</v>
      </c>
      <c r="I930" s="6">
        <f>INDEX(Data_Persons[Tenure (yrs)],MATCH(Data_Sales!H930,Data_Persons[Sales Person],0))</f>
        <v>2</v>
      </c>
      <c r="J930" s="6" t="s">
        <v>21</v>
      </c>
      <c r="K930" s="6" t="s">
        <v>832</v>
      </c>
      <c r="L930" s="22">
        <v>199</v>
      </c>
      <c r="M930" s="6">
        <v>8</v>
      </c>
      <c r="N930" s="22">
        <f t="shared" si="44"/>
        <v>1592</v>
      </c>
      <c r="O930" s="6" t="str">
        <f>VLOOKUP(H930,Data_Persons!$B$2:$C$9,2,0)</f>
        <v>Sara</v>
      </c>
    </row>
    <row r="931" spans="1:15" x14ac:dyDescent="0.3">
      <c r="A931" s="8" t="s">
        <v>973</v>
      </c>
      <c r="B931" s="43">
        <v>44408</v>
      </c>
      <c r="C931" s="6">
        <f>DAY(Data_Sales[[#This Row],[Order Date]])</f>
        <v>31</v>
      </c>
      <c r="D931" s="14">
        <f t="shared" si="42"/>
        <v>7</v>
      </c>
      <c r="E931" s="6">
        <f t="shared" si="43"/>
        <v>2021</v>
      </c>
      <c r="F931" s="6">
        <v>5</v>
      </c>
      <c r="G931" s="6" t="s">
        <v>23</v>
      </c>
      <c r="H931" s="6" t="s">
        <v>30</v>
      </c>
      <c r="I931" s="6">
        <f>INDEX(Data_Persons[Tenure (yrs)],MATCH(Data_Sales!H931,Data_Persons[Sales Person],0))</f>
        <v>2</v>
      </c>
      <c r="J931" s="6" t="s">
        <v>21</v>
      </c>
      <c r="K931" s="6" t="s">
        <v>832</v>
      </c>
      <c r="L931" s="22">
        <v>199</v>
      </c>
      <c r="M931" s="6">
        <v>3</v>
      </c>
      <c r="N931" s="22">
        <f t="shared" si="44"/>
        <v>597</v>
      </c>
      <c r="O931" s="6" t="str">
        <f>VLOOKUP(H931,Data_Persons!$B$2:$C$9,2,0)</f>
        <v>Sara</v>
      </c>
    </row>
    <row r="932" spans="1:15" x14ac:dyDescent="0.3">
      <c r="A932" s="8" t="s">
        <v>974</v>
      </c>
      <c r="B932" s="43">
        <v>44411</v>
      </c>
      <c r="C932" s="6">
        <f>DAY(Data_Sales[[#This Row],[Order Date]])</f>
        <v>3</v>
      </c>
      <c r="D932" s="14">
        <f t="shared" si="42"/>
        <v>8</v>
      </c>
      <c r="E932" s="6">
        <f t="shared" si="43"/>
        <v>2021</v>
      </c>
      <c r="F932" s="6">
        <v>6</v>
      </c>
      <c r="G932" s="6" t="s">
        <v>15</v>
      </c>
      <c r="H932" s="6" t="s">
        <v>16</v>
      </c>
      <c r="I932" s="6">
        <f>INDEX(Data_Persons[Tenure (yrs)],MATCH(Data_Sales!H932,Data_Persons[Sales Person],0))</f>
        <v>4</v>
      </c>
      <c r="J932" s="6" t="s">
        <v>17</v>
      </c>
      <c r="K932" s="6" t="s">
        <v>832</v>
      </c>
      <c r="L932" s="22">
        <v>199</v>
      </c>
      <c r="M932" s="6">
        <v>3</v>
      </c>
      <c r="N932" s="22">
        <f t="shared" si="44"/>
        <v>597</v>
      </c>
      <c r="O932" s="6" t="str">
        <f>VLOOKUP(H932,Data_Persons!$B$2:$C$9,2,0)</f>
        <v>Steve</v>
      </c>
    </row>
    <row r="933" spans="1:15" x14ac:dyDescent="0.3">
      <c r="A933" s="8" t="s">
        <v>975</v>
      </c>
      <c r="B933" s="43">
        <v>44411</v>
      </c>
      <c r="C933" s="6">
        <f>DAY(Data_Sales[[#This Row],[Order Date]])</f>
        <v>3</v>
      </c>
      <c r="D933" s="14">
        <f t="shared" si="42"/>
        <v>8</v>
      </c>
      <c r="E933" s="6">
        <f t="shared" si="43"/>
        <v>2021</v>
      </c>
      <c r="F933" s="6">
        <v>10</v>
      </c>
      <c r="G933" s="6" t="s">
        <v>68</v>
      </c>
      <c r="H933" s="6" t="s">
        <v>16</v>
      </c>
      <c r="I933" s="6">
        <f>INDEX(Data_Persons[Tenure (yrs)],MATCH(Data_Sales!H933,Data_Persons[Sales Person],0))</f>
        <v>4</v>
      </c>
      <c r="J933" s="6" t="s">
        <v>17</v>
      </c>
      <c r="K933" s="6" t="s">
        <v>832</v>
      </c>
      <c r="L933" s="22">
        <v>199</v>
      </c>
      <c r="M933" s="6">
        <v>1</v>
      </c>
      <c r="N933" s="22">
        <f t="shared" si="44"/>
        <v>199</v>
      </c>
      <c r="O933" s="6" t="str">
        <f>VLOOKUP(H933,Data_Persons!$B$2:$C$9,2,0)</f>
        <v>Steve</v>
      </c>
    </row>
    <row r="934" spans="1:15" x14ac:dyDescent="0.3">
      <c r="A934" s="8" t="s">
        <v>976</v>
      </c>
      <c r="B934" s="43">
        <v>44411</v>
      </c>
      <c r="C934" s="6">
        <f>DAY(Data_Sales[[#This Row],[Order Date]])</f>
        <v>3</v>
      </c>
      <c r="D934" s="14">
        <f t="shared" si="42"/>
        <v>8</v>
      </c>
      <c r="E934" s="6">
        <f t="shared" si="43"/>
        <v>2021</v>
      </c>
      <c r="F934" s="6">
        <v>19</v>
      </c>
      <c r="G934" s="6" t="s">
        <v>32</v>
      </c>
      <c r="H934" s="6" t="s">
        <v>38</v>
      </c>
      <c r="I934" s="6">
        <f>INDEX(Data_Persons[Tenure (yrs)],MATCH(Data_Sales!H934,Data_Persons[Sales Person],0))</f>
        <v>5</v>
      </c>
      <c r="J934" s="6" t="s">
        <v>12</v>
      </c>
      <c r="K934" s="6" t="s">
        <v>832</v>
      </c>
      <c r="L934" s="22">
        <v>199</v>
      </c>
      <c r="M934" s="6">
        <v>1</v>
      </c>
      <c r="N934" s="22">
        <f t="shared" si="44"/>
        <v>199</v>
      </c>
      <c r="O934" s="6" t="str">
        <f>VLOOKUP(H934,Data_Persons!$B$2:$C$9,2,0)</f>
        <v>Jeff</v>
      </c>
    </row>
    <row r="935" spans="1:15" x14ac:dyDescent="0.3">
      <c r="A935" s="8" t="s">
        <v>977</v>
      </c>
      <c r="B935" s="43">
        <v>44413</v>
      </c>
      <c r="C935" s="6">
        <f>DAY(Data_Sales[[#This Row],[Order Date]])</f>
        <v>5</v>
      </c>
      <c r="D935" s="14">
        <f t="shared" si="42"/>
        <v>8</v>
      </c>
      <c r="E935" s="6">
        <f t="shared" si="43"/>
        <v>2021</v>
      </c>
      <c r="F935" s="6">
        <v>12</v>
      </c>
      <c r="G935" s="6" t="s">
        <v>25</v>
      </c>
      <c r="H935" s="6" t="s">
        <v>26</v>
      </c>
      <c r="I935" s="6">
        <f>INDEX(Data_Persons[Tenure (yrs)],MATCH(Data_Sales!H935,Data_Persons[Sales Person],0))</f>
        <v>5</v>
      </c>
      <c r="J935" s="6" t="s">
        <v>27</v>
      </c>
      <c r="K935" s="6" t="s">
        <v>832</v>
      </c>
      <c r="L935" s="22">
        <v>199</v>
      </c>
      <c r="M935" s="6">
        <v>2</v>
      </c>
      <c r="N935" s="22">
        <f t="shared" si="44"/>
        <v>398</v>
      </c>
      <c r="O935" s="6" t="str">
        <f>VLOOKUP(H935,Data_Persons!$B$2:$C$9,2,0)</f>
        <v>Sara</v>
      </c>
    </row>
    <row r="936" spans="1:15" x14ac:dyDescent="0.3">
      <c r="A936" s="8" t="s">
        <v>978</v>
      </c>
      <c r="B936" s="43">
        <v>44417</v>
      </c>
      <c r="C936" s="6">
        <f>DAY(Data_Sales[[#This Row],[Order Date]])</f>
        <v>9</v>
      </c>
      <c r="D936" s="14">
        <f t="shared" si="42"/>
        <v>8</v>
      </c>
      <c r="E936" s="6">
        <f t="shared" si="43"/>
        <v>2021</v>
      </c>
      <c r="F936" s="6">
        <v>6</v>
      </c>
      <c r="G936" s="6" t="s">
        <v>15</v>
      </c>
      <c r="H936" s="6" t="s">
        <v>16</v>
      </c>
      <c r="I936" s="6">
        <f>INDEX(Data_Persons[Tenure (yrs)],MATCH(Data_Sales!H936,Data_Persons[Sales Person],0))</f>
        <v>4</v>
      </c>
      <c r="J936" s="6" t="s">
        <v>17</v>
      </c>
      <c r="K936" s="6" t="s">
        <v>832</v>
      </c>
      <c r="L936" s="22">
        <v>199</v>
      </c>
      <c r="M936" s="6">
        <v>7</v>
      </c>
      <c r="N936" s="22">
        <f t="shared" si="44"/>
        <v>1393</v>
      </c>
      <c r="O936" s="6" t="str">
        <f>VLOOKUP(H936,Data_Persons!$B$2:$C$9,2,0)</f>
        <v>Steve</v>
      </c>
    </row>
    <row r="937" spans="1:15" x14ac:dyDescent="0.3">
      <c r="A937" s="8" t="s">
        <v>979</v>
      </c>
      <c r="B937" s="43">
        <v>44421</v>
      </c>
      <c r="C937" s="6">
        <f>DAY(Data_Sales[[#This Row],[Order Date]])</f>
        <v>13</v>
      </c>
      <c r="D937" s="14">
        <f t="shared" si="42"/>
        <v>8</v>
      </c>
      <c r="E937" s="6">
        <f t="shared" si="43"/>
        <v>2021</v>
      </c>
      <c r="F937" s="6">
        <v>19</v>
      </c>
      <c r="G937" s="6" t="s">
        <v>32</v>
      </c>
      <c r="H937" s="6" t="s">
        <v>11</v>
      </c>
      <c r="I937" s="6">
        <f>INDEX(Data_Persons[Tenure (yrs)],MATCH(Data_Sales!H937,Data_Persons[Sales Person],0))</f>
        <v>3</v>
      </c>
      <c r="J937" s="6" t="s">
        <v>12</v>
      </c>
      <c r="K937" s="6" t="s">
        <v>832</v>
      </c>
      <c r="L937" s="22">
        <v>199</v>
      </c>
      <c r="M937" s="6">
        <v>4</v>
      </c>
      <c r="N937" s="22">
        <f t="shared" si="44"/>
        <v>796</v>
      </c>
      <c r="O937" s="6" t="str">
        <f>VLOOKUP(H937,Data_Persons!$B$2:$C$9,2,0)</f>
        <v>Jeff</v>
      </c>
    </row>
    <row r="938" spans="1:15" x14ac:dyDescent="0.3">
      <c r="A938" s="8" t="s">
        <v>980</v>
      </c>
      <c r="B938" s="43">
        <v>44425</v>
      </c>
      <c r="C938" s="6">
        <f>DAY(Data_Sales[[#This Row],[Order Date]])</f>
        <v>17</v>
      </c>
      <c r="D938" s="14">
        <f t="shared" si="42"/>
        <v>8</v>
      </c>
      <c r="E938" s="6">
        <f t="shared" si="43"/>
        <v>2021</v>
      </c>
      <c r="F938" s="6">
        <v>6</v>
      </c>
      <c r="G938" s="6" t="s">
        <v>15</v>
      </c>
      <c r="H938" s="6" t="s">
        <v>41</v>
      </c>
      <c r="I938" s="6">
        <f>INDEX(Data_Persons[Tenure (yrs)],MATCH(Data_Sales!H938,Data_Persons[Sales Person],0))</f>
        <v>8</v>
      </c>
      <c r="J938" s="6" t="s">
        <v>17</v>
      </c>
      <c r="K938" s="6" t="s">
        <v>832</v>
      </c>
      <c r="L938" s="22">
        <v>199</v>
      </c>
      <c r="M938" s="6">
        <v>3</v>
      </c>
      <c r="N938" s="22">
        <f t="shared" si="44"/>
        <v>597</v>
      </c>
      <c r="O938" s="6" t="str">
        <f>VLOOKUP(H938,Data_Persons!$B$2:$C$9,2,0)</f>
        <v>Philip</v>
      </c>
    </row>
    <row r="939" spans="1:15" x14ac:dyDescent="0.3">
      <c r="A939" s="8" t="s">
        <v>981</v>
      </c>
      <c r="B939" s="43">
        <v>44426</v>
      </c>
      <c r="C939" s="6">
        <f>DAY(Data_Sales[[#This Row],[Order Date]])</f>
        <v>18</v>
      </c>
      <c r="D939" s="14">
        <f t="shared" si="42"/>
        <v>8</v>
      </c>
      <c r="E939" s="6">
        <f t="shared" si="43"/>
        <v>2021</v>
      </c>
      <c r="F939" s="6">
        <v>8</v>
      </c>
      <c r="G939" s="6" t="s">
        <v>76</v>
      </c>
      <c r="H939" s="6" t="s">
        <v>41</v>
      </c>
      <c r="I939" s="6">
        <f>INDEX(Data_Persons[Tenure (yrs)],MATCH(Data_Sales!H939,Data_Persons[Sales Person],0))</f>
        <v>8</v>
      </c>
      <c r="J939" s="6" t="s">
        <v>17</v>
      </c>
      <c r="K939" s="6" t="s">
        <v>832</v>
      </c>
      <c r="L939" s="22">
        <v>199</v>
      </c>
      <c r="M939" s="6">
        <v>7</v>
      </c>
      <c r="N939" s="22">
        <f t="shared" si="44"/>
        <v>1393</v>
      </c>
      <c r="O939" s="6" t="str">
        <f>VLOOKUP(H939,Data_Persons!$B$2:$C$9,2,0)</f>
        <v>Philip</v>
      </c>
    </row>
    <row r="940" spans="1:15" x14ac:dyDescent="0.3">
      <c r="A940" s="8" t="s">
        <v>982</v>
      </c>
      <c r="B940" s="43">
        <v>44428</v>
      </c>
      <c r="C940" s="6">
        <f>DAY(Data_Sales[[#This Row],[Order Date]])</f>
        <v>20</v>
      </c>
      <c r="D940" s="14">
        <f t="shared" si="42"/>
        <v>8</v>
      </c>
      <c r="E940" s="6">
        <f t="shared" si="43"/>
        <v>2021</v>
      </c>
      <c r="F940" s="6">
        <v>14</v>
      </c>
      <c r="G940" s="6" t="s">
        <v>65</v>
      </c>
      <c r="H940" s="6" t="s">
        <v>36</v>
      </c>
      <c r="I940" s="6">
        <f>INDEX(Data_Persons[Tenure (yrs)],MATCH(Data_Sales!H940,Data_Persons[Sales Person],0))</f>
        <v>6</v>
      </c>
      <c r="J940" s="6" t="s">
        <v>27</v>
      </c>
      <c r="K940" s="6" t="s">
        <v>832</v>
      </c>
      <c r="L940" s="22">
        <v>199</v>
      </c>
      <c r="M940" s="6">
        <v>2</v>
      </c>
      <c r="N940" s="22">
        <f t="shared" si="44"/>
        <v>398</v>
      </c>
      <c r="O940" s="6" t="str">
        <f>VLOOKUP(H940,Data_Persons!$B$2:$C$9,2,0)</f>
        <v>Steve</v>
      </c>
    </row>
    <row r="941" spans="1:15" x14ac:dyDescent="0.3">
      <c r="A941" s="8" t="s">
        <v>983</v>
      </c>
      <c r="B941" s="43">
        <v>44428</v>
      </c>
      <c r="C941" s="6">
        <f>DAY(Data_Sales[[#This Row],[Order Date]])</f>
        <v>20</v>
      </c>
      <c r="D941" s="14">
        <f t="shared" si="42"/>
        <v>8</v>
      </c>
      <c r="E941" s="6">
        <f t="shared" si="43"/>
        <v>2021</v>
      </c>
      <c r="F941" s="6">
        <v>20</v>
      </c>
      <c r="G941" s="6" t="s">
        <v>10</v>
      </c>
      <c r="H941" s="6" t="s">
        <v>38</v>
      </c>
      <c r="I941" s="6">
        <f>INDEX(Data_Persons[Tenure (yrs)],MATCH(Data_Sales!H941,Data_Persons[Sales Person],0))</f>
        <v>5</v>
      </c>
      <c r="J941" s="6" t="s">
        <v>12</v>
      </c>
      <c r="K941" s="6" t="s">
        <v>832</v>
      </c>
      <c r="L941" s="22">
        <v>199</v>
      </c>
      <c r="M941" s="6">
        <v>6</v>
      </c>
      <c r="N941" s="22">
        <f t="shared" si="44"/>
        <v>1194</v>
      </c>
      <c r="O941" s="6" t="str">
        <f>VLOOKUP(H941,Data_Persons!$B$2:$C$9,2,0)</f>
        <v>Jeff</v>
      </c>
    </row>
    <row r="942" spans="1:15" x14ac:dyDescent="0.3">
      <c r="A942" s="8" t="s">
        <v>984</v>
      </c>
      <c r="B942" s="43">
        <v>44431</v>
      </c>
      <c r="C942" s="6">
        <f>DAY(Data_Sales[[#This Row],[Order Date]])</f>
        <v>23</v>
      </c>
      <c r="D942" s="14">
        <f t="shared" si="42"/>
        <v>8</v>
      </c>
      <c r="E942" s="6">
        <f t="shared" si="43"/>
        <v>2021</v>
      </c>
      <c r="F942" s="6">
        <v>13</v>
      </c>
      <c r="G942" s="6" t="s">
        <v>35</v>
      </c>
      <c r="H942" s="6" t="s">
        <v>26</v>
      </c>
      <c r="I942" s="6">
        <f>INDEX(Data_Persons[Tenure (yrs)],MATCH(Data_Sales!H942,Data_Persons[Sales Person],0))</f>
        <v>5</v>
      </c>
      <c r="J942" s="6" t="s">
        <v>27</v>
      </c>
      <c r="K942" s="6" t="s">
        <v>832</v>
      </c>
      <c r="L942" s="22">
        <v>199</v>
      </c>
      <c r="M942" s="6">
        <v>1</v>
      </c>
      <c r="N942" s="22">
        <f t="shared" si="44"/>
        <v>199</v>
      </c>
      <c r="O942" s="6" t="str">
        <f>VLOOKUP(H942,Data_Persons!$B$2:$C$9,2,0)</f>
        <v>Sara</v>
      </c>
    </row>
    <row r="943" spans="1:15" x14ac:dyDescent="0.3">
      <c r="A943" s="8" t="s">
        <v>985</v>
      </c>
      <c r="B943" s="43">
        <v>44437</v>
      </c>
      <c r="C943" s="6">
        <f>DAY(Data_Sales[[#This Row],[Order Date]])</f>
        <v>29</v>
      </c>
      <c r="D943" s="14">
        <f t="shared" si="42"/>
        <v>8</v>
      </c>
      <c r="E943" s="6">
        <f t="shared" si="43"/>
        <v>2021</v>
      </c>
      <c r="F943" s="6">
        <v>2</v>
      </c>
      <c r="G943" s="6" t="s">
        <v>74</v>
      </c>
      <c r="H943" s="6" t="s">
        <v>20</v>
      </c>
      <c r="I943" s="6">
        <f>INDEX(Data_Persons[Tenure (yrs)],MATCH(Data_Sales!H943,Data_Persons[Sales Person],0))</f>
        <v>2</v>
      </c>
      <c r="J943" s="6" t="s">
        <v>21</v>
      </c>
      <c r="K943" s="6" t="s">
        <v>832</v>
      </c>
      <c r="L943" s="22">
        <v>199</v>
      </c>
      <c r="M943" s="6">
        <v>5</v>
      </c>
      <c r="N943" s="22">
        <f t="shared" si="44"/>
        <v>995</v>
      </c>
      <c r="O943" s="6" t="str">
        <f>VLOOKUP(H943,Data_Persons!$B$2:$C$9,2,0)</f>
        <v>Jeff</v>
      </c>
    </row>
    <row r="944" spans="1:15" x14ac:dyDescent="0.3">
      <c r="A944" s="8" t="s">
        <v>986</v>
      </c>
      <c r="B944" s="43">
        <v>44438</v>
      </c>
      <c r="C944" s="6">
        <f>DAY(Data_Sales[[#This Row],[Order Date]])</f>
        <v>30</v>
      </c>
      <c r="D944" s="14">
        <f t="shared" si="42"/>
        <v>8</v>
      </c>
      <c r="E944" s="6">
        <f t="shared" si="43"/>
        <v>2021</v>
      </c>
      <c r="F944" s="6">
        <v>14</v>
      </c>
      <c r="G944" s="6" t="s">
        <v>65</v>
      </c>
      <c r="H944" s="6" t="s">
        <v>36</v>
      </c>
      <c r="I944" s="6">
        <f>INDEX(Data_Persons[Tenure (yrs)],MATCH(Data_Sales!H944,Data_Persons[Sales Person],0))</f>
        <v>6</v>
      </c>
      <c r="J944" s="6" t="s">
        <v>27</v>
      </c>
      <c r="K944" s="6" t="s">
        <v>832</v>
      </c>
      <c r="L944" s="22">
        <v>199</v>
      </c>
      <c r="M944" s="6">
        <v>6</v>
      </c>
      <c r="N944" s="22">
        <f t="shared" si="44"/>
        <v>1194</v>
      </c>
      <c r="O944" s="6" t="str">
        <f>VLOOKUP(H944,Data_Persons!$B$2:$C$9,2,0)</f>
        <v>Steve</v>
      </c>
    </row>
    <row r="945" spans="1:15" x14ac:dyDescent="0.3">
      <c r="A945" s="8" t="s">
        <v>987</v>
      </c>
      <c r="B945" s="43">
        <v>44440</v>
      </c>
      <c r="C945" s="6">
        <f>DAY(Data_Sales[[#This Row],[Order Date]])</f>
        <v>1</v>
      </c>
      <c r="D945" s="14">
        <f t="shared" si="42"/>
        <v>9</v>
      </c>
      <c r="E945" s="6">
        <f t="shared" si="43"/>
        <v>2021</v>
      </c>
      <c r="F945" s="6">
        <v>11</v>
      </c>
      <c r="G945" s="6" t="s">
        <v>115</v>
      </c>
      <c r="H945" s="6" t="s">
        <v>26</v>
      </c>
      <c r="I945" s="6">
        <f>INDEX(Data_Persons[Tenure (yrs)],MATCH(Data_Sales!H945,Data_Persons[Sales Person],0))</f>
        <v>5</v>
      </c>
      <c r="J945" s="6" t="s">
        <v>27</v>
      </c>
      <c r="K945" s="6" t="s">
        <v>832</v>
      </c>
      <c r="L945" s="22">
        <v>199</v>
      </c>
      <c r="M945" s="6">
        <v>8</v>
      </c>
      <c r="N945" s="22">
        <f t="shared" si="44"/>
        <v>1592</v>
      </c>
      <c r="O945" s="6" t="str">
        <f>VLOOKUP(H945,Data_Persons!$B$2:$C$9,2,0)</f>
        <v>Sara</v>
      </c>
    </row>
    <row r="946" spans="1:15" x14ac:dyDescent="0.3">
      <c r="A946" s="8" t="s">
        <v>988</v>
      </c>
      <c r="B946" s="43">
        <v>44440</v>
      </c>
      <c r="C946" s="6">
        <f>DAY(Data_Sales[[#This Row],[Order Date]])</f>
        <v>1</v>
      </c>
      <c r="D946" s="14">
        <f t="shared" si="42"/>
        <v>9</v>
      </c>
      <c r="E946" s="6">
        <f t="shared" si="43"/>
        <v>2021</v>
      </c>
      <c r="F946" s="6">
        <v>13</v>
      </c>
      <c r="G946" s="6" t="s">
        <v>35</v>
      </c>
      <c r="H946" s="6" t="s">
        <v>36</v>
      </c>
      <c r="I946" s="6">
        <f>INDEX(Data_Persons[Tenure (yrs)],MATCH(Data_Sales!H946,Data_Persons[Sales Person],0))</f>
        <v>6</v>
      </c>
      <c r="J946" s="6" t="s">
        <v>27</v>
      </c>
      <c r="K946" s="6" t="s">
        <v>832</v>
      </c>
      <c r="L946" s="22">
        <v>199</v>
      </c>
      <c r="M946" s="6">
        <v>9</v>
      </c>
      <c r="N946" s="22">
        <f t="shared" si="44"/>
        <v>1791</v>
      </c>
      <c r="O946" s="6" t="str">
        <f>VLOOKUP(H946,Data_Persons!$B$2:$C$9,2,0)</f>
        <v>Steve</v>
      </c>
    </row>
    <row r="947" spans="1:15" x14ac:dyDescent="0.3">
      <c r="A947" s="8" t="s">
        <v>989</v>
      </c>
      <c r="B947" s="43">
        <v>44442</v>
      </c>
      <c r="C947" s="6">
        <f>DAY(Data_Sales[[#This Row],[Order Date]])</f>
        <v>3</v>
      </c>
      <c r="D947" s="14">
        <f t="shared" si="42"/>
        <v>9</v>
      </c>
      <c r="E947" s="6">
        <f t="shared" si="43"/>
        <v>2021</v>
      </c>
      <c r="F947" s="6">
        <v>17</v>
      </c>
      <c r="G947" s="6" t="s">
        <v>63</v>
      </c>
      <c r="H947" s="6" t="s">
        <v>11</v>
      </c>
      <c r="I947" s="6">
        <f>INDEX(Data_Persons[Tenure (yrs)],MATCH(Data_Sales!H947,Data_Persons[Sales Person],0))</f>
        <v>3</v>
      </c>
      <c r="J947" s="6" t="s">
        <v>12</v>
      </c>
      <c r="K947" s="6" t="s">
        <v>832</v>
      </c>
      <c r="L947" s="22">
        <v>199</v>
      </c>
      <c r="M947" s="6">
        <v>5</v>
      </c>
      <c r="N947" s="22">
        <f t="shared" si="44"/>
        <v>995</v>
      </c>
      <c r="O947" s="6" t="str">
        <f>VLOOKUP(H947,Data_Persons!$B$2:$C$9,2,0)</f>
        <v>Jeff</v>
      </c>
    </row>
    <row r="948" spans="1:15" x14ac:dyDescent="0.3">
      <c r="A948" s="8" t="s">
        <v>990</v>
      </c>
      <c r="B948" s="43">
        <v>44445</v>
      </c>
      <c r="C948" s="6">
        <f>DAY(Data_Sales[[#This Row],[Order Date]])</f>
        <v>6</v>
      </c>
      <c r="D948" s="14">
        <f t="shared" si="42"/>
        <v>9</v>
      </c>
      <c r="E948" s="6">
        <f t="shared" si="43"/>
        <v>2021</v>
      </c>
      <c r="F948" s="6">
        <v>19</v>
      </c>
      <c r="G948" s="6" t="s">
        <v>32</v>
      </c>
      <c r="H948" s="6" t="s">
        <v>38</v>
      </c>
      <c r="I948" s="6">
        <f>INDEX(Data_Persons[Tenure (yrs)],MATCH(Data_Sales!H948,Data_Persons[Sales Person],0))</f>
        <v>5</v>
      </c>
      <c r="J948" s="6" t="s">
        <v>12</v>
      </c>
      <c r="K948" s="6" t="s">
        <v>832</v>
      </c>
      <c r="L948" s="22">
        <v>199</v>
      </c>
      <c r="M948" s="6">
        <v>9</v>
      </c>
      <c r="N948" s="22">
        <f t="shared" si="44"/>
        <v>1791</v>
      </c>
      <c r="O948" s="6" t="str">
        <f>VLOOKUP(H948,Data_Persons!$B$2:$C$9,2,0)</f>
        <v>Jeff</v>
      </c>
    </row>
    <row r="949" spans="1:15" x14ac:dyDescent="0.3">
      <c r="A949" s="8" t="s">
        <v>991</v>
      </c>
      <c r="B949" s="43">
        <v>44451</v>
      </c>
      <c r="C949" s="6">
        <f>DAY(Data_Sales[[#This Row],[Order Date]])</f>
        <v>12</v>
      </c>
      <c r="D949" s="14">
        <f t="shared" si="42"/>
        <v>9</v>
      </c>
      <c r="E949" s="6">
        <f t="shared" si="43"/>
        <v>2021</v>
      </c>
      <c r="F949" s="6">
        <v>5</v>
      </c>
      <c r="G949" s="6" t="s">
        <v>23</v>
      </c>
      <c r="H949" s="6" t="s">
        <v>20</v>
      </c>
      <c r="I949" s="6">
        <f>INDEX(Data_Persons[Tenure (yrs)],MATCH(Data_Sales!H949,Data_Persons[Sales Person],0))</f>
        <v>2</v>
      </c>
      <c r="J949" s="6" t="s">
        <v>21</v>
      </c>
      <c r="K949" s="6" t="s">
        <v>832</v>
      </c>
      <c r="L949" s="22">
        <v>199</v>
      </c>
      <c r="M949" s="6">
        <v>3</v>
      </c>
      <c r="N949" s="22">
        <f t="shared" si="44"/>
        <v>597</v>
      </c>
      <c r="O949" s="6" t="str">
        <f>VLOOKUP(H949,Data_Persons!$B$2:$C$9,2,0)</f>
        <v>Jeff</v>
      </c>
    </row>
    <row r="950" spans="1:15" x14ac:dyDescent="0.3">
      <c r="A950" s="8" t="s">
        <v>992</v>
      </c>
      <c r="B950" s="43">
        <v>44453</v>
      </c>
      <c r="C950" s="6">
        <f>DAY(Data_Sales[[#This Row],[Order Date]])</f>
        <v>14</v>
      </c>
      <c r="D950" s="14">
        <f t="shared" si="42"/>
        <v>9</v>
      </c>
      <c r="E950" s="6">
        <f t="shared" si="43"/>
        <v>2021</v>
      </c>
      <c r="F950" s="6">
        <v>1</v>
      </c>
      <c r="G950" s="6" t="s">
        <v>61</v>
      </c>
      <c r="H950" s="6" t="s">
        <v>20</v>
      </c>
      <c r="I950" s="6">
        <f>INDEX(Data_Persons[Tenure (yrs)],MATCH(Data_Sales!H950,Data_Persons[Sales Person],0))</f>
        <v>2</v>
      </c>
      <c r="J950" s="6" t="s">
        <v>21</v>
      </c>
      <c r="K950" s="6" t="s">
        <v>832</v>
      </c>
      <c r="L950" s="22">
        <v>199</v>
      </c>
      <c r="M950" s="6">
        <v>1</v>
      </c>
      <c r="N950" s="22">
        <f t="shared" si="44"/>
        <v>199</v>
      </c>
      <c r="O950" s="6" t="str">
        <f>VLOOKUP(H950,Data_Persons!$B$2:$C$9,2,0)</f>
        <v>Jeff</v>
      </c>
    </row>
    <row r="951" spans="1:15" x14ac:dyDescent="0.3">
      <c r="A951" s="8" t="s">
        <v>993</v>
      </c>
      <c r="B951" s="43">
        <v>44456</v>
      </c>
      <c r="C951" s="6">
        <f>DAY(Data_Sales[[#This Row],[Order Date]])</f>
        <v>17</v>
      </c>
      <c r="D951" s="14">
        <f t="shared" si="42"/>
        <v>9</v>
      </c>
      <c r="E951" s="6">
        <f t="shared" si="43"/>
        <v>2021</v>
      </c>
      <c r="F951" s="6">
        <v>3</v>
      </c>
      <c r="G951" s="6" t="s">
        <v>29</v>
      </c>
      <c r="H951" s="6" t="s">
        <v>30</v>
      </c>
      <c r="I951" s="6">
        <f>INDEX(Data_Persons[Tenure (yrs)],MATCH(Data_Sales!H951,Data_Persons[Sales Person],0))</f>
        <v>2</v>
      </c>
      <c r="J951" s="6" t="s">
        <v>21</v>
      </c>
      <c r="K951" s="6" t="s">
        <v>832</v>
      </c>
      <c r="L951" s="22">
        <v>199</v>
      </c>
      <c r="M951" s="6">
        <v>6</v>
      </c>
      <c r="N951" s="22">
        <f t="shared" si="44"/>
        <v>1194</v>
      </c>
      <c r="O951" s="6" t="str">
        <f>VLOOKUP(H951,Data_Persons!$B$2:$C$9,2,0)</f>
        <v>Sara</v>
      </c>
    </row>
    <row r="952" spans="1:15" x14ac:dyDescent="0.3">
      <c r="A952" s="8" t="s">
        <v>994</v>
      </c>
      <c r="B952" s="43">
        <v>44459</v>
      </c>
      <c r="C952" s="6">
        <f>DAY(Data_Sales[[#This Row],[Order Date]])</f>
        <v>20</v>
      </c>
      <c r="D952" s="14">
        <f t="shared" si="42"/>
        <v>9</v>
      </c>
      <c r="E952" s="6">
        <f t="shared" si="43"/>
        <v>2021</v>
      </c>
      <c r="F952" s="6">
        <v>12</v>
      </c>
      <c r="G952" s="6" t="s">
        <v>25</v>
      </c>
      <c r="H952" s="6" t="s">
        <v>36</v>
      </c>
      <c r="I952" s="6">
        <f>INDEX(Data_Persons[Tenure (yrs)],MATCH(Data_Sales!H952,Data_Persons[Sales Person],0))</f>
        <v>6</v>
      </c>
      <c r="J952" s="6" t="s">
        <v>27</v>
      </c>
      <c r="K952" s="6" t="s">
        <v>832</v>
      </c>
      <c r="L952" s="22">
        <v>199</v>
      </c>
      <c r="M952" s="6">
        <v>4</v>
      </c>
      <c r="N952" s="22">
        <f t="shared" si="44"/>
        <v>796</v>
      </c>
      <c r="O952" s="6" t="str">
        <f>VLOOKUP(H952,Data_Persons!$B$2:$C$9,2,0)</f>
        <v>Steve</v>
      </c>
    </row>
    <row r="953" spans="1:15" x14ac:dyDescent="0.3">
      <c r="A953" s="8" t="s">
        <v>995</v>
      </c>
      <c r="B953" s="43">
        <v>44459</v>
      </c>
      <c r="C953" s="6">
        <f>DAY(Data_Sales[[#This Row],[Order Date]])</f>
        <v>20</v>
      </c>
      <c r="D953" s="14">
        <f t="shared" si="42"/>
        <v>9</v>
      </c>
      <c r="E953" s="6">
        <f t="shared" si="43"/>
        <v>2021</v>
      </c>
      <c r="F953" s="6">
        <v>4</v>
      </c>
      <c r="G953" s="6" t="s">
        <v>19</v>
      </c>
      <c r="H953" s="6" t="s">
        <v>20</v>
      </c>
      <c r="I953" s="6">
        <f>INDEX(Data_Persons[Tenure (yrs)],MATCH(Data_Sales!H953,Data_Persons[Sales Person],0))</f>
        <v>2</v>
      </c>
      <c r="J953" s="6" t="s">
        <v>21</v>
      </c>
      <c r="K953" s="6" t="s">
        <v>832</v>
      </c>
      <c r="L953" s="22">
        <v>199</v>
      </c>
      <c r="M953" s="6">
        <v>7</v>
      </c>
      <c r="N953" s="22">
        <f t="shared" si="44"/>
        <v>1393</v>
      </c>
      <c r="O953" s="6" t="str">
        <f>VLOOKUP(H953,Data_Persons!$B$2:$C$9,2,0)</f>
        <v>Jeff</v>
      </c>
    </row>
    <row r="954" spans="1:15" x14ac:dyDescent="0.3">
      <c r="A954" s="8" t="s">
        <v>996</v>
      </c>
      <c r="B954" s="43">
        <v>44461</v>
      </c>
      <c r="C954" s="6">
        <f>DAY(Data_Sales[[#This Row],[Order Date]])</f>
        <v>22</v>
      </c>
      <c r="D954" s="14">
        <f t="shared" si="42"/>
        <v>9</v>
      </c>
      <c r="E954" s="6">
        <f t="shared" si="43"/>
        <v>2021</v>
      </c>
      <c r="F954" s="6">
        <v>8</v>
      </c>
      <c r="G954" s="6" t="s">
        <v>76</v>
      </c>
      <c r="H954" s="6" t="s">
        <v>16</v>
      </c>
      <c r="I954" s="6">
        <f>INDEX(Data_Persons[Tenure (yrs)],MATCH(Data_Sales!H954,Data_Persons[Sales Person],0))</f>
        <v>4</v>
      </c>
      <c r="J954" s="6" t="s">
        <v>17</v>
      </c>
      <c r="K954" s="6" t="s">
        <v>832</v>
      </c>
      <c r="L954" s="22">
        <v>199</v>
      </c>
      <c r="M954" s="6">
        <v>8</v>
      </c>
      <c r="N954" s="22">
        <f t="shared" si="44"/>
        <v>1592</v>
      </c>
      <c r="O954" s="6" t="str">
        <f>VLOOKUP(H954,Data_Persons!$B$2:$C$9,2,0)</f>
        <v>Steve</v>
      </c>
    </row>
    <row r="955" spans="1:15" x14ac:dyDescent="0.3">
      <c r="A955" s="8" t="s">
        <v>997</v>
      </c>
      <c r="B955" s="43">
        <v>44461</v>
      </c>
      <c r="C955" s="6">
        <f>DAY(Data_Sales[[#This Row],[Order Date]])</f>
        <v>22</v>
      </c>
      <c r="D955" s="14">
        <f t="shared" si="42"/>
        <v>9</v>
      </c>
      <c r="E955" s="6">
        <f t="shared" si="43"/>
        <v>2021</v>
      </c>
      <c r="F955" s="6">
        <v>4</v>
      </c>
      <c r="G955" s="6" t="s">
        <v>19</v>
      </c>
      <c r="H955" s="6" t="s">
        <v>20</v>
      </c>
      <c r="I955" s="6">
        <f>INDEX(Data_Persons[Tenure (yrs)],MATCH(Data_Sales!H955,Data_Persons[Sales Person],0))</f>
        <v>2</v>
      </c>
      <c r="J955" s="6" t="s">
        <v>21</v>
      </c>
      <c r="K955" s="6" t="s">
        <v>832</v>
      </c>
      <c r="L955" s="22">
        <v>199</v>
      </c>
      <c r="M955" s="6">
        <v>8</v>
      </c>
      <c r="N955" s="22">
        <f t="shared" si="44"/>
        <v>1592</v>
      </c>
      <c r="O955" s="6" t="str">
        <f>VLOOKUP(H955,Data_Persons!$B$2:$C$9,2,0)</f>
        <v>Jeff</v>
      </c>
    </row>
    <row r="956" spans="1:15" x14ac:dyDescent="0.3">
      <c r="A956" s="8" t="s">
        <v>998</v>
      </c>
      <c r="B956" s="43">
        <v>44461</v>
      </c>
      <c r="C956" s="6">
        <f>DAY(Data_Sales[[#This Row],[Order Date]])</f>
        <v>22</v>
      </c>
      <c r="D956" s="14">
        <f t="shared" si="42"/>
        <v>9</v>
      </c>
      <c r="E956" s="6">
        <f t="shared" si="43"/>
        <v>2021</v>
      </c>
      <c r="F956" s="6">
        <v>7</v>
      </c>
      <c r="G956" s="6" t="s">
        <v>43</v>
      </c>
      <c r="H956" s="6" t="s">
        <v>41</v>
      </c>
      <c r="I956" s="6">
        <f>INDEX(Data_Persons[Tenure (yrs)],MATCH(Data_Sales!H956,Data_Persons[Sales Person],0))</f>
        <v>8</v>
      </c>
      <c r="J956" s="6" t="s">
        <v>17</v>
      </c>
      <c r="K956" s="6" t="s">
        <v>832</v>
      </c>
      <c r="L956" s="22">
        <v>199</v>
      </c>
      <c r="M956" s="6">
        <v>5</v>
      </c>
      <c r="N956" s="22">
        <f t="shared" si="44"/>
        <v>995</v>
      </c>
      <c r="O956" s="6" t="str">
        <f>VLOOKUP(H956,Data_Persons!$B$2:$C$9,2,0)</f>
        <v>Philip</v>
      </c>
    </row>
    <row r="957" spans="1:15" x14ac:dyDescent="0.3">
      <c r="A957" s="8" t="s">
        <v>999</v>
      </c>
      <c r="B957" s="43">
        <v>44463</v>
      </c>
      <c r="C957" s="6">
        <f>DAY(Data_Sales[[#This Row],[Order Date]])</f>
        <v>24</v>
      </c>
      <c r="D957" s="14">
        <f t="shared" si="42"/>
        <v>9</v>
      </c>
      <c r="E957" s="6">
        <f t="shared" si="43"/>
        <v>2021</v>
      </c>
      <c r="F957" s="6">
        <v>6</v>
      </c>
      <c r="G957" s="6" t="s">
        <v>15</v>
      </c>
      <c r="H957" s="6" t="s">
        <v>16</v>
      </c>
      <c r="I957" s="6">
        <f>INDEX(Data_Persons[Tenure (yrs)],MATCH(Data_Sales!H957,Data_Persons[Sales Person],0))</f>
        <v>4</v>
      </c>
      <c r="J957" s="6" t="s">
        <v>17</v>
      </c>
      <c r="K957" s="6" t="s">
        <v>832</v>
      </c>
      <c r="L957" s="22">
        <v>199</v>
      </c>
      <c r="M957" s="6">
        <v>8</v>
      </c>
      <c r="N957" s="22">
        <f t="shared" si="44"/>
        <v>1592</v>
      </c>
      <c r="O957" s="6" t="str">
        <f>VLOOKUP(H957,Data_Persons!$B$2:$C$9,2,0)</f>
        <v>Steve</v>
      </c>
    </row>
    <row r="958" spans="1:15" x14ac:dyDescent="0.3">
      <c r="A958" s="8" t="s">
        <v>1000</v>
      </c>
      <c r="B958" s="43">
        <v>44464</v>
      </c>
      <c r="C958" s="6">
        <f>DAY(Data_Sales[[#This Row],[Order Date]])</f>
        <v>25</v>
      </c>
      <c r="D958" s="14">
        <f t="shared" si="42"/>
        <v>9</v>
      </c>
      <c r="E958" s="6">
        <f t="shared" si="43"/>
        <v>2021</v>
      </c>
      <c r="F958" s="6">
        <v>16</v>
      </c>
      <c r="G958" s="6" t="s">
        <v>92</v>
      </c>
      <c r="H958" s="6" t="s">
        <v>38</v>
      </c>
      <c r="I958" s="6">
        <f>INDEX(Data_Persons[Tenure (yrs)],MATCH(Data_Sales!H958,Data_Persons[Sales Person],0))</f>
        <v>5</v>
      </c>
      <c r="J958" s="6" t="s">
        <v>12</v>
      </c>
      <c r="K958" s="6" t="s">
        <v>832</v>
      </c>
      <c r="L958" s="22">
        <v>199</v>
      </c>
      <c r="M958" s="6">
        <v>0</v>
      </c>
      <c r="N958" s="22">
        <f t="shared" si="44"/>
        <v>0</v>
      </c>
      <c r="O958" s="6" t="str">
        <f>VLOOKUP(H958,Data_Persons!$B$2:$C$9,2,0)</f>
        <v>Jeff</v>
      </c>
    </row>
    <row r="959" spans="1:15" x14ac:dyDescent="0.3">
      <c r="A959" s="8" t="s">
        <v>1001</v>
      </c>
      <c r="B959" s="43">
        <v>44466</v>
      </c>
      <c r="C959" s="6">
        <f>DAY(Data_Sales[[#This Row],[Order Date]])</f>
        <v>27</v>
      </c>
      <c r="D959" s="14">
        <f t="shared" si="42"/>
        <v>9</v>
      </c>
      <c r="E959" s="6">
        <f t="shared" si="43"/>
        <v>2021</v>
      </c>
      <c r="F959" s="6">
        <v>7</v>
      </c>
      <c r="G959" s="6" t="s">
        <v>43</v>
      </c>
      <c r="H959" s="6" t="s">
        <v>16</v>
      </c>
      <c r="I959" s="6">
        <f>INDEX(Data_Persons[Tenure (yrs)],MATCH(Data_Sales!H959,Data_Persons[Sales Person],0))</f>
        <v>4</v>
      </c>
      <c r="J959" s="6" t="s">
        <v>17</v>
      </c>
      <c r="K959" s="6" t="s">
        <v>832</v>
      </c>
      <c r="L959" s="22">
        <v>199</v>
      </c>
      <c r="M959" s="6">
        <v>6</v>
      </c>
      <c r="N959" s="22">
        <f t="shared" si="44"/>
        <v>1194</v>
      </c>
      <c r="O959" s="6" t="str">
        <f>VLOOKUP(H959,Data_Persons!$B$2:$C$9,2,0)</f>
        <v>Steve</v>
      </c>
    </row>
    <row r="960" spans="1:15" x14ac:dyDescent="0.3">
      <c r="A960" s="8" t="s">
        <v>1002</v>
      </c>
      <c r="B960" s="43">
        <v>44468</v>
      </c>
      <c r="C960" s="6">
        <f>DAY(Data_Sales[[#This Row],[Order Date]])</f>
        <v>29</v>
      </c>
      <c r="D960" s="14">
        <f t="shared" si="42"/>
        <v>9</v>
      </c>
      <c r="E960" s="6">
        <f t="shared" si="43"/>
        <v>2021</v>
      </c>
      <c r="F960" s="6">
        <v>20</v>
      </c>
      <c r="G960" s="6" t="s">
        <v>10</v>
      </c>
      <c r="H960" s="6" t="s">
        <v>38</v>
      </c>
      <c r="I960" s="6">
        <f>INDEX(Data_Persons[Tenure (yrs)],MATCH(Data_Sales!H960,Data_Persons[Sales Person],0))</f>
        <v>5</v>
      </c>
      <c r="J960" s="6" t="s">
        <v>12</v>
      </c>
      <c r="K960" s="6" t="s">
        <v>832</v>
      </c>
      <c r="L960" s="22">
        <v>199</v>
      </c>
      <c r="M960" s="6">
        <v>3</v>
      </c>
      <c r="N960" s="22">
        <f t="shared" si="44"/>
        <v>597</v>
      </c>
      <c r="O960" s="6" t="str">
        <f>VLOOKUP(H960,Data_Persons!$B$2:$C$9,2,0)</f>
        <v>Jeff</v>
      </c>
    </row>
    <row r="961" spans="1:15" x14ac:dyDescent="0.3">
      <c r="A961" s="8" t="s">
        <v>1003</v>
      </c>
      <c r="B961" s="43">
        <v>44469</v>
      </c>
      <c r="C961" s="6">
        <f>DAY(Data_Sales[[#This Row],[Order Date]])</f>
        <v>30</v>
      </c>
      <c r="D961" s="14">
        <f t="shared" si="42"/>
        <v>9</v>
      </c>
      <c r="E961" s="6">
        <f t="shared" si="43"/>
        <v>2021</v>
      </c>
      <c r="F961" s="6">
        <v>20</v>
      </c>
      <c r="G961" s="6" t="s">
        <v>10</v>
      </c>
      <c r="H961" s="6" t="s">
        <v>11</v>
      </c>
      <c r="I961" s="6">
        <f>INDEX(Data_Persons[Tenure (yrs)],MATCH(Data_Sales!H961,Data_Persons[Sales Person],0))</f>
        <v>3</v>
      </c>
      <c r="J961" s="6" t="s">
        <v>12</v>
      </c>
      <c r="K961" s="6" t="s">
        <v>832</v>
      </c>
      <c r="L961" s="22">
        <v>199</v>
      </c>
      <c r="M961" s="6">
        <v>1</v>
      </c>
      <c r="N961" s="22">
        <f t="shared" si="44"/>
        <v>199</v>
      </c>
      <c r="O961" s="6" t="str">
        <f>VLOOKUP(H961,Data_Persons!$B$2:$C$9,2,0)</f>
        <v>Jeff</v>
      </c>
    </row>
    <row r="962" spans="1:15" x14ac:dyDescent="0.3">
      <c r="A962" s="8" t="s">
        <v>1004</v>
      </c>
      <c r="B962" s="43">
        <v>44469</v>
      </c>
      <c r="C962" s="6">
        <f>DAY(Data_Sales[[#This Row],[Order Date]])</f>
        <v>30</v>
      </c>
      <c r="D962" s="14">
        <f t="shared" ref="D962:D1025" si="45">MONTH(B962)</f>
        <v>9</v>
      </c>
      <c r="E962" s="6">
        <f t="shared" ref="E962:E1025" si="46">YEAR(B962)</f>
        <v>2021</v>
      </c>
      <c r="F962" s="6">
        <v>6</v>
      </c>
      <c r="G962" s="6" t="s">
        <v>15</v>
      </c>
      <c r="H962" s="6" t="s">
        <v>41</v>
      </c>
      <c r="I962" s="6">
        <f>INDEX(Data_Persons[Tenure (yrs)],MATCH(Data_Sales!H962,Data_Persons[Sales Person],0))</f>
        <v>8</v>
      </c>
      <c r="J962" s="6" t="s">
        <v>17</v>
      </c>
      <c r="K962" s="6" t="s">
        <v>832</v>
      </c>
      <c r="L962" s="22">
        <v>199</v>
      </c>
      <c r="M962" s="6">
        <v>7</v>
      </c>
      <c r="N962" s="22">
        <f t="shared" si="44"/>
        <v>1393</v>
      </c>
      <c r="O962" s="6" t="str">
        <f>VLOOKUP(H962,Data_Persons!$B$2:$C$9,2,0)</f>
        <v>Philip</v>
      </c>
    </row>
    <row r="963" spans="1:15" x14ac:dyDescent="0.3">
      <c r="A963" s="8" t="s">
        <v>1005</v>
      </c>
      <c r="B963" s="43">
        <v>44471</v>
      </c>
      <c r="C963" s="6">
        <f>DAY(Data_Sales[[#This Row],[Order Date]])</f>
        <v>2</v>
      </c>
      <c r="D963" s="14">
        <f t="shared" si="45"/>
        <v>10</v>
      </c>
      <c r="E963" s="6">
        <f t="shared" si="46"/>
        <v>2021</v>
      </c>
      <c r="F963" s="6">
        <v>3</v>
      </c>
      <c r="G963" s="6" t="s">
        <v>29</v>
      </c>
      <c r="H963" s="6" t="s">
        <v>30</v>
      </c>
      <c r="I963" s="6">
        <f>INDEX(Data_Persons[Tenure (yrs)],MATCH(Data_Sales!H963,Data_Persons[Sales Person],0))</f>
        <v>2</v>
      </c>
      <c r="J963" s="6" t="s">
        <v>21</v>
      </c>
      <c r="K963" s="6" t="s">
        <v>832</v>
      </c>
      <c r="L963" s="22">
        <v>199</v>
      </c>
      <c r="M963" s="6">
        <v>5</v>
      </c>
      <c r="N963" s="22">
        <f t="shared" ref="N963:N1026" si="47">L963*M963</f>
        <v>995</v>
      </c>
      <c r="O963" s="6" t="str">
        <f>VLOOKUP(H963,Data_Persons!$B$2:$C$9,2,0)</f>
        <v>Sara</v>
      </c>
    </row>
    <row r="964" spans="1:15" x14ac:dyDescent="0.3">
      <c r="A964" s="8" t="s">
        <v>1006</v>
      </c>
      <c r="B964" s="43">
        <v>44473</v>
      </c>
      <c r="C964" s="6">
        <f>DAY(Data_Sales[[#This Row],[Order Date]])</f>
        <v>4</v>
      </c>
      <c r="D964" s="14">
        <f t="shared" si="45"/>
        <v>10</v>
      </c>
      <c r="E964" s="6">
        <f t="shared" si="46"/>
        <v>2021</v>
      </c>
      <c r="F964" s="6">
        <v>15</v>
      </c>
      <c r="G964" s="6" t="s">
        <v>49</v>
      </c>
      <c r="H964" s="6" t="s">
        <v>26</v>
      </c>
      <c r="I964" s="6">
        <f>INDEX(Data_Persons[Tenure (yrs)],MATCH(Data_Sales!H964,Data_Persons[Sales Person],0))</f>
        <v>5</v>
      </c>
      <c r="J964" s="6" t="s">
        <v>27</v>
      </c>
      <c r="K964" s="6" t="s">
        <v>832</v>
      </c>
      <c r="L964" s="22">
        <v>199</v>
      </c>
      <c r="M964" s="6">
        <v>3</v>
      </c>
      <c r="N964" s="22">
        <f t="shared" si="47"/>
        <v>597</v>
      </c>
      <c r="O964" s="6" t="str">
        <f>VLOOKUP(H964,Data_Persons!$B$2:$C$9,2,0)</f>
        <v>Sara</v>
      </c>
    </row>
    <row r="965" spans="1:15" x14ac:dyDescent="0.3">
      <c r="A965" s="8" t="s">
        <v>1007</v>
      </c>
      <c r="B965" s="43">
        <v>44474</v>
      </c>
      <c r="C965" s="6">
        <f>DAY(Data_Sales[[#This Row],[Order Date]])</f>
        <v>5</v>
      </c>
      <c r="D965" s="14">
        <f t="shared" si="45"/>
        <v>10</v>
      </c>
      <c r="E965" s="6">
        <f t="shared" si="46"/>
        <v>2021</v>
      </c>
      <c r="F965" s="6">
        <v>20</v>
      </c>
      <c r="G965" s="6" t="s">
        <v>10</v>
      </c>
      <c r="H965" s="6" t="s">
        <v>38</v>
      </c>
      <c r="I965" s="6">
        <f>INDEX(Data_Persons[Tenure (yrs)],MATCH(Data_Sales!H965,Data_Persons[Sales Person],0))</f>
        <v>5</v>
      </c>
      <c r="J965" s="6" t="s">
        <v>12</v>
      </c>
      <c r="K965" s="6" t="s">
        <v>832</v>
      </c>
      <c r="L965" s="22">
        <v>199</v>
      </c>
      <c r="M965" s="6">
        <v>3</v>
      </c>
      <c r="N965" s="22">
        <f t="shared" si="47"/>
        <v>597</v>
      </c>
      <c r="O965" s="6" t="str">
        <f>VLOOKUP(H965,Data_Persons!$B$2:$C$9,2,0)</f>
        <v>Jeff</v>
      </c>
    </row>
    <row r="966" spans="1:15" x14ac:dyDescent="0.3">
      <c r="A966" s="8" t="s">
        <v>1008</v>
      </c>
      <c r="B966" s="43">
        <v>44474</v>
      </c>
      <c r="C966" s="6">
        <f>DAY(Data_Sales[[#This Row],[Order Date]])</f>
        <v>5</v>
      </c>
      <c r="D966" s="14">
        <f t="shared" si="45"/>
        <v>10</v>
      </c>
      <c r="E966" s="6">
        <f t="shared" si="46"/>
        <v>2021</v>
      </c>
      <c r="F966" s="6">
        <v>4</v>
      </c>
      <c r="G966" s="6" t="s">
        <v>19</v>
      </c>
      <c r="H966" s="6" t="s">
        <v>20</v>
      </c>
      <c r="I966" s="6">
        <f>INDEX(Data_Persons[Tenure (yrs)],MATCH(Data_Sales!H966,Data_Persons[Sales Person],0))</f>
        <v>2</v>
      </c>
      <c r="J966" s="6" t="s">
        <v>21</v>
      </c>
      <c r="K966" s="6" t="s">
        <v>832</v>
      </c>
      <c r="L966" s="22">
        <v>199</v>
      </c>
      <c r="M966" s="6">
        <v>9</v>
      </c>
      <c r="N966" s="22">
        <f t="shared" si="47"/>
        <v>1791</v>
      </c>
      <c r="O966" s="6" t="str">
        <f>VLOOKUP(H966,Data_Persons!$B$2:$C$9,2,0)</f>
        <v>Jeff</v>
      </c>
    </row>
    <row r="967" spans="1:15" x14ac:dyDescent="0.3">
      <c r="A967" s="8" t="s">
        <v>1009</v>
      </c>
      <c r="B967" s="43">
        <v>44475</v>
      </c>
      <c r="C967" s="6">
        <f>DAY(Data_Sales[[#This Row],[Order Date]])</f>
        <v>6</v>
      </c>
      <c r="D967" s="14">
        <f t="shared" si="45"/>
        <v>10</v>
      </c>
      <c r="E967" s="6">
        <f t="shared" si="46"/>
        <v>2021</v>
      </c>
      <c r="F967" s="6">
        <v>9</v>
      </c>
      <c r="G967" s="6" t="s">
        <v>40</v>
      </c>
      <c r="H967" s="6" t="s">
        <v>41</v>
      </c>
      <c r="I967" s="6">
        <f>INDEX(Data_Persons[Tenure (yrs)],MATCH(Data_Sales!H967,Data_Persons[Sales Person],0))</f>
        <v>8</v>
      </c>
      <c r="J967" s="6" t="s">
        <v>17</v>
      </c>
      <c r="K967" s="6" t="s">
        <v>832</v>
      </c>
      <c r="L967" s="22">
        <v>199</v>
      </c>
      <c r="M967" s="6">
        <v>2</v>
      </c>
      <c r="N967" s="22">
        <f t="shared" si="47"/>
        <v>398</v>
      </c>
      <c r="O967" s="6" t="str">
        <f>VLOOKUP(H967,Data_Persons!$B$2:$C$9,2,0)</f>
        <v>Philip</v>
      </c>
    </row>
    <row r="968" spans="1:15" x14ac:dyDescent="0.3">
      <c r="A968" s="8" t="s">
        <v>1010</v>
      </c>
      <c r="B968" s="43">
        <v>44475</v>
      </c>
      <c r="C968" s="6">
        <f>DAY(Data_Sales[[#This Row],[Order Date]])</f>
        <v>6</v>
      </c>
      <c r="D968" s="14">
        <f t="shared" si="45"/>
        <v>10</v>
      </c>
      <c r="E968" s="6">
        <f t="shared" si="46"/>
        <v>2021</v>
      </c>
      <c r="F968" s="6">
        <v>6</v>
      </c>
      <c r="G968" s="6" t="s">
        <v>15</v>
      </c>
      <c r="H968" s="6" t="s">
        <v>16</v>
      </c>
      <c r="I968" s="6">
        <f>INDEX(Data_Persons[Tenure (yrs)],MATCH(Data_Sales!H968,Data_Persons[Sales Person],0))</f>
        <v>4</v>
      </c>
      <c r="J968" s="6" t="s">
        <v>17</v>
      </c>
      <c r="K968" s="6" t="s">
        <v>832</v>
      </c>
      <c r="L968" s="22">
        <v>199</v>
      </c>
      <c r="M968" s="6">
        <v>8</v>
      </c>
      <c r="N968" s="22">
        <f t="shared" si="47"/>
        <v>1592</v>
      </c>
      <c r="O968" s="6" t="str">
        <f>VLOOKUP(H968,Data_Persons!$B$2:$C$9,2,0)</f>
        <v>Steve</v>
      </c>
    </row>
    <row r="969" spans="1:15" x14ac:dyDescent="0.3">
      <c r="A969" s="8" t="s">
        <v>1011</v>
      </c>
      <c r="B969" s="43">
        <v>44475</v>
      </c>
      <c r="C969" s="6">
        <f>DAY(Data_Sales[[#This Row],[Order Date]])</f>
        <v>6</v>
      </c>
      <c r="D969" s="14">
        <f t="shared" si="45"/>
        <v>10</v>
      </c>
      <c r="E969" s="6">
        <f t="shared" si="46"/>
        <v>2021</v>
      </c>
      <c r="F969" s="6">
        <v>17</v>
      </c>
      <c r="G969" s="6" t="s">
        <v>63</v>
      </c>
      <c r="H969" s="6" t="s">
        <v>11</v>
      </c>
      <c r="I969" s="6">
        <f>INDEX(Data_Persons[Tenure (yrs)],MATCH(Data_Sales!H969,Data_Persons[Sales Person],0))</f>
        <v>3</v>
      </c>
      <c r="J969" s="6" t="s">
        <v>12</v>
      </c>
      <c r="K969" s="6" t="s">
        <v>832</v>
      </c>
      <c r="L969" s="22">
        <v>199</v>
      </c>
      <c r="M969" s="6">
        <v>2</v>
      </c>
      <c r="N969" s="22">
        <f t="shared" si="47"/>
        <v>398</v>
      </c>
      <c r="O969" s="6" t="str">
        <f>VLOOKUP(H969,Data_Persons!$B$2:$C$9,2,0)</f>
        <v>Jeff</v>
      </c>
    </row>
    <row r="970" spans="1:15" x14ac:dyDescent="0.3">
      <c r="A970" s="8" t="s">
        <v>1012</v>
      </c>
      <c r="B970" s="43">
        <v>44476</v>
      </c>
      <c r="C970" s="6">
        <f>DAY(Data_Sales[[#This Row],[Order Date]])</f>
        <v>7</v>
      </c>
      <c r="D970" s="14">
        <f t="shared" si="45"/>
        <v>10</v>
      </c>
      <c r="E970" s="6">
        <f t="shared" si="46"/>
        <v>2021</v>
      </c>
      <c r="F970" s="6">
        <v>1</v>
      </c>
      <c r="G970" s="6" t="s">
        <v>61</v>
      </c>
      <c r="H970" s="6" t="s">
        <v>30</v>
      </c>
      <c r="I970" s="6">
        <f>INDEX(Data_Persons[Tenure (yrs)],MATCH(Data_Sales!H970,Data_Persons[Sales Person],0))</f>
        <v>2</v>
      </c>
      <c r="J970" s="6" t="s">
        <v>21</v>
      </c>
      <c r="K970" s="6" t="s">
        <v>832</v>
      </c>
      <c r="L970" s="22">
        <v>199</v>
      </c>
      <c r="M970" s="6">
        <v>4</v>
      </c>
      <c r="N970" s="22">
        <f t="shared" si="47"/>
        <v>796</v>
      </c>
      <c r="O970" s="6" t="str">
        <f>VLOOKUP(H970,Data_Persons!$B$2:$C$9,2,0)</f>
        <v>Sara</v>
      </c>
    </row>
    <row r="971" spans="1:15" x14ac:dyDescent="0.3">
      <c r="A971" s="8" t="s">
        <v>1013</v>
      </c>
      <c r="B971" s="43">
        <v>44480</v>
      </c>
      <c r="C971" s="6">
        <f>DAY(Data_Sales[[#This Row],[Order Date]])</f>
        <v>11</v>
      </c>
      <c r="D971" s="14">
        <f t="shared" si="45"/>
        <v>10</v>
      </c>
      <c r="E971" s="6">
        <f t="shared" si="46"/>
        <v>2021</v>
      </c>
      <c r="F971" s="6">
        <v>19</v>
      </c>
      <c r="G971" s="6" t="s">
        <v>32</v>
      </c>
      <c r="H971" s="6" t="s">
        <v>38</v>
      </c>
      <c r="I971" s="6">
        <f>INDEX(Data_Persons[Tenure (yrs)],MATCH(Data_Sales!H971,Data_Persons[Sales Person],0))</f>
        <v>5</v>
      </c>
      <c r="J971" s="6" t="s">
        <v>12</v>
      </c>
      <c r="K971" s="6" t="s">
        <v>832</v>
      </c>
      <c r="L971" s="22">
        <v>199</v>
      </c>
      <c r="M971" s="6">
        <v>5</v>
      </c>
      <c r="N971" s="22">
        <f t="shared" si="47"/>
        <v>995</v>
      </c>
      <c r="O971" s="6" t="str">
        <f>VLOOKUP(H971,Data_Persons!$B$2:$C$9,2,0)</f>
        <v>Jeff</v>
      </c>
    </row>
    <row r="972" spans="1:15" x14ac:dyDescent="0.3">
      <c r="A972" s="8" t="s">
        <v>1014</v>
      </c>
      <c r="B972" s="43">
        <v>44481</v>
      </c>
      <c r="C972" s="6">
        <f>DAY(Data_Sales[[#This Row],[Order Date]])</f>
        <v>12</v>
      </c>
      <c r="D972" s="14">
        <f t="shared" si="45"/>
        <v>10</v>
      </c>
      <c r="E972" s="6">
        <f t="shared" si="46"/>
        <v>2021</v>
      </c>
      <c r="F972" s="6">
        <v>10</v>
      </c>
      <c r="G972" s="6" t="s">
        <v>68</v>
      </c>
      <c r="H972" s="6" t="s">
        <v>41</v>
      </c>
      <c r="I972" s="6">
        <f>INDEX(Data_Persons[Tenure (yrs)],MATCH(Data_Sales!H972,Data_Persons[Sales Person],0))</f>
        <v>8</v>
      </c>
      <c r="J972" s="6" t="s">
        <v>17</v>
      </c>
      <c r="K972" s="6" t="s">
        <v>832</v>
      </c>
      <c r="L972" s="22">
        <v>199</v>
      </c>
      <c r="M972" s="6">
        <v>1</v>
      </c>
      <c r="N972" s="22">
        <f t="shared" si="47"/>
        <v>199</v>
      </c>
      <c r="O972" s="6" t="str">
        <f>VLOOKUP(H972,Data_Persons!$B$2:$C$9,2,0)</f>
        <v>Philip</v>
      </c>
    </row>
    <row r="973" spans="1:15" x14ac:dyDescent="0.3">
      <c r="A973" s="8" t="s">
        <v>1015</v>
      </c>
      <c r="B973" s="43">
        <v>44482</v>
      </c>
      <c r="C973" s="6">
        <f>DAY(Data_Sales[[#This Row],[Order Date]])</f>
        <v>13</v>
      </c>
      <c r="D973" s="14">
        <f t="shared" si="45"/>
        <v>10</v>
      </c>
      <c r="E973" s="6">
        <f t="shared" si="46"/>
        <v>2021</v>
      </c>
      <c r="F973" s="6">
        <v>19</v>
      </c>
      <c r="G973" s="6" t="s">
        <v>32</v>
      </c>
      <c r="H973" s="6" t="s">
        <v>38</v>
      </c>
      <c r="I973" s="6">
        <f>INDEX(Data_Persons[Tenure (yrs)],MATCH(Data_Sales!H973,Data_Persons[Sales Person],0))</f>
        <v>5</v>
      </c>
      <c r="J973" s="6" t="s">
        <v>12</v>
      </c>
      <c r="K973" s="6" t="s">
        <v>832</v>
      </c>
      <c r="L973" s="22">
        <v>199</v>
      </c>
      <c r="M973" s="6">
        <v>3</v>
      </c>
      <c r="N973" s="22">
        <f t="shared" si="47"/>
        <v>597</v>
      </c>
      <c r="O973" s="6" t="str">
        <f>VLOOKUP(H973,Data_Persons!$B$2:$C$9,2,0)</f>
        <v>Jeff</v>
      </c>
    </row>
    <row r="974" spans="1:15" x14ac:dyDescent="0.3">
      <c r="A974" s="8" t="s">
        <v>1016</v>
      </c>
      <c r="B974" s="43">
        <v>44482</v>
      </c>
      <c r="C974" s="6">
        <f>DAY(Data_Sales[[#This Row],[Order Date]])</f>
        <v>13</v>
      </c>
      <c r="D974" s="14">
        <f t="shared" si="45"/>
        <v>10</v>
      </c>
      <c r="E974" s="6">
        <f t="shared" si="46"/>
        <v>2021</v>
      </c>
      <c r="F974" s="6">
        <v>9</v>
      </c>
      <c r="G974" s="6" t="s">
        <v>40</v>
      </c>
      <c r="H974" s="6" t="s">
        <v>16</v>
      </c>
      <c r="I974" s="6">
        <f>INDEX(Data_Persons[Tenure (yrs)],MATCH(Data_Sales!H974,Data_Persons[Sales Person],0))</f>
        <v>4</v>
      </c>
      <c r="J974" s="6" t="s">
        <v>17</v>
      </c>
      <c r="K974" s="6" t="s">
        <v>832</v>
      </c>
      <c r="L974" s="22">
        <v>199</v>
      </c>
      <c r="M974" s="6">
        <v>5</v>
      </c>
      <c r="N974" s="22">
        <f t="shared" si="47"/>
        <v>995</v>
      </c>
      <c r="O974" s="6" t="str">
        <f>VLOOKUP(H974,Data_Persons!$B$2:$C$9,2,0)</f>
        <v>Steve</v>
      </c>
    </row>
    <row r="975" spans="1:15" x14ac:dyDescent="0.3">
      <c r="A975" s="8" t="s">
        <v>1017</v>
      </c>
      <c r="B975" s="43">
        <v>44484</v>
      </c>
      <c r="C975" s="6">
        <f>DAY(Data_Sales[[#This Row],[Order Date]])</f>
        <v>15</v>
      </c>
      <c r="D975" s="14">
        <f t="shared" si="45"/>
        <v>10</v>
      </c>
      <c r="E975" s="6">
        <f t="shared" si="46"/>
        <v>2021</v>
      </c>
      <c r="F975" s="6">
        <v>2</v>
      </c>
      <c r="G975" s="6" t="s">
        <v>74</v>
      </c>
      <c r="H975" s="6" t="s">
        <v>30</v>
      </c>
      <c r="I975" s="6">
        <f>INDEX(Data_Persons[Tenure (yrs)],MATCH(Data_Sales!H975,Data_Persons[Sales Person],0))</f>
        <v>2</v>
      </c>
      <c r="J975" s="6" t="s">
        <v>21</v>
      </c>
      <c r="K975" s="6" t="s">
        <v>832</v>
      </c>
      <c r="L975" s="22">
        <v>199</v>
      </c>
      <c r="M975" s="6">
        <v>3</v>
      </c>
      <c r="N975" s="22">
        <f t="shared" si="47"/>
        <v>597</v>
      </c>
      <c r="O975" s="6" t="str">
        <f>VLOOKUP(H975,Data_Persons!$B$2:$C$9,2,0)</f>
        <v>Sara</v>
      </c>
    </row>
    <row r="976" spans="1:15" x14ac:dyDescent="0.3">
      <c r="A976" s="8" t="s">
        <v>1018</v>
      </c>
      <c r="B976" s="43">
        <v>44485</v>
      </c>
      <c r="C976" s="6">
        <f>DAY(Data_Sales[[#This Row],[Order Date]])</f>
        <v>16</v>
      </c>
      <c r="D976" s="14">
        <f t="shared" si="45"/>
        <v>10</v>
      </c>
      <c r="E976" s="6">
        <f t="shared" si="46"/>
        <v>2021</v>
      </c>
      <c r="F976" s="6">
        <v>12</v>
      </c>
      <c r="G976" s="6" t="s">
        <v>25</v>
      </c>
      <c r="H976" s="6" t="s">
        <v>26</v>
      </c>
      <c r="I976" s="6">
        <f>INDEX(Data_Persons[Tenure (yrs)],MATCH(Data_Sales!H976,Data_Persons[Sales Person],0))</f>
        <v>5</v>
      </c>
      <c r="J976" s="6" t="s">
        <v>27</v>
      </c>
      <c r="K976" s="6" t="s">
        <v>832</v>
      </c>
      <c r="L976" s="22">
        <v>199</v>
      </c>
      <c r="M976" s="6">
        <v>7</v>
      </c>
      <c r="N976" s="22">
        <f t="shared" si="47"/>
        <v>1393</v>
      </c>
      <c r="O976" s="6" t="str">
        <f>VLOOKUP(H976,Data_Persons!$B$2:$C$9,2,0)</f>
        <v>Sara</v>
      </c>
    </row>
    <row r="977" spans="1:15" x14ac:dyDescent="0.3">
      <c r="A977" s="8" t="s">
        <v>1019</v>
      </c>
      <c r="B977" s="43">
        <v>44486</v>
      </c>
      <c r="C977" s="6">
        <f>DAY(Data_Sales[[#This Row],[Order Date]])</f>
        <v>17</v>
      </c>
      <c r="D977" s="14">
        <f t="shared" si="45"/>
        <v>10</v>
      </c>
      <c r="E977" s="6">
        <f t="shared" si="46"/>
        <v>2021</v>
      </c>
      <c r="F977" s="6">
        <v>1</v>
      </c>
      <c r="G977" s="6" t="s">
        <v>61</v>
      </c>
      <c r="H977" s="6" t="s">
        <v>30</v>
      </c>
      <c r="I977" s="6">
        <f>INDEX(Data_Persons[Tenure (yrs)],MATCH(Data_Sales!H977,Data_Persons[Sales Person],0))</f>
        <v>2</v>
      </c>
      <c r="J977" s="6" t="s">
        <v>21</v>
      </c>
      <c r="K977" s="6" t="s">
        <v>832</v>
      </c>
      <c r="L977" s="22">
        <v>199</v>
      </c>
      <c r="M977" s="6">
        <v>0</v>
      </c>
      <c r="N977" s="22">
        <f t="shared" si="47"/>
        <v>0</v>
      </c>
      <c r="O977" s="6" t="str">
        <f>VLOOKUP(H977,Data_Persons!$B$2:$C$9,2,0)</f>
        <v>Sara</v>
      </c>
    </row>
    <row r="978" spans="1:15" x14ac:dyDescent="0.3">
      <c r="A978" s="8" t="s">
        <v>1020</v>
      </c>
      <c r="B978" s="43">
        <v>44486</v>
      </c>
      <c r="C978" s="6">
        <f>DAY(Data_Sales[[#This Row],[Order Date]])</f>
        <v>17</v>
      </c>
      <c r="D978" s="14">
        <f t="shared" si="45"/>
        <v>10</v>
      </c>
      <c r="E978" s="6">
        <f t="shared" si="46"/>
        <v>2021</v>
      </c>
      <c r="F978" s="6">
        <v>8</v>
      </c>
      <c r="G978" s="6" t="s">
        <v>76</v>
      </c>
      <c r="H978" s="6" t="s">
        <v>16</v>
      </c>
      <c r="I978" s="6">
        <f>INDEX(Data_Persons[Tenure (yrs)],MATCH(Data_Sales!H978,Data_Persons[Sales Person],0))</f>
        <v>4</v>
      </c>
      <c r="J978" s="6" t="s">
        <v>17</v>
      </c>
      <c r="K978" s="6" t="s">
        <v>832</v>
      </c>
      <c r="L978" s="22">
        <v>199</v>
      </c>
      <c r="M978" s="6">
        <v>8</v>
      </c>
      <c r="N978" s="22">
        <f t="shared" si="47"/>
        <v>1592</v>
      </c>
      <c r="O978" s="6" t="str">
        <f>VLOOKUP(H978,Data_Persons!$B$2:$C$9,2,0)</f>
        <v>Steve</v>
      </c>
    </row>
    <row r="979" spans="1:15" x14ac:dyDescent="0.3">
      <c r="A979" s="8" t="s">
        <v>1021</v>
      </c>
      <c r="B979" s="43">
        <v>44486</v>
      </c>
      <c r="C979" s="6">
        <f>DAY(Data_Sales[[#This Row],[Order Date]])</f>
        <v>17</v>
      </c>
      <c r="D979" s="14">
        <f t="shared" si="45"/>
        <v>10</v>
      </c>
      <c r="E979" s="6">
        <f t="shared" si="46"/>
        <v>2021</v>
      </c>
      <c r="F979" s="6">
        <v>10</v>
      </c>
      <c r="G979" s="6" t="s">
        <v>68</v>
      </c>
      <c r="H979" s="6" t="s">
        <v>16</v>
      </c>
      <c r="I979" s="6">
        <f>INDEX(Data_Persons[Tenure (yrs)],MATCH(Data_Sales!H979,Data_Persons[Sales Person],0))</f>
        <v>4</v>
      </c>
      <c r="J979" s="6" t="s">
        <v>17</v>
      </c>
      <c r="K979" s="6" t="s">
        <v>832</v>
      </c>
      <c r="L979" s="22">
        <v>199</v>
      </c>
      <c r="M979" s="6">
        <v>3</v>
      </c>
      <c r="N979" s="22">
        <f t="shared" si="47"/>
        <v>597</v>
      </c>
      <c r="O979" s="6" t="str">
        <f>VLOOKUP(H979,Data_Persons!$B$2:$C$9,2,0)</f>
        <v>Steve</v>
      </c>
    </row>
    <row r="980" spans="1:15" x14ac:dyDescent="0.3">
      <c r="A980" s="8" t="s">
        <v>1022</v>
      </c>
      <c r="B980" s="43">
        <v>44488</v>
      </c>
      <c r="C980" s="6">
        <f>DAY(Data_Sales[[#This Row],[Order Date]])</f>
        <v>19</v>
      </c>
      <c r="D980" s="14">
        <f t="shared" si="45"/>
        <v>10</v>
      </c>
      <c r="E980" s="6">
        <f t="shared" si="46"/>
        <v>2021</v>
      </c>
      <c r="F980" s="6">
        <v>5</v>
      </c>
      <c r="G980" s="6" t="s">
        <v>23</v>
      </c>
      <c r="H980" s="6" t="s">
        <v>30</v>
      </c>
      <c r="I980" s="6">
        <f>INDEX(Data_Persons[Tenure (yrs)],MATCH(Data_Sales!H980,Data_Persons[Sales Person],0))</f>
        <v>2</v>
      </c>
      <c r="J980" s="6" t="s">
        <v>21</v>
      </c>
      <c r="K980" s="6" t="s">
        <v>832</v>
      </c>
      <c r="L980" s="22">
        <v>199</v>
      </c>
      <c r="M980" s="6">
        <v>6</v>
      </c>
      <c r="N980" s="22">
        <f t="shared" si="47"/>
        <v>1194</v>
      </c>
      <c r="O980" s="6" t="str">
        <f>VLOOKUP(H980,Data_Persons!$B$2:$C$9,2,0)</f>
        <v>Sara</v>
      </c>
    </row>
    <row r="981" spans="1:15" x14ac:dyDescent="0.3">
      <c r="A981" s="8" t="s">
        <v>1023</v>
      </c>
      <c r="B981" s="43">
        <v>44491</v>
      </c>
      <c r="C981" s="6">
        <f>DAY(Data_Sales[[#This Row],[Order Date]])</f>
        <v>22</v>
      </c>
      <c r="D981" s="14">
        <f t="shared" si="45"/>
        <v>10</v>
      </c>
      <c r="E981" s="6">
        <f t="shared" si="46"/>
        <v>2021</v>
      </c>
      <c r="F981" s="6">
        <v>5</v>
      </c>
      <c r="G981" s="6" t="s">
        <v>23</v>
      </c>
      <c r="H981" s="6" t="s">
        <v>20</v>
      </c>
      <c r="I981" s="6">
        <f>INDEX(Data_Persons[Tenure (yrs)],MATCH(Data_Sales!H981,Data_Persons[Sales Person],0))</f>
        <v>2</v>
      </c>
      <c r="J981" s="6" t="s">
        <v>21</v>
      </c>
      <c r="K981" s="6" t="s">
        <v>832</v>
      </c>
      <c r="L981" s="22">
        <v>199</v>
      </c>
      <c r="M981" s="6">
        <v>5</v>
      </c>
      <c r="N981" s="22">
        <f t="shared" si="47"/>
        <v>995</v>
      </c>
      <c r="O981" s="6" t="str">
        <f>VLOOKUP(H981,Data_Persons!$B$2:$C$9,2,0)</f>
        <v>Jeff</v>
      </c>
    </row>
    <row r="982" spans="1:15" x14ac:dyDescent="0.3">
      <c r="A982" s="8" t="s">
        <v>1024</v>
      </c>
      <c r="B982" s="43">
        <v>44493</v>
      </c>
      <c r="C982" s="6">
        <f>DAY(Data_Sales[[#This Row],[Order Date]])</f>
        <v>24</v>
      </c>
      <c r="D982" s="14">
        <f t="shared" si="45"/>
        <v>10</v>
      </c>
      <c r="E982" s="6">
        <f t="shared" si="46"/>
        <v>2021</v>
      </c>
      <c r="F982" s="6">
        <v>17</v>
      </c>
      <c r="G982" s="6" t="s">
        <v>63</v>
      </c>
      <c r="H982" s="6" t="s">
        <v>11</v>
      </c>
      <c r="I982" s="6">
        <f>INDEX(Data_Persons[Tenure (yrs)],MATCH(Data_Sales!H982,Data_Persons[Sales Person],0))</f>
        <v>3</v>
      </c>
      <c r="J982" s="6" t="s">
        <v>12</v>
      </c>
      <c r="K982" s="6" t="s">
        <v>832</v>
      </c>
      <c r="L982" s="22">
        <v>199</v>
      </c>
      <c r="M982" s="6">
        <v>5</v>
      </c>
      <c r="N982" s="22">
        <f t="shared" si="47"/>
        <v>995</v>
      </c>
      <c r="O982" s="6" t="str">
        <f>VLOOKUP(H982,Data_Persons!$B$2:$C$9,2,0)</f>
        <v>Jeff</v>
      </c>
    </row>
    <row r="983" spans="1:15" x14ac:dyDescent="0.3">
      <c r="A983" s="8" t="s">
        <v>1025</v>
      </c>
      <c r="B983" s="43">
        <v>44494</v>
      </c>
      <c r="C983" s="6">
        <f>DAY(Data_Sales[[#This Row],[Order Date]])</f>
        <v>25</v>
      </c>
      <c r="D983" s="14">
        <f t="shared" si="45"/>
        <v>10</v>
      </c>
      <c r="E983" s="6">
        <f t="shared" si="46"/>
        <v>2021</v>
      </c>
      <c r="F983" s="6">
        <v>1</v>
      </c>
      <c r="G983" s="6" t="s">
        <v>61</v>
      </c>
      <c r="H983" s="6" t="s">
        <v>20</v>
      </c>
      <c r="I983" s="6">
        <f>INDEX(Data_Persons[Tenure (yrs)],MATCH(Data_Sales!H983,Data_Persons[Sales Person],0))</f>
        <v>2</v>
      </c>
      <c r="J983" s="6" t="s">
        <v>21</v>
      </c>
      <c r="K983" s="6" t="s">
        <v>832</v>
      </c>
      <c r="L983" s="22">
        <v>199</v>
      </c>
      <c r="M983" s="6">
        <v>1</v>
      </c>
      <c r="N983" s="22">
        <f t="shared" si="47"/>
        <v>199</v>
      </c>
      <c r="O983" s="6" t="str">
        <f>VLOOKUP(H983,Data_Persons!$B$2:$C$9,2,0)</f>
        <v>Jeff</v>
      </c>
    </row>
    <row r="984" spans="1:15" x14ac:dyDescent="0.3">
      <c r="A984" s="8" t="s">
        <v>1026</v>
      </c>
      <c r="B984" s="43">
        <v>44494</v>
      </c>
      <c r="C984" s="6">
        <f>DAY(Data_Sales[[#This Row],[Order Date]])</f>
        <v>25</v>
      </c>
      <c r="D984" s="14">
        <f t="shared" si="45"/>
        <v>10</v>
      </c>
      <c r="E984" s="6">
        <f t="shared" si="46"/>
        <v>2021</v>
      </c>
      <c r="F984" s="6">
        <v>9</v>
      </c>
      <c r="G984" s="6" t="s">
        <v>40</v>
      </c>
      <c r="H984" s="6" t="s">
        <v>16</v>
      </c>
      <c r="I984" s="6">
        <f>INDEX(Data_Persons[Tenure (yrs)],MATCH(Data_Sales!H984,Data_Persons[Sales Person],0))</f>
        <v>4</v>
      </c>
      <c r="J984" s="6" t="s">
        <v>17</v>
      </c>
      <c r="K984" s="6" t="s">
        <v>832</v>
      </c>
      <c r="L984" s="22">
        <v>199</v>
      </c>
      <c r="M984" s="6">
        <v>5</v>
      </c>
      <c r="N984" s="22">
        <f t="shared" si="47"/>
        <v>995</v>
      </c>
      <c r="O984" s="6" t="str">
        <f>VLOOKUP(H984,Data_Persons!$B$2:$C$9,2,0)</f>
        <v>Steve</v>
      </c>
    </row>
    <row r="985" spans="1:15" x14ac:dyDescent="0.3">
      <c r="A985" s="8" t="s">
        <v>1027</v>
      </c>
      <c r="B985" s="43">
        <v>44496</v>
      </c>
      <c r="C985" s="6">
        <f>DAY(Data_Sales[[#This Row],[Order Date]])</f>
        <v>27</v>
      </c>
      <c r="D985" s="14">
        <f t="shared" si="45"/>
        <v>10</v>
      </c>
      <c r="E985" s="6">
        <f t="shared" si="46"/>
        <v>2021</v>
      </c>
      <c r="F985" s="6">
        <v>17</v>
      </c>
      <c r="G985" s="6" t="s">
        <v>63</v>
      </c>
      <c r="H985" s="6" t="s">
        <v>11</v>
      </c>
      <c r="I985" s="6">
        <f>INDEX(Data_Persons[Tenure (yrs)],MATCH(Data_Sales!H985,Data_Persons[Sales Person],0))</f>
        <v>3</v>
      </c>
      <c r="J985" s="6" t="s">
        <v>12</v>
      </c>
      <c r="K985" s="6" t="s">
        <v>832</v>
      </c>
      <c r="L985" s="22">
        <v>199</v>
      </c>
      <c r="M985" s="6">
        <v>1</v>
      </c>
      <c r="N985" s="22">
        <f t="shared" si="47"/>
        <v>199</v>
      </c>
      <c r="O985" s="6" t="str">
        <f>VLOOKUP(H985,Data_Persons!$B$2:$C$9,2,0)</f>
        <v>Jeff</v>
      </c>
    </row>
    <row r="986" spans="1:15" x14ac:dyDescent="0.3">
      <c r="A986" s="8" t="s">
        <v>1028</v>
      </c>
      <c r="B986" s="43">
        <v>44496</v>
      </c>
      <c r="C986" s="6">
        <f>DAY(Data_Sales[[#This Row],[Order Date]])</f>
        <v>27</v>
      </c>
      <c r="D986" s="14">
        <f t="shared" si="45"/>
        <v>10</v>
      </c>
      <c r="E986" s="6">
        <f t="shared" si="46"/>
        <v>2021</v>
      </c>
      <c r="F986" s="6">
        <v>3</v>
      </c>
      <c r="G986" s="6" t="s">
        <v>29</v>
      </c>
      <c r="H986" s="6" t="s">
        <v>30</v>
      </c>
      <c r="I986" s="6">
        <f>INDEX(Data_Persons[Tenure (yrs)],MATCH(Data_Sales!H986,Data_Persons[Sales Person],0))</f>
        <v>2</v>
      </c>
      <c r="J986" s="6" t="s">
        <v>21</v>
      </c>
      <c r="K986" s="6" t="s">
        <v>832</v>
      </c>
      <c r="L986" s="22">
        <v>199</v>
      </c>
      <c r="M986" s="6">
        <v>1</v>
      </c>
      <c r="N986" s="22">
        <f t="shared" si="47"/>
        <v>199</v>
      </c>
      <c r="O986" s="6" t="str">
        <f>VLOOKUP(H986,Data_Persons!$B$2:$C$9,2,0)</f>
        <v>Sara</v>
      </c>
    </row>
    <row r="987" spans="1:15" x14ac:dyDescent="0.3">
      <c r="A987" s="8" t="s">
        <v>1029</v>
      </c>
      <c r="B987" s="43">
        <v>44496</v>
      </c>
      <c r="C987" s="6">
        <f>DAY(Data_Sales[[#This Row],[Order Date]])</f>
        <v>27</v>
      </c>
      <c r="D987" s="14">
        <f t="shared" si="45"/>
        <v>10</v>
      </c>
      <c r="E987" s="6">
        <f t="shared" si="46"/>
        <v>2021</v>
      </c>
      <c r="F987" s="6">
        <v>4</v>
      </c>
      <c r="G987" s="6" t="s">
        <v>19</v>
      </c>
      <c r="H987" s="6" t="s">
        <v>20</v>
      </c>
      <c r="I987" s="6">
        <f>INDEX(Data_Persons[Tenure (yrs)],MATCH(Data_Sales!H987,Data_Persons[Sales Person],0))</f>
        <v>2</v>
      </c>
      <c r="J987" s="6" t="s">
        <v>21</v>
      </c>
      <c r="K987" s="6" t="s">
        <v>832</v>
      </c>
      <c r="L987" s="22">
        <v>199</v>
      </c>
      <c r="M987" s="6">
        <v>8</v>
      </c>
      <c r="N987" s="22">
        <f t="shared" si="47"/>
        <v>1592</v>
      </c>
      <c r="O987" s="6" t="str">
        <f>VLOOKUP(H987,Data_Persons!$B$2:$C$9,2,0)</f>
        <v>Jeff</v>
      </c>
    </row>
    <row r="988" spans="1:15" x14ac:dyDescent="0.3">
      <c r="A988" s="8" t="s">
        <v>1030</v>
      </c>
      <c r="B988" s="43">
        <v>44497</v>
      </c>
      <c r="C988" s="6">
        <f>DAY(Data_Sales[[#This Row],[Order Date]])</f>
        <v>28</v>
      </c>
      <c r="D988" s="14">
        <f t="shared" si="45"/>
        <v>10</v>
      </c>
      <c r="E988" s="6">
        <f t="shared" si="46"/>
        <v>2021</v>
      </c>
      <c r="F988" s="6">
        <v>10</v>
      </c>
      <c r="G988" s="6" t="s">
        <v>68</v>
      </c>
      <c r="H988" s="6" t="s">
        <v>41</v>
      </c>
      <c r="I988" s="6">
        <f>INDEX(Data_Persons[Tenure (yrs)],MATCH(Data_Sales!H988,Data_Persons[Sales Person],0))</f>
        <v>8</v>
      </c>
      <c r="J988" s="6" t="s">
        <v>17</v>
      </c>
      <c r="K988" s="6" t="s">
        <v>832</v>
      </c>
      <c r="L988" s="22">
        <v>199</v>
      </c>
      <c r="M988" s="6">
        <v>0</v>
      </c>
      <c r="N988" s="22">
        <f t="shared" si="47"/>
        <v>0</v>
      </c>
      <c r="O988" s="6" t="str">
        <f>VLOOKUP(H988,Data_Persons!$B$2:$C$9,2,0)</f>
        <v>Philip</v>
      </c>
    </row>
    <row r="989" spans="1:15" x14ac:dyDescent="0.3">
      <c r="A989" s="8" t="s">
        <v>1031</v>
      </c>
      <c r="B989" s="43">
        <v>44498</v>
      </c>
      <c r="C989" s="6">
        <f>DAY(Data_Sales[[#This Row],[Order Date]])</f>
        <v>29</v>
      </c>
      <c r="D989" s="14">
        <f t="shared" si="45"/>
        <v>10</v>
      </c>
      <c r="E989" s="6">
        <f t="shared" si="46"/>
        <v>2021</v>
      </c>
      <c r="F989" s="6">
        <v>2</v>
      </c>
      <c r="G989" s="6" t="s">
        <v>74</v>
      </c>
      <c r="H989" s="6" t="s">
        <v>30</v>
      </c>
      <c r="I989" s="6">
        <f>INDEX(Data_Persons[Tenure (yrs)],MATCH(Data_Sales!H989,Data_Persons[Sales Person],0))</f>
        <v>2</v>
      </c>
      <c r="J989" s="6" t="s">
        <v>21</v>
      </c>
      <c r="K989" s="6" t="s">
        <v>832</v>
      </c>
      <c r="L989" s="22">
        <v>199</v>
      </c>
      <c r="M989" s="6">
        <v>7</v>
      </c>
      <c r="N989" s="22">
        <f t="shared" si="47"/>
        <v>1393</v>
      </c>
      <c r="O989" s="6" t="str">
        <f>VLOOKUP(H989,Data_Persons!$B$2:$C$9,2,0)</f>
        <v>Sara</v>
      </c>
    </row>
    <row r="990" spans="1:15" x14ac:dyDescent="0.3">
      <c r="A990" s="8" t="s">
        <v>1032</v>
      </c>
      <c r="B990" s="43">
        <v>44501</v>
      </c>
      <c r="C990" s="6">
        <f>DAY(Data_Sales[[#This Row],[Order Date]])</f>
        <v>1</v>
      </c>
      <c r="D990" s="14">
        <f t="shared" si="45"/>
        <v>11</v>
      </c>
      <c r="E990" s="6">
        <f t="shared" si="46"/>
        <v>2021</v>
      </c>
      <c r="F990" s="6">
        <v>14</v>
      </c>
      <c r="G990" s="6" t="s">
        <v>65</v>
      </c>
      <c r="H990" s="6" t="s">
        <v>36</v>
      </c>
      <c r="I990" s="6">
        <f>INDEX(Data_Persons[Tenure (yrs)],MATCH(Data_Sales!H990,Data_Persons[Sales Person],0))</f>
        <v>6</v>
      </c>
      <c r="J990" s="6" t="s">
        <v>27</v>
      </c>
      <c r="K990" s="6" t="s">
        <v>832</v>
      </c>
      <c r="L990" s="22">
        <v>199</v>
      </c>
      <c r="M990" s="6">
        <v>0</v>
      </c>
      <c r="N990" s="22">
        <f t="shared" si="47"/>
        <v>0</v>
      </c>
      <c r="O990" s="6" t="str">
        <f>VLOOKUP(H990,Data_Persons!$B$2:$C$9,2,0)</f>
        <v>Steve</v>
      </c>
    </row>
    <row r="991" spans="1:15" x14ac:dyDescent="0.3">
      <c r="A991" s="8" t="s">
        <v>1033</v>
      </c>
      <c r="B991" s="43">
        <v>44505</v>
      </c>
      <c r="C991" s="6">
        <f>DAY(Data_Sales[[#This Row],[Order Date]])</f>
        <v>5</v>
      </c>
      <c r="D991" s="14">
        <f t="shared" si="45"/>
        <v>11</v>
      </c>
      <c r="E991" s="6">
        <f t="shared" si="46"/>
        <v>2021</v>
      </c>
      <c r="F991" s="6">
        <v>5</v>
      </c>
      <c r="G991" s="6" t="s">
        <v>23</v>
      </c>
      <c r="H991" s="6" t="s">
        <v>30</v>
      </c>
      <c r="I991" s="6">
        <f>INDEX(Data_Persons[Tenure (yrs)],MATCH(Data_Sales!H991,Data_Persons[Sales Person],0))</f>
        <v>2</v>
      </c>
      <c r="J991" s="6" t="s">
        <v>21</v>
      </c>
      <c r="K991" s="6" t="s">
        <v>832</v>
      </c>
      <c r="L991" s="22">
        <v>199</v>
      </c>
      <c r="M991" s="6">
        <v>9</v>
      </c>
      <c r="N991" s="22">
        <f t="shared" si="47"/>
        <v>1791</v>
      </c>
      <c r="O991" s="6" t="str">
        <f>VLOOKUP(H991,Data_Persons!$B$2:$C$9,2,0)</f>
        <v>Sara</v>
      </c>
    </row>
    <row r="992" spans="1:15" x14ac:dyDescent="0.3">
      <c r="A992" s="8" t="s">
        <v>1034</v>
      </c>
      <c r="B992" s="43">
        <v>44508</v>
      </c>
      <c r="C992" s="6">
        <f>DAY(Data_Sales[[#This Row],[Order Date]])</f>
        <v>8</v>
      </c>
      <c r="D992" s="14">
        <f t="shared" si="45"/>
        <v>11</v>
      </c>
      <c r="E992" s="6">
        <f t="shared" si="46"/>
        <v>2021</v>
      </c>
      <c r="F992" s="6">
        <v>8</v>
      </c>
      <c r="G992" s="6" t="s">
        <v>76</v>
      </c>
      <c r="H992" s="6" t="s">
        <v>16</v>
      </c>
      <c r="I992" s="6">
        <f>INDEX(Data_Persons[Tenure (yrs)],MATCH(Data_Sales!H992,Data_Persons[Sales Person],0))</f>
        <v>4</v>
      </c>
      <c r="J992" s="6" t="s">
        <v>17</v>
      </c>
      <c r="K992" s="6" t="s">
        <v>832</v>
      </c>
      <c r="L992" s="22">
        <v>199</v>
      </c>
      <c r="M992" s="6">
        <v>1</v>
      </c>
      <c r="N992" s="22">
        <f t="shared" si="47"/>
        <v>199</v>
      </c>
      <c r="O992" s="6" t="str">
        <f>VLOOKUP(H992,Data_Persons!$B$2:$C$9,2,0)</f>
        <v>Steve</v>
      </c>
    </row>
    <row r="993" spans="1:15" x14ac:dyDescent="0.3">
      <c r="A993" s="8" t="s">
        <v>1035</v>
      </c>
      <c r="B993" s="43">
        <v>44509</v>
      </c>
      <c r="C993" s="6">
        <f>DAY(Data_Sales[[#This Row],[Order Date]])</f>
        <v>9</v>
      </c>
      <c r="D993" s="14">
        <f t="shared" si="45"/>
        <v>11</v>
      </c>
      <c r="E993" s="6">
        <f t="shared" si="46"/>
        <v>2021</v>
      </c>
      <c r="F993" s="6">
        <v>8</v>
      </c>
      <c r="G993" s="6" t="s">
        <v>76</v>
      </c>
      <c r="H993" s="6" t="s">
        <v>41</v>
      </c>
      <c r="I993" s="6">
        <f>INDEX(Data_Persons[Tenure (yrs)],MATCH(Data_Sales!H993,Data_Persons[Sales Person],0))</f>
        <v>8</v>
      </c>
      <c r="J993" s="6" t="s">
        <v>17</v>
      </c>
      <c r="K993" s="6" t="s">
        <v>832</v>
      </c>
      <c r="L993" s="22">
        <v>199</v>
      </c>
      <c r="M993" s="6">
        <v>7</v>
      </c>
      <c r="N993" s="22">
        <f t="shared" si="47"/>
        <v>1393</v>
      </c>
      <c r="O993" s="6" t="str">
        <f>VLOOKUP(H993,Data_Persons!$B$2:$C$9,2,0)</f>
        <v>Philip</v>
      </c>
    </row>
    <row r="994" spans="1:15" x14ac:dyDescent="0.3">
      <c r="A994" s="8" t="s">
        <v>1036</v>
      </c>
      <c r="B994" s="43">
        <v>44509</v>
      </c>
      <c r="C994" s="6">
        <f>DAY(Data_Sales[[#This Row],[Order Date]])</f>
        <v>9</v>
      </c>
      <c r="D994" s="14">
        <f t="shared" si="45"/>
        <v>11</v>
      </c>
      <c r="E994" s="6">
        <f t="shared" si="46"/>
        <v>2021</v>
      </c>
      <c r="F994" s="6">
        <v>17</v>
      </c>
      <c r="G994" s="6" t="s">
        <v>63</v>
      </c>
      <c r="H994" s="6" t="s">
        <v>38</v>
      </c>
      <c r="I994" s="6">
        <f>INDEX(Data_Persons[Tenure (yrs)],MATCH(Data_Sales!H994,Data_Persons[Sales Person],0))</f>
        <v>5</v>
      </c>
      <c r="J994" s="6" t="s">
        <v>12</v>
      </c>
      <c r="K994" s="6" t="s">
        <v>832</v>
      </c>
      <c r="L994" s="22">
        <v>199</v>
      </c>
      <c r="M994" s="6">
        <v>2</v>
      </c>
      <c r="N994" s="22">
        <f t="shared" si="47"/>
        <v>398</v>
      </c>
      <c r="O994" s="6" t="str">
        <f>VLOOKUP(H994,Data_Persons!$B$2:$C$9,2,0)</f>
        <v>Jeff</v>
      </c>
    </row>
    <row r="995" spans="1:15" x14ac:dyDescent="0.3">
      <c r="A995" s="8" t="s">
        <v>1037</v>
      </c>
      <c r="B995" s="43">
        <v>44510</v>
      </c>
      <c r="C995" s="6">
        <f>DAY(Data_Sales[[#This Row],[Order Date]])</f>
        <v>10</v>
      </c>
      <c r="D995" s="14">
        <f t="shared" si="45"/>
        <v>11</v>
      </c>
      <c r="E995" s="6">
        <f t="shared" si="46"/>
        <v>2021</v>
      </c>
      <c r="F995" s="6">
        <v>19</v>
      </c>
      <c r="G995" s="6" t="s">
        <v>32</v>
      </c>
      <c r="H995" s="6" t="s">
        <v>11</v>
      </c>
      <c r="I995" s="6">
        <f>INDEX(Data_Persons[Tenure (yrs)],MATCH(Data_Sales!H995,Data_Persons[Sales Person],0))</f>
        <v>3</v>
      </c>
      <c r="J995" s="6" t="s">
        <v>12</v>
      </c>
      <c r="K995" s="6" t="s">
        <v>832</v>
      </c>
      <c r="L995" s="22">
        <v>199</v>
      </c>
      <c r="M995" s="6">
        <v>8</v>
      </c>
      <c r="N995" s="22">
        <f t="shared" si="47"/>
        <v>1592</v>
      </c>
      <c r="O995" s="6" t="str">
        <f>VLOOKUP(H995,Data_Persons!$B$2:$C$9,2,0)</f>
        <v>Jeff</v>
      </c>
    </row>
    <row r="996" spans="1:15" x14ac:dyDescent="0.3">
      <c r="A996" s="8" t="s">
        <v>1038</v>
      </c>
      <c r="B996" s="43">
        <v>44511</v>
      </c>
      <c r="C996" s="6">
        <f>DAY(Data_Sales[[#This Row],[Order Date]])</f>
        <v>11</v>
      </c>
      <c r="D996" s="14">
        <f t="shared" si="45"/>
        <v>11</v>
      </c>
      <c r="E996" s="6">
        <f t="shared" si="46"/>
        <v>2021</v>
      </c>
      <c r="F996" s="6">
        <v>7</v>
      </c>
      <c r="G996" s="6" t="s">
        <v>43</v>
      </c>
      <c r="H996" s="6" t="s">
        <v>41</v>
      </c>
      <c r="I996" s="6">
        <f>INDEX(Data_Persons[Tenure (yrs)],MATCH(Data_Sales!H996,Data_Persons[Sales Person],0))</f>
        <v>8</v>
      </c>
      <c r="J996" s="6" t="s">
        <v>17</v>
      </c>
      <c r="K996" s="6" t="s">
        <v>832</v>
      </c>
      <c r="L996" s="22">
        <v>199</v>
      </c>
      <c r="M996" s="6">
        <v>0</v>
      </c>
      <c r="N996" s="22">
        <f t="shared" si="47"/>
        <v>0</v>
      </c>
      <c r="O996" s="6" t="str">
        <f>VLOOKUP(H996,Data_Persons!$B$2:$C$9,2,0)</f>
        <v>Philip</v>
      </c>
    </row>
    <row r="997" spans="1:15" x14ac:dyDescent="0.3">
      <c r="A997" s="8" t="s">
        <v>1039</v>
      </c>
      <c r="B997" s="43">
        <v>44511</v>
      </c>
      <c r="C997" s="6">
        <f>DAY(Data_Sales[[#This Row],[Order Date]])</f>
        <v>11</v>
      </c>
      <c r="D997" s="14">
        <f t="shared" si="45"/>
        <v>11</v>
      </c>
      <c r="E997" s="6">
        <f t="shared" si="46"/>
        <v>2021</v>
      </c>
      <c r="F997" s="6">
        <v>13</v>
      </c>
      <c r="G997" s="6" t="s">
        <v>35</v>
      </c>
      <c r="H997" s="6" t="s">
        <v>36</v>
      </c>
      <c r="I997" s="6">
        <f>INDEX(Data_Persons[Tenure (yrs)],MATCH(Data_Sales!H997,Data_Persons[Sales Person],0))</f>
        <v>6</v>
      </c>
      <c r="J997" s="6" t="s">
        <v>27</v>
      </c>
      <c r="K997" s="6" t="s">
        <v>832</v>
      </c>
      <c r="L997" s="22">
        <v>199</v>
      </c>
      <c r="M997" s="6">
        <v>9</v>
      </c>
      <c r="N997" s="22">
        <f t="shared" si="47"/>
        <v>1791</v>
      </c>
      <c r="O997" s="6" t="str">
        <f>VLOOKUP(H997,Data_Persons!$B$2:$C$9,2,0)</f>
        <v>Steve</v>
      </c>
    </row>
    <row r="998" spans="1:15" x14ac:dyDescent="0.3">
      <c r="A998" s="8" t="s">
        <v>1040</v>
      </c>
      <c r="B998" s="43">
        <v>44512</v>
      </c>
      <c r="C998" s="6">
        <f>DAY(Data_Sales[[#This Row],[Order Date]])</f>
        <v>12</v>
      </c>
      <c r="D998" s="14">
        <f t="shared" si="45"/>
        <v>11</v>
      </c>
      <c r="E998" s="6">
        <f t="shared" si="46"/>
        <v>2021</v>
      </c>
      <c r="F998" s="6">
        <v>14</v>
      </c>
      <c r="G998" s="6" t="s">
        <v>65</v>
      </c>
      <c r="H998" s="6" t="s">
        <v>36</v>
      </c>
      <c r="I998" s="6">
        <f>INDEX(Data_Persons[Tenure (yrs)],MATCH(Data_Sales!H998,Data_Persons[Sales Person],0))</f>
        <v>6</v>
      </c>
      <c r="J998" s="6" t="s">
        <v>27</v>
      </c>
      <c r="K998" s="6" t="s">
        <v>832</v>
      </c>
      <c r="L998" s="22">
        <v>199</v>
      </c>
      <c r="M998" s="6">
        <v>5</v>
      </c>
      <c r="N998" s="22">
        <f t="shared" si="47"/>
        <v>995</v>
      </c>
      <c r="O998" s="6" t="str">
        <f>VLOOKUP(H998,Data_Persons!$B$2:$C$9,2,0)</f>
        <v>Steve</v>
      </c>
    </row>
    <row r="999" spans="1:15" x14ac:dyDescent="0.3">
      <c r="A999" s="8" t="s">
        <v>1041</v>
      </c>
      <c r="B999" s="43">
        <v>44513</v>
      </c>
      <c r="C999" s="6">
        <f>DAY(Data_Sales[[#This Row],[Order Date]])</f>
        <v>13</v>
      </c>
      <c r="D999" s="14">
        <f t="shared" si="45"/>
        <v>11</v>
      </c>
      <c r="E999" s="6">
        <f t="shared" si="46"/>
        <v>2021</v>
      </c>
      <c r="F999" s="6">
        <v>2</v>
      </c>
      <c r="G999" s="6" t="s">
        <v>74</v>
      </c>
      <c r="H999" s="6" t="s">
        <v>20</v>
      </c>
      <c r="I999" s="6">
        <f>INDEX(Data_Persons[Tenure (yrs)],MATCH(Data_Sales!H999,Data_Persons[Sales Person],0))</f>
        <v>2</v>
      </c>
      <c r="J999" s="6" t="s">
        <v>21</v>
      </c>
      <c r="K999" s="6" t="s">
        <v>832</v>
      </c>
      <c r="L999" s="22">
        <v>199</v>
      </c>
      <c r="M999" s="6">
        <v>3</v>
      </c>
      <c r="N999" s="22">
        <f t="shared" si="47"/>
        <v>597</v>
      </c>
      <c r="O999" s="6" t="str">
        <f>VLOOKUP(H999,Data_Persons!$B$2:$C$9,2,0)</f>
        <v>Jeff</v>
      </c>
    </row>
    <row r="1000" spans="1:15" x14ac:dyDescent="0.3">
      <c r="A1000" s="8" t="s">
        <v>1042</v>
      </c>
      <c r="B1000" s="43">
        <v>44514</v>
      </c>
      <c r="C1000" s="6">
        <f>DAY(Data_Sales[[#This Row],[Order Date]])</f>
        <v>14</v>
      </c>
      <c r="D1000" s="14">
        <f t="shared" si="45"/>
        <v>11</v>
      </c>
      <c r="E1000" s="6">
        <f t="shared" si="46"/>
        <v>2021</v>
      </c>
      <c r="F1000" s="6">
        <v>1</v>
      </c>
      <c r="G1000" s="6" t="s">
        <v>61</v>
      </c>
      <c r="H1000" s="6" t="s">
        <v>30</v>
      </c>
      <c r="I1000" s="6">
        <f>INDEX(Data_Persons[Tenure (yrs)],MATCH(Data_Sales!H1000,Data_Persons[Sales Person],0))</f>
        <v>2</v>
      </c>
      <c r="J1000" s="6" t="s">
        <v>21</v>
      </c>
      <c r="K1000" s="6" t="s">
        <v>832</v>
      </c>
      <c r="L1000" s="22">
        <v>199</v>
      </c>
      <c r="M1000" s="6">
        <v>7</v>
      </c>
      <c r="N1000" s="22">
        <f t="shared" si="47"/>
        <v>1393</v>
      </c>
      <c r="O1000" s="6" t="str">
        <f>VLOOKUP(H1000,Data_Persons!$B$2:$C$9,2,0)</f>
        <v>Sara</v>
      </c>
    </row>
    <row r="1001" spans="1:15" x14ac:dyDescent="0.3">
      <c r="A1001" s="8" t="s">
        <v>1043</v>
      </c>
      <c r="B1001" s="43">
        <v>44515</v>
      </c>
      <c r="C1001" s="6">
        <f>DAY(Data_Sales[[#This Row],[Order Date]])</f>
        <v>15</v>
      </c>
      <c r="D1001" s="14">
        <f t="shared" si="45"/>
        <v>11</v>
      </c>
      <c r="E1001" s="6">
        <f t="shared" si="46"/>
        <v>2021</v>
      </c>
      <c r="F1001" s="6">
        <v>2</v>
      </c>
      <c r="G1001" s="6" t="s">
        <v>74</v>
      </c>
      <c r="H1001" s="6" t="s">
        <v>30</v>
      </c>
      <c r="I1001" s="6">
        <f>INDEX(Data_Persons[Tenure (yrs)],MATCH(Data_Sales!H1001,Data_Persons[Sales Person],0))</f>
        <v>2</v>
      </c>
      <c r="J1001" s="6" t="s">
        <v>21</v>
      </c>
      <c r="K1001" s="6" t="s">
        <v>832</v>
      </c>
      <c r="L1001" s="22">
        <v>199</v>
      </c>
      <c r="M1001" s="6">
        <v>2</v>
      </c>
      <c r="N1001" s="22">
        <f t="shared" si="47"/>
        <v>398</v>
      </c>
      <c r="O1001" s="6" t="str">
        <f>VLOOKUP(H1001,Data_Persons!$B$2:$C$9,2,0)</f>
        <v>Sara</v>
      </c>
    </row>
    <row r="1002" spans="1:15" x14ac:dyDescent="0.3">
      <c r="A1002" s="8" t="s">
        <v>1044</v>
      </c>
      <c r="B1002" s="43">
        <v>44515</v>
      </c>
      <c r="C1002" s="6">
        <f>DAY(Data_Sales[[#This Row],[Order Date]])</f>
        <v>15</v>
      </c>
      <c r="D1002" s="14">
        <f t="shared" si="45"/>
        <v>11</v>
      </c>
      <c r="E1002" s="6">
        <f t="shared" si="46"/>
        <v>2021</v>
      </c>
      <c r="F1002" s="6">
        <v>17</v>
      </c>
      <c r="G1002" s="6" t="s">
        <v>63</v>
      </c>
      <c r="H1002" s="6" t="s">
        <v>38</v>
      </c>
      <c r="I1002" s="6">
        <f>INDEX(Data_Persons[Tenure (yrs)],MATCH(Data_Sales!H1002,Data_Persons[Sales Person],0))</f>
        <v>5</v>
      </c>
      <c r="J1002" s="6" t="s">
        <v>12</v>
      </c>
      <c r="K1002" s="6" t="s">
        <v>832</v>
      </c>
      <c r="L1002" s="22">
        <v>199</v>
      </c>
      <c r="M1002" s="6">
        <v>9</v>
      </c>
      <c r="N1002" s="22">
        <f t="shared" si="47"/>
        <v>1791</v>
      </c>
      <c r="O1002" s="6" t="str">
        <f>VLOOKUP(H1002,Data_Persons!$B$2:$C$9,2,0)</f>
        <v>Jeff</v>
      </c>
    </row>
    <row r="1003" spans="1:15" x14ac:dyDescent="0.3">
      <c r="A1003" s="8" t="s">
        <v>1045</v>
      </c>
      <c r="B1003" s="43">
        <v>44515</v>
      </c>
      <c r="C1003" s="6">
        <f>DAY(Data_Sales[[#This Row],[Order Date]])</f>
        <v>15</v>
      </c>
      <c r="D1003" s="14">
        <f t="shared" si="45"/>
        <v>11</v>
      </c>
      <c r="E1003" s="6">
        <f t="shared" si="46"/>
        <v>2021</v>
      </c>
      <c r="F1003" s="6">
        <v>10</v>
      </c>
      <c r="G1003" s="6" t="s">
        <v>68</v>
      </c>
      <c r="H1003" s="6" t="s">
        <v>41</v>
      </c>
      <c r="I1003" s="6">
        <f>INDEX(Data_Persons[Tenure (yrs)],MATCH(Data_Sales!H1003,Data_Persons[Sales Person],0))</f>
        <v>8</v>
      </c>
      <c r="J1003" s="6" t="s">
        <v>17</v>
      </c>
      <c r="K1003" s="6" t="s">
        <v>832</v>
      </c>
      <c r="L1003" s="22">
        <v>199</v>
      </c>
      <c r="M1003" s="6">
        <v>1</v>
      </c>
      <c r="N1003" s="22">
        <f t="shared" si="47"/>
        <v>199</v>
      </c>
      <c r="O1003" s="6" t="str">
        <f>VLOOKUP(H1003,Data_Persons!$B$2:$C$9,2,0)</f>
        <v>Philip</v>
      </c>
    </row>
    <row r="1004" spans="1:15" x14ac:dyDescent="0.3">
      <c r="A1004" s="8" t="s">
        <v>1046</v>
      </c>
      <c r="B1004" s="43">
        <v>44515</v>
      </c>
      <c r="C1004" s="6">
        <f>DAY(Data_Sales[[#This Row],[Order Date]])</f>
        <v>15</v>
      </c>
      <c r="D1004" s="14">
        <f t="shared" si="45"/>
        <v>11</v>
      </c>
      <c r="E1004" s="6">
        <f t="shared" si="46"/>
        <v>2021</v>
      </c>
      <c r="F1004" s="6">
        <v>6</v>
      </c>
      <c r="G1004" s="6" t="s">
        <v>15</v>
      </c>
      <c r="H1004" s="6" t="s">
        <v>41</v>
      </c>
      <c r="I1004" s="6">
        <f>INDEX(Data_Persons[Tenure (yrs)],MATCH(Data_Sales!H1004,Data_Persons[Sales Person],0))</f>
        <v>8</v>
      </c>
      <c r="J1004" s="6" t="s">
        <v>17</v>
      </c>
      <c r="K1004" s="6" t="s">
        <v>832</v>
      </c>
      <c r="L1004" s="22">
        <v>199</v>
      </c>
      <c r="M1004" s="6">
        <v>7</v>
      </c>
      <c r="N1004" s="22">
        <f t="shared" si="47"/>
        <v>1393</v>
      </c>
      <c r="O1004" s="6" t="str">
        <f>VLOOKUP(H1004,Data_Persons!$B$2:$C$9,2,0)</f>
        <v>Philip</v>
      </c>
    </row>
    <row r="1005" spans="1:15" x14ac:dyDescent="0.3">
      <c r="A1005" s="8" t="s">
        <v>1047</v>
      </c>
      <c r="B1005" s="43">
        <v>44517</v>
      </c>
      <c r="C1005" s="6">
        <f>DAY(Data_Sales[[#This Row],[Order Date]])</f>
        <v>17</v>
      </c>
      <c r="D1005" s="14">
        <f t="shared" si="45"/>
        <v>11</v>
      </c>
      <c r="E1005" s="6">
        <f t="shared" si="46"/>
        <v>2021</v>
      </c>
      <c r="F1005" s="6">
        <v>1</v>
      </c>
      <c r="G1005" s="6" t="s">
        <v>61</v>
      </c>
      <c r="H1005" s="6" t="s">
        <v>20</v>
      </c>
      <c r="I1005" s="6">
        <f>INDEX(Data_Persons[Tenure (yrs)],MATCH(Data_Sales!H1005,Data_Persons[Sales Person],0))</f>
        <v>2</v>
      </c>
      <c r="J1005" s="6" t="s">
        <v>21</v>
      </c>
      <c r="K1005" s="6" t="s">
        <v>832</v>
      </c>
      <c r="L1005" s="22">
        <v>199</v>
      </c>
      <c r="M1005" s="6">
        <v>2</v>
      </c>
      <c r="N1005" s="22">
        <f t="shared" si="47"/>
        <v>398</v>
      </c>
      <c r="O1005" s="6" t="str">
        <f>VLOOKUP(H1005,Data_Persons!$B$2:$C$9,2,0)</f>
        <v>Jeff</v>
      </c>
    </row>
    <row r="1006" spans="1:15" x14ac:dyDescent="0.3">
      <c r="A1006" s="8" t="s">
        <v>1048</v>
      </c>
      <c r="B1006" s="43">
        <v>44518</v>
      </c>
      <c r="C1006" s="6">
        <f>DAY(Data_Sales[[#This Row],[Order Date]])</f>
        <v>18</v>
      </c>
      <c r="D1006" s="14">
        <f t="shared" si="45"/>
        <v>11</v>
      </c>
      <c r="E1006" s="6">
        <f t="shared" si="46"/>
        <v>2021</v>
      </c>
      <c r="F1006" s="6">
        <v>2</v>
      </c>
      <c r="G1006" s="6" t="s">
        <v>74</v>
      </c>
      <c r="H1006" s="6" t="s">
        <v>30</v>
      </c>
      <c r="I1006" s="6">
        <f>INDEX(Data_Persons[Tenure (yrs)],MATCH(Data_Sales!H1006,Data_Persons[Sales Person],0))</f>
        <v>2</v>
      </c>
      <c r="J1006" s="6" t="s">
        <v>21</v>
      </c>
      <c r="K1006" s="6" t="s">
        <v>832</v>
      </c>
      <c r="L1006" s="22">
        <v>199</v>
      </c>
      <c r="M1006" s="6">
        <v>6</v>
      </c>
      <c r="N1006" s="22">
        <f t="shared" si="47"/>
        <v>1194</v>
      </c>
      <c r="O1006" s="6" t="str">
        <f>VLOOKUP(H1006,Data_Persons!$B$2:$C$9,2,0)</f>
        <v>Sara</v>
      </c>
    </row>
    <row r="1007" spans="1:15" x14ac:dyDescent="0.3">
      <c r="A1007" s="8" t="s">
        <v>1049</v>
      </c>
      <c r="B1007" s="43">
        <v>44519</v>
      </c>
      <c r="C1007" s="6">
        <f>DAY(Data_Sales[[#This Row],[Order Date]])</f>
        <v>19</v>
      </c>
      <c r="D1007" s="14">
        <f t="shared" si="45"/>
        <v>11</v>
      </c>
      <c r="E1007" s="6">
        <f t="shared" si="46"/>
        <v>2021</v>
      </c>
      <c r="F1007" s="6">
        <v>12</v>
      </c>
      <c r="G1007" s="6" t="s">
        <v>25</v>
      </c>
      <c r="H1007" s="6" t="s">
        <v>26</v>
      </c>
      <c r="I1007" s="6">
        <f>INDEX(Data_Persons[Tenure (yrs)],MATCH(Data_Sales!H1007,Data_Persons[Sales Person],0))</f>
        <v>5</v>
      </c>
      <c r="J1007" s="6" t="s">
        <v>27</v>
      </c>
      <c r="K1007" s="6" t="s">
        <v>832</v>
      </c>
      <c r="L1007" s="22">
        <v>199</v>
      </c>
      <c r="M1007" s="6">
        <v>4</v>
      </c>
      <c r="N1007" s="22">
        <f t="shared" si="47"/>
        <v>796</v>
      </c>
      <c r="O1007" s="6" t="str">
        <f>VLOOKUP(H1007,Data_Persons!$B$2:$C$9,2,0)</f>
        <v>Sara</v>
      </c>
    </row>
    <row r="1008" spans="1:15" x14ac:dyDescent="0.3">
      <c r="A1008" s="8" t="s">
        <v>1050</v>
      </c>
      <c r="B1008" s="43">
        <v>44522</v>
      </c>
      <c r="C1008" s="6">
        <f>DAY(Data_Sales[[#This Row],[Order Date]])</f>
        <v>22</v>
      </c>
      <c r="D1008" s="14">
        <f t="shared" si="45"/>
        <v>11</v>
      </c>
      <c r="E1008" s="6">
        <f t="shared" si="46"/>
        <v>2021</v>
      </c>
      <c r="F1008" s="6">
        <v>2</v>
      </c>
      <c r="G1008" s="6" t="s">
        <v>74</v>
      </c>
      <c r="H1008" s="6" t="s">
        <v>30</v>
      </c>
      <c r="I1008" s="6">
        <f>INDEX(Data_Persons[Tenure (yrs)],MATCH(Data_Sales!H1008,Data_Persons[Sales Person],0))</f>
        <v>2</v>
      </c>
      <c r="J1008" s="6" t="s">
        <v>21</v>
      </c>
      <c r="K1008" s="6" t="s">
        <v>832</v>
      </c>
      <c r="L1008" s="22">
        <v>199</v>
      </c>
      <c r="M1008" s="6">
        <v>9</v>
      </c>
      <c r="N1008" s="22">
        <f t="shared" si="47"/>
        <v>1791</v>
      </c>
      <c r="O1008" s="6" t="str">
        <f>VLOOKUP(H1008,Data_Persons!$B$2:$C$9,2,0)</f>
        <v>Sara</v>
      </c>
    </row>
    <row r="1009" spans="1:15" x14ac:dyDescent="0.3">
      <c r="A1009" s="8" t="s">
        <v>1051</v>
      </c>
      <c r="B1009" s="43">
        <v>44522</v>
      </c>
      <c r="C1009" s="6">
        <f>DAY(Data_Sales[[#This Row],[Order Date]])</f>
        <v>22</v>
      </c>
      <c r="D1009" s="14">
        <f t="shared" si="45"/>
        <v>11</v>
      </c>
      <c r="E1009" s="6">
        <f t="shared" si="46"/>
        <v>2021</v>
      </c>
      <c r="F1009" s="6">
        <v>13</v>
      </c>
      <c r="G1009" s="6" t="s">
        <v>35</v>
      </c>
      <c r="H1009" s="6" t="s">
        <v>26</v>
      </c>
      <c r="I1009" s="6">
        <f>INDEX(Data_Persons[Tenure (yrs)],MATCH(Data_Sales!H1009,Data_Persons[Sales Person],0))</f>
        <v>5</v>
      </c>
      <c r="J1009" s="6" t="s">
        <v>27</v>
      </c>
      <c r="K1009" s="6" t="s">
        <v>832</v>
      </c>
      <c r="L1009" s="22">
        <v>199</v>
      </c>
      <c r="M1009" s="6">
        <v>7</v>
      </c>
      <c r="N1009" s="22">
        <f t="shared" si="47"/>
        <v>1393</v>
      </c>
      <c r="O1009" s="6" t="str">
        <f>VLOOKUP(H1009,Data_Persons!$B$2:$C$9,2,0)</f>
        <v>Sara</v>
      </c>
    </row>
    <row r="1010" spans="1:15" x14ac:dyDescent="0.3">
      <c r="A1010" s="8" t="s">
        <v>1052</v>
      </c>
      <c r="B1010" s="43">
        <v>44523</v>
      </c>
      <c r="C1010" s="6">
        <f>DAY(Data_Sales[[#This Row],[Order Date]])</f>
        <v>23</v>
      </c>
      <c r="D1010" s="14">
        <f t="shared" si="45"/>
        <v>11</v>
      </c>
      <c r="E1010" s="6">
        <f t="shared" si="46"/>
        <v>2021</v>
      </c>
      <c r="F1010" s="6">
        <v>17</v>
      </c>
      <c r="G1010" s="6" t="s">
        <v>63</v>
      </c>
      <c r="H1010" s="6" t="s">
        <v>11</v>
      </c>
      <c r="I1010" s="6">
        <f>INDEX(Data_Persons[Tenure (yrs)],MATCH(Data_Sales!H1010,Data_Persons[Sales Person],0))</f>
        <v>3</v>
      </c>
      <c r="J1010" s="6" t="s">
        <v>12</v>
      </c>
      <c r="K1010" s="6" t="s">
        <v>832</v>
      </c>
      <c r="L1010" s="22">
        <v>199</v>
      </c>
      <c r="M1010" s="6">
        <v>3</v>
      </c>
      <c r="N1010" s="22">
        <f t="shared" si="47"/>
        <v>597</v>
      </c>
      <c r="O1010" s="6" t="str">
        <f>VLOOKUP(H1010,Data_Persons!$B$2:$C$9,2,0)</f>
        <v>Jeff</v>
      </c>
    </row>
    <row r="1011" spans="1:15" x14ac:dyDescent="0.3">
      <c r="A1011" s="8" t="s">
        <v>1053</v>
      </c>
      <c r="B1011" s="43">
        <v>44524</v>
      </c>
      <c r="C1011" s="6">
        <f>DAY(Data_Sales[[#This Row],[Order Date]])</f>
        <v>24</v>
      </c>
      <c r="D1011" s="14">
        <f t="shared" si="45"/>
        <v>11</v>
      </c>
      <c r="E1011" s="6">
        <f t="shared" si="46"/>
        <v>2021</v>
      </c>
      <c r="F1011" s="6">
        <v>7</v>
      </c>
      <c r="G1011" s="6" t="s">
        <v>43</v>
      </c>
      <c r="H1011" s="6" t="s">
        <v>16</v>
      </c>
      <c r="I1011" s="6">
        <f>INDEX(Data_Persons[Tenure (yrs)],MATCH(Data_Sales!H1011,Data_Persons[Sales Person],0))</f>
        <v>4</v>
      </c>
      <c r="J1011" s="6" t="s">
        <v>17</v>
      </c>
      <c r="K1011" s="6" t="s">
        <v>832</v>
      </c>
      <c r="L1011" s="22">
        <v>199</v>
      </c>
      <c r="M1011" s="6">
        <v>5</v>
      </c>
      <c r="N1011" s="22">
        <f t="shared" si="47"/>
        <v>995</v>
      </c>
      <c r="O1011" s="6" t="str">
        <f>VLOOKUP(H1011,Data_Persons!$B$2:$C$9,2,0)</f>
        <v>Steve</v>
      </c>
    </row>
    <row r="1012" spans="1:15" x14ac:dyDescent="0.3">
      <c r="A1012" s="8" t="s">
        <v>1054</v>
      </c>
      <c r="B1012" s="43">
        <v>44529</v>
      </c>
      <c r="C1012" s="6">
        <f>DAY(Data_Sales[[#This Row],[Order Date]])</f>
        <v>29</v>
      </c>
      <c r="D1012" s="14">
        <f t="shared" si="45"/>
        <v>11</v>
      </c>
      <c r="E1012" s="6">
        <f t="shared" si="46"/>
        <v>2021</v>
      </c>
      <c r="F1012" s="6">
        <v>8</v>
      </c>
      <c r="G1012" s="6" t="s">
        <v>76</v>
      </c>
      <c r="H1012" s="6" t="s">
        <v>16</v>
      </c>
      <c r="I1012" s="6">
        <f>INDEX(Data_Persons[Tenure (yrs)],MATCH(Data_Sales!H1012,Data_Persons[Sales Person],0))</f>
        <v>4</v>
      </c>
      <c r="J1012" s="6" t="s">
        <v>17</v>
      </c>
      <c r="K1012" s="6" t="s">
        <v>832</v>
      </c>
      <c r="L1012" s="22">
        <v>199</v>
      </c>
      <c r="M1012" s="6">
        <v>3</v>
      </c>
      <c r="N1012" s="22">
        <f t="shared" si="47"/>
        <v>597</v>
      </c>
      <c r="O1012" s="6" t="str">
        <f>VLOOKUP(H1012,Data_Persons!$B$2:$C$9,2,0)</f>
        <v>Steve</v>
      </c>
    </row>
    <row r="1013" spans="1:15" x14ac:dyDescent="0.3">
      <c r="A1013" s="8" t="s">
        <v>1055</v>
      </c>
      <c r="B1013" s="43">
        <v>44536</v>
      </c>
      <c r="C1013" s="6">
        <f>DAY(Data_Sales[[#This Row],[Order Date]])</f>
        <v>6</v>
      </c>
      <c r="D1013" s="14">
        <f t="shared" si="45"/>
        <v>12</v>
      </c>
      <c r="E1013" s="6">
        <f t="shared" si="46"/>
        <v>2021</v>
      </c>
      <c r="F1013" s="6">
        <v>4</v>
      </c>
      <c r="G1013" s="6" t="s">
        <v>19</v>
      </c>
      <c r="H1013" s="6" t="s">
        <v>20</v>
      </c>
      <c r="I1013" s="6">
        <f>INDEX(Data_Persons[Tenure (yrs)],MATCH(Data_Sales!H1013,Data_Persons[Sales Person],0))</f>
        <v>2</v>
      </c>
      <c r="J1013" s="6" t="s">
        <v>21</v>
      </c>
      <c r="K1013" s="6" t="s">
        <v>832</v>
      </c>
      <c r="L1013" s="22">
        <v>199</v>
      </c>
      <c r="M1013" s="6">
        <v>2</v>
      </c>
      <c r="N1013" s="22">
        <f t="shared" si="47"/>
        <v>398</v>
      </c>
      <c r="O1013" s="6" t="str">
        <f>VLOOKUP(H1013,Data_Persons!$B$2:$C$9,2,0)</f>
        <v>Jeff</v>
      </c>
    </row>
    <row r="1014" spans="1:15" x14ac:dyDescent="0.3">
      <c r="A1014" s="8" t="s">
        <v>1056</v>
      </c>
      <c r="B1014" s="43">
        <v>44536</v>
      </c>
      <c r="C1014" s="6">
        <f>DAY(Data_Sales[[#This Row],[Order Date]])</f>
        <v>6</v>
      </c>
      <c r="D1014" s="14">
        <f t="shared" si="45"/>
        <v>12</v>
      </c>
      <c r="E1014" s="6">
        <f t="shared" si="46"/>
        <v>2021</v>
      </c>
      <c r="F1014" s="6">
        <v>14</v>
      </c>
      <c r="G1014" s="6" t="s">
        <v>65</v>
      </c>
      <c r="H1014" s="6" t="s">
        <v>26</v>
      </c>
      <c r="I1014" s="6">
        <f>INDEX(Data_Persons[Tenure (yrs)],MATCH(Data_Sales!H1014,Data_Persons[Sales Person],0))</f>
        <v>5</v>
      </c>
      <c r="J1014" s="6" t="s">
        <v>27</v>
      </c>
      <c r="K1014" s="6" t="s">
        <v>832</v>
      </c>
      <c r="L1014" s="22">
        <v>199</v>
      </c>
      <c r="M1014" s="6">
        <v>3</v>
      </c>
      <c r="N1014" s="22">
        <f t="shared" si="47"/>
        <v>597</v>
      </c>
      <c r="O1014" s="6" t="str">
        <f>VLOOKUP(H1014,Data_Persons!$B$2:$C$9,2,0)</f>
        <v>Sara</v>
      </c>
    </row>
    <row r="1015" spans="1:15" x14ac:dyDescent="0.3">
      <c r="A1015" s="8" t="s">
        <v>1057</v>
      </c>
      <c r="B1015" s="43">
        <v>44536</v>
      </c>
      <c r="C1015" s="6">
        <f>DAY(Data_Sales[[#This Row],[Order Date]])</f>
        <v>6</v>
      </c>
      <c r="D1015" s="14">
        <f t="shared" si="45"/>
        <v>12</v>
      </c>
      <c r="E1015" s="6">
        <f t="shared" si="46"/>
        <v>2021</v>
      </c>
      <c r="F1015" s="6">
        <v>4</v>
      </c>
      <c r="G1015" s="6" t="s">
        <v>19</v>
      </c>
      <c r="H1015" s="6" t="s">
        <v>20</v>
      </c>
      <c r="I1015" s="6">
        <f>INDEX(Data_Persons[Tenure (yrs)],MATCH(Data_Sales!H1015,Data_Persons[Sales Person],0))</f>
        <v>2</v>
      </c>
      <c r="J1015" s="6" t="s">
        <v>21</v>
      </c>
      <c r="K1015" s="6" t="s">
        <v>832</v>
      </c>
      <c r="L1015" s="22">
        <v>199</v>
      </c>
      <c r="M1015" s="6">
        <v>5</v>
      </c>
      <c r="N1015" s="22">
        <f t="shared" si="47"/>
        <v>995</v>
      </c>
      <c r="O1015" s="6" t="str">
        <f>VLOOKUP(H1015,Data_Persons!$B$2:$C$9,2,0)</f>
        <v>Jeff</v>
      </c>
    </row>
    <row r="1016" spans="1:15" x14ac:dyDescent="0.3">
      <c r="A1016" s="8" t="s">
        <v>1058</v>
      </c>
      <c r="B1016" s="43">
        <v>44543</v>
      </c>
      <c r="C1016" s="6">
        <f>DAY(Data_Sales[[#This Row],[Order Date]])</f>
        <v>13</v>
      </c>
      <c r="D1016" s="14">
        <f t="shared" si="45"/>
        <v>12</v>
      </c>
      <c r="E1016" s="6">
        <f t="shared" si="46"/>
        <v>2021</v>
      </c>
      <c r="F1016" s="6">
        <v>2</v>
      </c>
      <c r="G1016" s="6" t="s">
        <v>74</v>
      </c>
      <c r="H1016" s="6" t="s">
        <v>20</v>
      </c>
      <c r="I1016" s="6">
        <f>INDEX(Data_Persons[Tenure (yrs)],MATCH(Data_Sales!H1016,Data_Persons[Sales Person],0))</f>
        <v>2</v>
      </c>
      <c r="J1016" s="6" t="s">
        <v>21</v>
      </c>
      <c r="K1016" s="6" t="s">
        <v>832</v>
      </c>
      <c r="L1016" s="22">
        <v>199</v>
      </c>
      <c r="M1016" s="6">
        <v>4</v>
      </c>
      <c r="N1016" s="22">
        <f t="shared" si="47"/>
        <v>796</v>
      </c>
      <c r="O1016" s="6" t="str">
        <f>VLOOKUP(H1016,Data_Persons!$B$2:$C$9,2,0)</f>
        <v>Jeff</v>
      </c>
    </row>
    <row r="1017" spans="1:15" x14ac:dyDescent="0.3">
      <c r="A1017" s="8" t="s">
        <v>1059</v>
      </c>
      <c r="B1017" s="43">
        <v>44543</v>
      </c>
      <c r="C1017" s="6">
        <f>DAY(Data_Sales[[#This Row],[Order Date]])</f>
        <v>13</v>
      </c>
      <c r="D1017" s="14">
        <f t="shared" si="45"/>
        <v>12</v>
      </c>
      <c r="E1017" s="6">
        <f t="shared" si="46"/>
        <v>2021</v>
      </c>
      <c r="F1017" s="6">
        <v>5</v>
      </c>
      <c r="G1017" s="6" t="s">
        <v>23</v>
      </c>
      <c r="H1017" s="6" t="s">
        <v>30</v>
      </c>
      <c r="I1017" s="6">
        <f>INDEX(Data_Persons[Tenure (yrs)],MATCH(Data_Sales!H1017,Data_Persons[Sales Person],0))</f>
        <v>2</v>
      </c>
      <c r="J1017" s="6" t="s">
        <v>21</v>
      </c>
      <c r="K1017" s="6" t="s">
        <v>832</v>
      </c>
      <c r="L1017" s="22">
        <v>199</v>
      </c>
      <c r="M1017" s="6">
        <v>9</v>
      </c>
      <c r="N1017" s="22">
        <f t="shared" si="47"/>
        <v>1791</v>
      </c>
      <c r="O1017" s="6" t="str">
        <f>VLOOKUP(H1017,Data_Persons!$B$2:$C$9,2,0)</f>
        <v>Sara</v>
      </c>
    </row>
    <row r="1018" spans="1:15" x14ac:dyDescent="0.3">
      <c r="A1018" s="8" t="s">
        <v>1060</v>
      </c>
      <c r="B1018" s="43">
        <v>44548</v>
      </c>
      <c r="C1018" s="6">
        <f>DAY(Data_Sales[[#This Row],[Order Date]])</f>
        <v>18</v>
      </c>
      <c r="D1018" s="14">
        <f t="shared" si="45"/>
        <v>12</v>
      </c>
      <c r="E1018" s="6">
        <f t="shared" si="46"/>
        <v>2021</v>
      </c>
      <c r="F1018" s="6">
        <v>10</v>
      </c>
      <c r="G1018" s="6" t="s">
        <v>68</v>
      </c>
      <c r="H1018" s="6" t="s">
        <v>41</v>
      </c>
      <c r="I1018" s="6">
        <f>INDEX(Data_Persons[Tenure (yrs)],MATCH(Data_Sales!H1018,Data_Persons[Sales Person],0))</f>
        <v>8</v>
      </c>
      <c r="J1018" s="6" t="s">
        <v>17</v>
      </c>
      <c r="K1018" s="6" t="s">
        <v>832</v>
      </c>
      <c r="L1018" s="22">
        <v>199</v>
      </c>
      <c r="M1018" s="6">
        <v>3</v>
      </c>
      <c r="N1018" s="22">
        <f t="shared" si="47"/>
        <v>597</v>
      </c>
      <c r="O1018" s="6" t="str">
        <f>VLOOKUP(H1018,Data_Persons!$B$2:$C$9,2,0)</f>
        <v>Philip</v>
      </c>
    </row>
    <row r="1019" spans="1:15" x14ac:dyDescent="0.3">
      <c r="A1019" s="8" t="s">
        <v>1061</v>
      </c>
      <c r="B1019" s="43">
        <v>44548</v>
      </c>
      <c r="C1019" s="6">
        <f>DAY(Data_Sales[[#This Row],[Order Date]])</f>
        <v>18</v>
      </c>
      <c r="D1019" s="14">
        <f t="shared" si="45"/>
        <v>12</v>
      </c>
      <c r="E1019" s="6">
        <f t="shared" si="46"/>
        <v>2021</v>
      </c>
      <c r="F1019" s="6">
        <v>12</v>
      </c>
      <c r="G1019" s="6" t="s">
        <v>25</v>
      </c>
      <c r="H1019" s="6" t="s">
        <v>36</v>
      </c>
      <c r="I1019" s="6">
        <f>INDEX(Data_Persons[Tenure (yrs)],MATCH(Data_Sales!H1019,Data_Persons[Sales Person],0))</f>
        <v>6</v>
      </c>
      <c r="J1019" s="6" t="s">
        <v>27</v>
      </c>
      <c r="K1019" s="6" t="s">
        <v>832</v>
      </c>
      <c r="L1019" s="22">
        <v>199</v>
      </c>
      <c r="M1019" s="6">
        <v>2</v>
      </c>
      <c r="N1019" s="22">
        <f t="shared" si="47"/>
        <v>398</v>
      </c>
      <c r="O1019" s="6" t="str">
        <f>VLOOKUP(H1019,Data_Persons!$B$2:$C$9,2,0)</f>
        <v>Steve</v>
      </c>
    </row>
    <row r="1020" spans="1:15" x14ac:dyDescent="0.3">
      <c r="A1020" s="8" t="s">
        <v>1062</v>
      </c>
      <c r="B1020" s="43">
        <v>44548</v>
      </c>
      <c r="C1020" s="6">
        <f>DAY(Data_Sales[[#This Row],[Order Date]])</f>
        <v>18</v>
      </c>
      <c r="D1020" s="14">
        <f t="shared" si="45"/>
        <v>12</v>
      </c>
      <c r="E1020" s="6">
        <f t="shared" si="46"/>
        <v>2021</v>
      </c>
      <c r="F1020" s="6">
        <v>7</v>
      </c>
      <c r="G1020" s="6" t="s">
        <v>43</v>
      </c>
      <c r="H1020" s="6" t="s">
        <v>16</v>
      </c>
      <c r="I1020" s="6">
        <f>INDEX(Data_Persons[Tenure (yrs)],MATCH(Data_Sales!H1020,Data_Persons[Sales Person],0))</f>
        <v>4</v>
      </c>
      <c r="J1020" s="6" t="s">
        <v>17</v>
      </c>
      <c r="K1020" s="6" t="s">
        <v>832</v>
      </c>
      <c r="L1020" s="22">
        <v>199</v>
      </c>
      <c r="M1020" s="6">
        <v>9</v>
      </c>
      <c r="N1020" s="22">
        <f t="shared" si="47"/>
        <v>1791</v>
      </c>
      <c r="O1020" s="6" t="str">
        <f>VLOOKUP(H1020,Data_Persons!$B$2:$C$9,2,0)</f>
        <v>Steve</v>
      </c>
    </row>
    <row r="1021" spans="1:15" x14ac:dyDescent="0.3">
      <c r="A1021" s="8" t="s">
        <v>1063</v>
      </c>
      <c r="B1021" s="43">
        <v>44550</v>
      </c>
      <c r="C1021" s="6">
        <f>DAY(Data_Sales[[#This Row],[Order Date]])</f>
        <v>20</v>
      </c>
      <c r="D1021" s="14">
        <f t="shared" si="45"/>
        <v>12</v>
      </c>
      <c r="E1021" s="6">
        <f t="shared" si="46"/>
        <v>2021</v>
      </c>
      <c r="F1021" s="6">
        <v>20</v>
      </c>
      <c r="G1021" s="6" t="s">
        <v>10</v>
      </c>
      <c r="H1021" s="6" t="s">
        <v>11</v>
      </c>
      <c r="I1021" s="6">
        <f>INDEX(Data_Persons[Tenure (yrs)],MATCH(Data_Sales!H1021,Data_Persons[Sales Person],0))</f>
        <v>3</v>
      </c>
      <c r="J1021" s="6" t="s">
        <v>12</v>
      </c>
      <c r="K1021" s="6" t="s">
        <v>832</v>
      </c>
      <c r="L1021" s="22">
        <v>199</v>
      </c>
      <c r="M1021" s="6">
        <v>1</v>
      </c>
      <c r="N1021" s="22">
        <f t="shared" si="47"/>
        <v>199</v>
      </c>
      <c r="O1021" s="6" t="str">
        <f>VLOOKUP(H1021,Data_Persons!$B$2:$C$9,2,0)</f>
        <v>Jeff</v>
      </c>
    </row>
    <row r="1022" spans="1:15" x14ac:dyDescent="0.3">
      <c r="A1022" s="8" t="s">
        <v>1064</v>
      </c>
      <c r="B1022" s="43">
        <v>44550</v>
      </c>
      <c r="C1022" s="6">
        <f>DAY(Data_Sales[[#This Row],[Order Date]])</f>
        <v>20</v>
      </c>
      <c r="D1022" s="14">
        <f t="shared" si="45"/>
        <v>12</v>
      </c>
      <c r="E1022" s="6">
        <f t="shared" si="46"/>
        <v>2021</v>
      </c>
      <c r="F1022" s="6">
        <v>10</v>
      </c>
      <c r="G1022" s="6" t="s">
        <v>68</v>
      </c>
      <c r="H1022" s="6" t="s">
        <v>41</v>
      </c>
      <c r="I1022" s="6">
        <f>INDEX(Data_Persons[Tenure (yrs)],MATCH(Data_Sales!H1022,Data_Persons[Sales Person],0))</f>
        <v>8</v>
      </c>
      <c r="J1022" s="6" t="s">
        <v>17</v>
      </c>
      <c r="K1022" s="6" t="s">
        <v>832</v>
      </c>
      <c r="L1022" s="22">
        <v>199</v>
      </c>
      <c r="M1022" s="6">
        <v>6</v>
      </c>
      <c r="N1022" s="22">
        <f t="shared" si="47"/>
        <v>1194</v>
      </c>
      <c r="O1022" s="6" t="str">
        <f>VLOOKUP(H1022,Data_Persons!$B$2:$C$9,2,0)</f>
        <v>Philip</v>
      </c>
    </row>
    <row r="1023" spans="1:15" x14ac:dyDescent="0.3">
      <c r="A1023" s="8" t="s">
        <v>1065</v>
      </c>
      <c r="B1023" s="43">
        <v>44553</v>
      </c>
      <c r="C1023" s="6">
        <f>DAY(Data_Sales[[#This Row],[Order Date]])</f>
        <v>23</v>
      </c>
      <c r="D1023" s="14">
        <f t="shared" si="45"/>
        <v>12</v>
      </c>
      <c r="E1023" s="6">
        <f t="shared" si="46"/>
        <v>2021</v>
      </c>
      <c r="F1023" s="6">
        <v>17</v>
      </c>
      <c r="G1023" s="6" t="s">
        <v>63</v>
      </c>
      <c r="H1023" s="6" t="s">
        <v>11</v>
      </c>
      <c r="I1023" s="6">
        <f>INDEX(Data_Persons[Tenure (yrs)],MATCH(Data_Sales!H1023,Data_Persons[Sales Person],0))</f>
        <v>3</v>
      </c>
      <c r="J1023" s="6" t="s">
        <v>12</v>
      </c>
      <c r="K1023" s="6" t="s">
        <v>832</v>
      </c>
      <c r="L1023" s="22">
        <v>199</v>
      </c>
      <c r="M1023" s="6">
        <v>9</v>
      </c>
      <c r="N1023" s="22">
        <f t="shared" si="47"/>
        <v>1791</v>
      </c>
      <c r="O1023" s="6" t="str">
        <f>VLOOKUP(H1023,Data_Persons!$B$2:$C$9,2,0)</f>
        <v>Jeff</v>
      </c>
    </row>
    <row r="1024" spans="1:15" x14ac:dyDescent="0.3">
      <c r="A1024" s="8" t="s">
        <v>1066</v>
      </c>
      <c r="B1024" s="43">
        <v>44555</v>
      </c>
      <c r="C1024" s="6">
        <f>DAY(Data_Sales[[#This Row],[Order Date]])</f>
        <v>25</v>
      </c>
      <c r="D1024" s="14">
        <f t="shared" si="45"/>
        <v>12</v>
      </c>
      <c r="E1024" s="6">
        <f t="shared" si="46"/>
        <v>2021</v>
      </c>
      <c r="F1024" s="6">
        <v>18</v>
      </c>
      <c r="G1024" s="6" t="s">
        <v>52</v>
      </c>
      <c r="H1024" s="6" t="s">
        <v>11</v>
      </c>
      <c r="I1024" s="6">
        <f>INDEX(Data_Persons[Tenure (yrs)],MATCH(Data_Sales!H1024,Data_Persons[Sales Person],0))</f>
        <v>3</v>
      </c>
      <c r="J1024" s="6" t="s">
        <v>12</v>
      </c>
      <c r="K1024" s="6" t="s">
        <v>832</v>
      </c>
      <c r="L1024" s="22">
        <v>199</v>
      </c>
      <c r="M1024" s="6">
        <v>8</v>
      </c>
      <c r="N1024" s="22">
        <f t="shared" si="47"/>
        <v>1592</v>
      </c>
      <c r="O1024" s="6" t="str">
        <f>VLOOKUP(H1024,Data_Persons!$B$2:$C$9,2,0)</f>
        <v>Jeff</v>
      </c>
    </row>
    <row r="1025" spans="1:15" x14ac:dyDescent="0.3">
      <c r="A1025" s="8" t="s">
        <v>1067</v>
      </c>
      <c r="B1025" s="43">
        <v>44555</v>
      </c>
      <c r="C1025" s="6">
        <f>DAY(Data_Sales[[#This Row],[Order Date]])</f>
        <v>25</v>
      </c>
      <c r="D1025" s="14">
        <f t="shared" si="45"/>
        <v>12</v>
      </c>
      <c r="E1025" s="6">
        <f t="shared" si="46"/>
        <v>2021</v>
      </c>
      <c r="F1025" s="6">
        <v>17</v>
      </c>
      <c r="G1025" s="6" t="s">
        <v>63</v>
      </c>
      <c r="H1025" s="6" t="s">
        <v>38</v>
      </c>
      <c r="I1025" s="6">
        <f>INDEX(Data_Persons[Tenure (yrs)],MATCH(Data_Sales!H1025,Data_Persons[Sales Person],0))</f>
        <v>5</v>
      </c>
      <c r="J1025" s="6" t="s">
        <v>12</v>
      </c>
      <c r="K1025" s="6" t="s">
        <v>832</v>
      </c>
      <c r="L1025" s="22">
        <v>199</v>
      </c>
      <c r="M1025" s="6">
        <v>3</v>
      </c>
      <c r="N1025" s="22">
        <f t="shared" si="47"/>
        <v>597</v>
      </c>
      <c r="O1025" s="6" t="str">
        <f>VLOOKUP(H1025,Data_Persons!$B$2:$C$9,2,0)</f>
        <v>Jeff</v>
      </c>
    </row>
    <row r="1026" spans="1:15" x14ac:dyDescent="0.3">
      <c r="A1026" s="8" t="s">
        <v>1068</v>
      </c>
      <c r="B1026" s="43">
        <v>44561</v>
      </c>
      <c r="C1026" s="6">
        <f>DAY(Data_Sales[[#This Row],[Order Date]])</f>
        <v>31</v>
      </c>
      <c r="D1026" s="14">
        <f t="shared" ref="D1026:D1089" si="48">MONTH(B1026)</f>
        <v>12</v>
      </c>
      <c r="E1026" s="6">
        <f t="shared" ref="E1026:E1089" si="49">YEAR(B1026)</f>
        <v>2021</v>
      </c>
      <c r="F1026" s="6">
        <v>4</v>
      </c>
      <c r="G1026" s="6" t="s">
        <v>19</v>
      </c>
      <c r="H1026" s="6" t="s">
        <v>20</v>
      </c>
      <c r="I1026" s="6">
        <f>INDEX(Data_Persons[Tenure (yrs)],MATCH(Data_Sales!H1026,Data_Persons[Sales Person],0))</f>
        <v>2</v>
      </c>
      <c r="J1026" s="6" t="s">
        <v>21</v>
      </c>
      <c r="K1026" s="6" t="s">
        <v>832</v>
      </c>
      <c r="L1026" s="22">
        <v>199</v>
      </c>
      <c r="M1026" s="6">
        <v>8</v>
      </c>
      <c r="N1026" s="22">
        <f t="shared" si="47"/>
        <v>1592</v>
      </c>
      <c r="O1026" s="6" t="str">
        <f>VLOOKUP(H1026,Data_Persons!$B$2:$C$9,2,0)</f>
        <v>Jeff</v>
      </c>
    </row>
    <row r="1027" spans="1:15" x14ac:dyDescent="0.3">
      <c r="A1027" s="8" t="s">
        <v>1069</v>
      </c>
      <c r="B1027" s="43">
        <v>44563</v>
      </c>
      <c r="C1027" s="6">
        <f>DAY(Data_Sales[[#This Row],[Order Date]])</f>
        <v>2</v>
      </c>
      <c r="D1027" s="14">
        <f t="shared" si="48"/>
        <v>1</v>
      </c>
      <c r="E1027" s="6">
        <f t="shared" si="49"/>
        <v>2022</v>
      </c>
      <c r="F1027" s="6">
        <v>19</v>
      </c>
      <c r="G1027" s="6" t="s">
        <v>32</v>
      </c>
      <c r="H1027" s="6" t="s">
        <v>11</v>
      </c>
      <c r="I1027" s="6">
        <f>INDEX(Data_Persons[Tenure (yrs)],MATCH(Data_Sales!H1027,Data_Persons[Sales Person],0))</f>
        <v>3</v>
      </c>
      <c r="J1027" s="6" t="s">
        <v>12</v>
      </c>
      <c r="K1027" s="6" t="s">
        <v>832</v>
      </c>
      <c r="L1027" s="22">
        <v>199</v>
      </c>
      <c r="M1027" s="6">
        <v>0</v>
      </c>
      <c r="N1027" s="22">
        <f t="shared" ref="N1027:N1090" si="50">L1027*M1027</f>
        <v>0</v>
      </c>
      <c r="O1027" s="6" t="str">
        <f>VLOOKUP(H1027,Data_Persons!$B$2:$C$9,2,0)</f>
        <v>Jeff</v>
      </c>
    </row>
    <row r="1028" spans="1:15" x14ac:dyDescent="0.3">
      <c r="A1028" s="8" t="s">
        <v>1070</v>
      </c>
      <c r="B1028" s="43">
        <v>44566</v>
      </c>
      <c r="C1028" s="6">
        <f>DAY(Data_Sales[[#This Row],[Order Date]])</f>
        <v>5</v>
      </c>
      <c r="D1028" s="14">
        <f t="shared" si="48"/>
        <v>1</v>
      </c>
      <c r="E1028" s="6">
        <f t="shared" si="49"/>
        <v>2022</v>
      </c>
      <c r="F1028" s="6">
        <v>17</v>
      </c>
      <c r="G1028" s="6" t="s">
        <v>63</v>
      </c>
      <c r="H1028" s="6" t="s">
        <v>38</v>
      </c>
      <c r="I1028" s="6">
        <f>INDEX(Data_Persons[Tenure (yrs)],MATCH(Data_Sales!H1028,Data_Persons[Sales Person],0))</f>
        <v>5</v>
      </c>
      <c r="J1028" s="6" t="s">
        <v>12</v>
      </c>
      <c r="K1028" s="6" t="s">
        <v>832</v>
      </c>
      <c r="L1028" s="22">
        <v>199</v>
      </c>
      <c r="M1028" s="6">
        <v>6</v>
      </c>
      <c r="N1028" s="22">
        <f t="shared" si="50"/>
        <v>1194</v>
      </c>
      <c r="O1028" s="6" t="str">
        <f>VLOOKUP(H1028,Data_Persons!$B$2:$C$9,2,0)</f>
        <v>Jeff</v>
      </c>
    </row>
    <row r="1029" spans="1:15" x14ac:dyDescent="0.3">
      <c r="A1029" s="8" t="s">
        <v>1071</v>
      </c>
      <c r="B1029" s="43">
        <v>44567</v>
      </c>
      <c r="C1029" s="6">
        <f>DAY(Data_Sales[[#This Row],[Order Date]])</f>
        <v>6</v>
      </c>
      <c r="D1029" s="14">
        <f t="shared" si="48"/>
        <v>1</v>
      </c>
      <c r="E1029" s="6">
        <f t="shared" si="49"/>
        <v>2022</v>
      </c>
      <c r="F1029" s="6">
        <v>20</v>
      </c>
      <c r="G1029" s="6" t="s">
        <v>10</v>
      </c>
      <c r="H1029" s="6" t="s">
        <v>11</v>
      </c>
      <c r="I1029" s="6">
        <f>INDEX(Data_Persons[Tenure (yrs)],MATCH(Data_Sales!H1029,Data_Persons[Sales Person],0))</f>
        <v>3</v>
      </c>
      <c r="J1029" s="6" t="s">
        <v>12</v>
      </c>
      <c r="K1029" s="6" t="s">
        <v>832</v>
      </c>
      <c r="L1029" s="22">
        <v>199</v>
      </c>
      <c r="M1029" s="6">
        <v>0</v>
      </c>
      <c r="N1029" s="22">
        <f t="shared" si="50"/>
        <v>0</v>
      </c>
      <c r="O1029" s="6" t="str">
        <f>VLOOKUP(H1029,Data_Persons!$B$2:$C$9,2,0)</f>
        <v>Jeff</v>
      </c>
    </row>
    <row r="1030" spans="1:15" x14ac:dyDescent="0.3">
      <c r="A1030" s="8" t="s">
        <v>1072</v>
      </c>
      <c r="B1030" s="43">
        <v>44567</v>
      </c>
      <c r="C1030" s="6">
        <f>DAY(Data_Sales[[#This Row],[Order Date]])</f>
        <v>6</v>
      </c>
      <c r="D1030" s="14">
        <f t="shared" si="48"/>
        <v>1</v>
      </c>
      <c r="E1030" s="6">
        <f t="shared" si="49"/>
        <v>2022</v>
      </c>
      <c r="F1030" s="6">
        <v>15</v>
      </c>
      <c r="G1030" s="6" t="s">
        <v>49</v>
      </c>
      <c r="H1030" s="6" t="s">
        <v>36</v>
      </c>
      <c r="I1030" s="6">
        <f>INDEX(Data_Persons[Tenure (yrs)],MATCH(Data_Sales!H1030,Data_Persons[Sales Person],0))</f>
        <v>6</v>
      </c>
      <c r="J1030" s="6" t="s">
        <v>27</v>
      </c>
      <c r="K1030" s="6" t="s">
        <v>832</v>
      </c>
      <c r="L1030" s="22">
        <v>199</v>
      </c>
      <c r="M1030" s="6">
        <v>7</v>
      </c>
      <c r="N1030" s="22">
        <f t="shared" si="50"/>
        <v>1393</v>
      </c>
      <c r="O1030" s="6" t="str">
        <f>VLOOKUP(H1030,Data_Persons!$B$2:$C$9,2,0)</f>
        <v>Steve</v>
      </c>
    </row>
    <row r="1031" spans="1:15" x14ac:dyDescent="0.3">
      <c r="A1031" s="8" t="s">
        <v>1073</v>
      </c>
      <c r="B1031" s="43">
        <v>44568</v>
      </c>
      <c r="C1031" s="6">
        <f>DAY(Data_Sales[[#This Row],[Order Date]])</f>
        <v>7</v>
      </c>
      <c r="D1031" s="14">
        <f t="shared" si="48"/>
        <v>1</v>
      </c>
      <c r="E1031" s="6">
        <f t="shared" si="49"/>
        <v>2022</v>
      </c>
      <c r="F1031" s="6">
        <v>17</v>
      </c>
      <c r="G1031" s="6" t="s">
        <v>63</v>
      </c>
      <c r="H1031" s="6" t="s">
        <v>11</v>
      </c>
      <c r="I1031" s="6">
        <f>INDEX(Data_Persons[Tenure (yrs)],MATCH(Data_Sales!H1031,Data_Persons[Sales Person],0))</f>
        <v>3</v>
      </c>
      <c r="J1031" s="6" t="s">
        <v>12</v>
      </c>
      <c r="K1031" s="6" t="s">
        <v>832</v>
      </c>
      <c r="L1031" s="22">
        <v>199</v>
      </c>
      <c r="M1031" s="6">
        <v>0</v>
      </c>
      <c r="N1031" s="22">
        <f t="shared" si="50"/>
        <v>0</v>
      </c>
      <c r="O1031" s="6" t="str">
        <f>VLOOKUP(H1031,Data_Persons!$B$2:$C$9,2,0)</f>
        <v>Jeff</v>
      </c>
    </row>
    <row r="1032" spans="1:15" x14ac:dyDescent="0.3">
      <c r="A1032" s="8" t="s">
        <v>1074</v>
      </c>
      <c r="B1032" s="43">
        <v>44568</v>
      </c>
      <c r="C1032" s="6">
        <f>DAY(Data_Sales[[#This Row],[Order Date]])</f>
        <v>7</v>
      </c>
      <c r="D1032" s="14">
        <f t="shared" si="48"/>
        <v>1</v>
      </c>
      <c r="E1032" s="6">
        <f t="shared" si="49"/>
        <v>2022</v>
      </c>
      <c r="F1032" s="6">
        <v>6</v>
      </c>
      <c r="G1032" s="6" t="s">
        <v>15</v>
      </c>
      <c r="H1032" s="6" t="s">
        <v>41</v>
      </c>
      <c r="I1032" s="6">
        <f>INDEX(Data_Persons[Tenure (yrs)],MATCH(Data_Sales!H1032,Data_Persons[Sales Person],0))</f>
        <v>8</v>
      </c>
      <c r="J1032" s="6" t="s">
        <v>17</v>
      </c>
      <c r="K1032" s="6" t="s">
        <v>832</v>
      </c>
      <c r="L1032" s="22">
        <v>199</v>
      </c>
      <c r="M1032" s="6">
        <v>1</v>
      </c>
      <c r="N1032" s="22">
        <f t="shared" si="50"/>
        <v>199</v>
      </c>
      <c r="O1032" s="6" t="str">
        <f>VLOOKUP(H1032,Data_Persons!$B$2:$C$9,2,0)</f>
        <v>Philip</v>
      </c>
    </row>
    <row r="1033" spans="1:15" x14ac:dyDescent="0.3">
      <c r="A1033" s="8" t="s">
        <v>1075</v>
      </c>
      <c r="B1033" s="43">
        <v>44571</v>
      </c>
      <c r="C1033" s="6">
        <f>DAY(Data_Sales[[#This Row],[Order Date]])</f>
        <v>10</v>
      </c>
      <c r="D1033" s="14">
        <f t="shared" si="48"/>
        <v>1</v>
      </c>
      <c r="E1033" s="6">
        <f t="shared" si="49"/>
        <v>2022</v>
      </c>
      <c r="F1033" s="6">
        <v>14</v>
      </c>
      <c r="G1033" s="6" t="s">
        <v>65</v>
      </c>
      <c r="H1033" s="6" t="s">
        <v>26</v>
      </c>
      <c r="I1033" s="6">
        <f>INDEX(Data_Persons[Tenure (yrs)],MATCH(Data_Sales!H1033,Data_Persons[Sales Person],0))</f>
        <v>5</v>
      </c>
      <c r="J1033" s="6" t="s">
        <v>27</v>
      </c>
      <c r="K1033" s="6" t="s">
        <v>832</v>
      </c>
      <c r="L1033" s="22">
        <v>199</v>
      </c>
      <c r="M1033" s="6">
        <v>7</v>
      </c>
      <c r="N1033" s="22">
        <f t="shared" si="50"/>
        <v>1393</v>
      </c>
      <c r="O1033" s="6" t="str">
        <f>VLOOKUP(H1033,Data_Persons!$B$2:$C$9,2,0)</f>
        <v>Sara</v>
      </c>
    </row>
    <row r="1034" spans="1:15" x14ac:dyDescent="0.3">
      <c r="A1034" s="8" t="s">
        <v>1076</v>
      </c>
      <c r="B1034" s="43">
        <v>44571</v>
      </c>
      <c r="C1034" s="6">
        <f>DAY(Data_Sales[[#This Row],[Order Date]])</f>
        <v>10</v>
      </c>
      <c r="D1034" s="14">
        <f t="shared" si="48"/>
        <v>1</v>
      </c>
      <c r="E1034" s="6">
        <f t="shared" si="49"/>
        <v>2022</v>
      </c>
      <c r="F1034" s="6">
        <v>6</v>
      </c>
      <c r="G1034" s="6" t="s">
        <v>15</v>
      </c>
      <c r="H1034" s="6" t="s">
        <v>16</v>
      </c>
      <c r="I1034" s="6">
        <f>INDEX(Data_Persons[Tenure (yrs)],MATCH(Data_Sales!H1034,Data_Persons[Sales Person],0))</f>
        <v>4</v>
      </c>
      <c r="J1034" s="6" t="s">
        <v>17</v>
      </c>
      <c r="K1034" s="6" t="s">
        <v>832</v>
      </c>
      <c r="L1034" s="22">
        <v>199</v>
      </c>
      <c r="M1034" s="6">
        <v>2</v>
      </c>
      <c r="N1034" s="22">
        <f t="shared" si="50"/>
        <v>398</v>
      </c>
      <c r="O1034" s="6" t="str">
        <f>VLOOKUP(H1034,Data_Persons!$B$2:$C$9,2,0)</f>
        <v>Steve</v>
      </c>
    </row>
    <row r="1035" spans="1:15" x14ac:dyDescent="0.3">
      <c r="A1035" s="8" t="s">
        <v>1077</v>
      </c>
      <c r="B1035" s="43">
        <v>44572</v>
      </c>
      <c r="C1035" s="6">
        <f>DAY(Data_Sales[[#This Row],[Order Date]])</f>
        <v>11</v>
      </c>
      <c r="D1035" s="14">
        <f t="shared" si="48"/>
        <v>1</v>
      </c>
      <c r="E1035" s="6">
        <f t="shared" si="49"/>
        <v>2022</v>
      </c>
      <c r="F1035" s="6">
        <v>11</v>
      </c>
      <c r="G1035" s="6" t="s">
        <v>115</v>
      </c>
      <c r="H1035" s="6" t="s">
        <v>26</v>
      </c>
      <c r="I1035" s="6">
        <f>INDEX(Data_Persons[Tenure (yrs)],MATCH(Data_Sales!H1035,Data_Persons[Sales Person],0))</f>
        <v>5</v>
      </c>
      <c r="J1035" s="6" t="s">
        <v>27</v>
      </c>
      <c r="K1035" s="6" t="s">
        <v>832</v>
      </c>
      <c r="L1035" s="22">
        <v>199</v>
      </c>
      <c r="M1035" s="6">
        <v>6</v>
      </c>
      <c r="N1035" s="22">
        <f t="shared" si="50"/>
        <v>1194</v>
      </c>
      <c r="O1035" s="6" t="str">
        <f>VLOOKUP(H1035,Data_Persons!$B$2:$C$9,2,0)</f>
        <v>Sara</v>
      </c>
    </row>
    <row r="1036" spans="1:15" x14ac:dyDescent="0.3">
      <c r="A1036" s="8" t="s">
        <v>1078</v>
      </c>
      <c r="B1036" s="43">
        <v>44573</v>
      </c>
      <c r="C1036" s="6">
        <f>DAY(Data_Sales[[#This Row],[Order Date]])</f>
        <v>12</v>
      </c>
      <c r="D1036" s="14">
        <f t="shared" si="48"/>
        <v>1</v>
      </c>
      <c r="E1036" s="6">
        <f t="shared" si="49"/>
        <v>2022</v>
      </c>
      <c r="F1036" s="6">
        <v>5</v>
      </c>
      <c r="G1036" s="6" t="s">
        <v>23</v>
      </c>
      <c r="H1036" s="6" t="s">
        <v>30</v>
      </c>
      <c r="I1036" s="6">
        <f>INDEX(Data_Persons[Tenure (yrs)],MATCH(Data_Sales!H1036,Data_Persons[Sales Person],0))</f>
        <v>2</v>
      </c>
      <c r="J1036" s="6" t="s">
        <v>21</v>
      </c>
      <c r="K1036" s="6" t="s">
        <v>832</v>
      </c>
      <c r="L1036" s="22">
        <v>199</v>
      </c>
      <c r="M1036" s="6">
        <v>9</v>
      </c>
      <c r="N1036" s="22">
        <f t="shared" si="50"/>
        <v>1791</v>
      </c>
      <c r="O1036" s="6" t="str">
        <f>VLOOKUP(H1036,Data_Persons!$B$2:$C$9,2,0)</f>
        <v>Sara</v>
      </c>
    </row>
    <row r="1037" spans="1:15" x14ac:dyDescent="0.3">
      <c r="A1037" s="8" t="s">
        <v>1079</v>
      </c>
      <c r="B1037" s="43">
        <v>44574</v>
      </c>
      <c r="C1037" s="6">
        <f>DAY(Data_Sales[[#This Row],[Order Date]])</f>
        <v>13</v>
      </c>
      <c r="D1037" s="14">
        <f t="shared" si="48"/>
        <v>1</v>
      </c>
      <c r="E1037" s="6">
        <f t="shared" si="49"/>
        <v>2022</v>
      </c>
      <c r="F1037" s="6">
        <v>15</v>
      </c>
      <c r="G1037" s="6" t="s">
        <v>49</v>
      </c>
      <c r="H1037" s="6" t="s">
        <v>36</v>
      </c>
      <c r="I1037" s="6">
        <f>INDEX(Data_Persons[Tenure (yrs)],MATCH(Data_Sales!H1037,Data_Persons[Sales Person],0))</f>
        <v>6</v>
      </c>
      <c r="J1037" s="6" t="s">
        <v>27</v>
      </c>
      <c r="K1037" s="6" t="s">
        <v>832</v>
      </c>
      <c r="L1037" s="22">
        <v>199</v>
      </c>
      <c r="M1037" s="6">
        <v>3</v>
      </c>
      <c r="N1037" s="22">
        <f t="shared" si="50"/>
        <v>597</v>
      </c>
      <c r="O1037" s="6" t="str">
        <f>VLOOKUP(H1037,Data_Persons!$B$2:$C$9,2,0)</f>
        <v>Steve</v>
      </c>
    </row>
    <row r="1038" spans="1:15" x14ac:dyDescent="0.3">
      <c r="A1038" s="8" t="s">
        <v>1080</v>
      </c>
      <c r="B1038" s="43">
        <v>44577</v>
      </c>
      <c r="C1038" s="6">
        <f>DAY(Data_Sales[[#This Row],[Order Date]])</f>
        <v>16</v>
      </c>
      <c r="D1038" s="14">
        <f t="shared" si="48"/>
        <v>1</v>
      </c>
      <c r="E1038" s="6">
        <f t="shared" si="49"/>
        <v>2022</v>
      </c>
      <c r="F1038" s="6">
        <v>6</v>
      </c>
      <c r="G1038" s="6" t="s">
        <v>15</v>
      </c>
      <c r="H1038" s="6" t="s">
        <v>41</v>
      </c>
      <c r="I1038" s="6">
        <f>INDEX(Data_Persons[Tenure (yrs)],MATCH(Data_Sales!H1038,Data_Persons[Sales Person],0))</f>
        <v>8</v>
      </c>
      <c r="J1038" s="6" t="s">
        <v>17</v>
      </c>
      <c r="K1038" s="6" t="s">
        <v>832</v>
      </c>
      <c r="L1038" s="22">
        <v>199</v>
      </c>
      <c r="M1038" s="6">
        <v>2</v>
      </c>
      <c r="N1038" s="22">
        <f t="shared" si="50"/>
        <v>398</v>
      </c>
      <c r="O1038" s="6" t="str">
        <f>VLOOKUP(H1038,Data_Persons!$B$2:$C$9,2,0)</f>
        <v>Philip</v>
      </c>
    </row>
    <row r="1039" spans="1:15" x14ac:dyDescent="0.3">
      <c r="A1039" s="8" t="s">
        <v>1081</v>
      </c>
      <c r="B1039" s="43">
        <v>44579</v>
      </c>
      <c r="C1039" s="6">
        <f>DAY(Data_Sales[[#This Row],[Order Date]])</f>
        <v>18</v>
      </c>
      <c r="D1039" s="14">
        <f t="shared" si="48"/>
        <v>1</v>
      </c>
      <c r="E1039" s="6">
        <f t="shared" si="49"/>
        <v>2022</v>
      </c>
      <c r="F1039" s="6">
        <v>11</v>
      </c>
      <c r="G1039" s="6" t="s">
        <v>115</v>
      </c>
      <c r="H1039" s="6" t="s">
        <v>36</v>
      </c>
      <c r="I1039" s="6">
        <f>INDEX(Data_Persons[Tenure (yrs)],MATCH(Data_Sales!H1039,Data_Persons[Sales Person],0))</f>
        <v>6</v>
      </c>
      <c r="J1039" s="6" t="s">
        <v>27</v>
      </c>
      <c r="K1039" s="6" t="s">
        <v>832</v>
      </c>
      <c r="L1039" s="22">
        <v>199</v>
      </c>
      <c r="M1039" s="6">
        <v>7</v>
      </c>
      <c r="N1039" s="22">
        <f t="shared" si="50"/>
        <v>1393</v>
      </c>
      <c r="O1039" s="6" t="str">
        <f>VLOOKUP(H1039,Data_Persons!$B$2:$C$9,2,0)</f>
        <v>Steve</v>
      </c>
    </row>
    <row r="1040" spans="1:15" x14ac:dyDescent="0.3">
      <c r="A1040" s="8" t="s">
        <v>1082</v>
      </c>
      <c r="B1040" s="43">
        <v>44587</v>
      </c>
      <c r="C1040" s="6">
        <f>DAY(Data_Sales[[#This Row],[Order Date]])</f>
        <v>26</v>
      </c>
      <c r="D1040" s="14">
        <f t="shared" si="48"/>
        <v>1</v>
      </c>
      <c r="E1040" s="6">
        <f t="shared" si="49"/>
        <v>2022</v>
      </c>
      <c r="F1040" s="6">
        <v>4</v>
      </c>
      <c r="G1040" s="6" t="s">
        <v>19</v>
      </c>
      <c r="H1040" s="6" t="s">
        <v>20</v>
      </c>
      <c r="I1040" s="6">
        <f>INDEX(Data_Persons[Tenure (yrs)],MATCH(Data_Sales!H1040,Data_Persons[Sales Person],0))</f>
        <v>2</v>
      </c>
      <c r="J1040" s="6" t="s">
        <v>21</v>
      </c>
      <c r="K1040" s="6" t="s">
        <v>832</v>
      </c>
      <c r="L1040" s="22">
        <v>199</v>
      </c>
      <c r="M1040" s="6">
        <v>5</v>
      </c>
      <c r="N1040" s="22">
        <f t="shared" si="50"/>
        <v>995</v>
      </c>
      <c r="O1040" s="6" t="str">
        <f>VLOOKUP(H1040,Data_Persons!$B$2:$C$9,2,0)</f>
        <v>Jeff</v>
      </c>
    </row>
    <row r="1041" spans="1:15" x14ac:dyDescent="0.3">
      <c r="A1041" s="8" t="s">
        <v>1083</v>
      </c>
      <c r="B1041" s="43">
        <v>44589</v>
      </c>
      <c r="C1041" s="6">
        <f>DAY(Data_Sales[[#This Row],[Order Date]])</f>
        <v>28</v>
      </c>
      <c r="D1041" s="14">
        <f t="shared" si="48"/>
        <v>1</v>
      </c>
      <c r="E1041" s="6">
        <f t="shared" si="49"/>
        <v>2022</v>
      </c>
      <c r="F1041" s="6">
        <v>12</v>
      </c>
      <c r="G1041" s="6" t="s">
        <v>25</v>
      </c>
      <c r="H1041" s="6" t="s">
        <v>36</v>
      </c>
      <c r="I1041" s="6">
        <f>INDEX(Data_Persons[Tenure (yrs)],MATCH(Data_Sales!H1041,Data_Persons[Sales Person],0))</f>
        <v>6</v>
      </c>
      <c r="J1041" s="6" t="s">
        <v>27</v>
      </c>
      <c r="K1041" s="6" t="s">
        <v>832</v>
      </c>
      <c r="L1041" s="22">
        <v>199</v>
      </c>
      <c r="M1041" s="6">
        <v>4</v>
      </c>
      <c r="N1041" s="22">
        <f t="shared" si="50"/>
        <v>796</v>
      </c>
      <c r="O1041" s="6" t="str">
        <f>VLOOKUP(H1041,Data_Persons!$B$2:$C$9,2,0)</f>
        <v>Steve</v>
      </c>
    </row>
    <row r="1042" spans="1:15" x14ac:dyDescent="0.3">
      <c r="A1042" s="8" t="s">
        <v>1084</v>
      </c>
      <c r="B1042" s="43">
        <v>44595</v>
      </c>
      <c r="C1042" s="6">
        <f>DAY(Data_Sales[[#This Row],[Order Date]])</f>
        <v>3</v>
      </c>
      <c r="D1042" s="14">
        <f t="shared" si="48"/>
        <v>2</v>
      </c>
      <c r="E1042" s="6">
        <f t="shared" si="49"/>
        <v>2022</v>
      </c>
      <c r="F1042" s="6">
        <v>12</v>
      </c>
      <c r="G1042" s="6" t="s">
        <v>25</v>
      </c>
      <c r="H1042" s="6" t="s">
        <v>26</v>
      </c>
      <c r="I1042" s="6">
        <f>INDEX(Data_Persons[Tenure (yrs)],MATCH(Data_Sales!H1042,Data_Persons[Sales Person],0))</f>
        <v>5</v>
      </c>
      <c r="J1042" s="6" t="s">
        <v>27</v>
      </c>
      <c r="K1042" s="6" t="s">
        <v>832</v>
      </c>
      <c r="L1042" s="22">
        <v>199</v>
      </c>
      <c r="M1042" s="6">
        <v>3</v>
      </c>
      <c r="N1042" s="22">
        <f t="shared" si="50"/>
        <v>597</v>
      </c>
      <c r="O1042" s="6" t="str">
        <f>VLOOKUP(H1042,Data_Persons!$B$2:$C$9,2,0)</f>
        <v>Sara</v>
      </c>
    </row>
    <row r="1043" spans="1:15" x14ac:dyDescent="0.3">
      <c r="A1043" s="8" t="s">
        <v>1085</v>
      </c>
      <c r="B1043" s="43">
        <v>44597</v>
      </c>
      <c r="C1043" s="6">
        <f>DAY(Data_Sales[[#This Row],[Order Date]])</f>
        <v>5</v>
      </c>
      <c r="D1043" s="14">
        <f t="shared" si="48"/>
        <v>2</v>
      </c>
      <c r="E1043" s="6">
        <f t="shared" si="49"/>
        <v>2022</v>
      </c>
      <c r="F1043" s="6">
        <v>8</v>
      </c>
      <c r="G1043" s="6" t="s">
        <v>76</v>
      </c>
      <c r="H1043" s="6" t="s">
        <v>41</v>
      </c>
      <c r="I1043" s="6">
        <f>INDEX(Data_Persons[Tenure (yrs)],MATCH(Data_Sales!H1043,Data_Persons[Sales Person],0))</f>
        <v>8</v>
      </c>
      <c r="J1043" s="6" t="s">
        <v>17</v>
      </c>
      <c r="K1043" s="6" t="s">
        <v>832</v>
      </c>
      <c r="L1043" s="22">
        <v>199</v>
      </c>
      <c r="M1043" s="6">
        <v>0</v>
      </c>
      <c r="N1043" s="22">
        <f t="shared" si="50"/>
        <v>0</v>
      </c>
      <c r="O1043" s="6" t="str">
        <f>VLOOKUP(H1043,Data_Persons!$B$2:$C$9,2,0)</f>
        <v>Philip</v>
      </c>
    </row>
    <row r="1044" spans="1:15" x14ac:dyDescent="0.3">
      <c r="A1044" s="8" t="s">
        <v>1086</v>
      </c>
      <c r="B1044" s="43">
        <v>44597</v>
      </c>
      <c r="C1044" s="6">
        <f>DAY(Data_Sales[[#This Row],[Order Date]])</f>
        <v>5</v>
      </c>
      <c r="D1044" s="14">
        <f t="shared" si="48"/>
        <v>2</v>
      </c>
      <c r="E1044" s="6">
        <f t="shared" si="49"/>
        <v>2022</v>
      </c>
      <c r="F1044" s="6">
        <v>3</v>
      </c>
      <c r="G1044" s="6" t="s">
        <v>29</v>
      </c>
      <c r="H1044" s="6" t="s">
        <v>30</v>
      </c>
      <c r="I1044" s="6">
        <f>INDEX(Data_Persons[Tenure (yrs)],MATCH(Data_Sales!H1044,Data_Persons[Sales Person],0))</f>
        <v>2</v>
      </c>
      <c r="J1044" s="6" t="s">
        <v>21</v>
      </c>
      <c r="K1044" s="6" t="s">
        <v>832</v>
      </c>
      <c r="L1044" s="22">
        <v>199</v>
      </c>
      <c r="M1044" s="6">
        <v>1</v>
      </c>
      <c r="N1044" s="22">
        <f t="shared" si="50"/>
        <v>199</v>
      </c>
      <c r="O1044" s="6" t="str">
        <f>VLOOKUP(H1044,Data_Persons!$B$2:$C$9,2,0)</f>
        <v>Sara</v>
      </c>
    </row>
    <row r="1045" spans="1:15" x14ac:dyDescent="0.3">
      <c r="A1045" s="8" t="s">
        <v>1087</v>
      </c>
      <c r="B1045" s="43">
        <v>44599</v>
      </c>
      <c r="C1045" s="6">
        <f>DAY(Data_Sales[[#This Row],[Order Date]])</f>
        <v>7</v>
      </c>
      <c r="D1045" s="14">
        <f t="shared" si="48"/>
        <v>2</v>
      </c>
      <c r="E1045" s="6">
        <f t="shared" si="49"/>
        <v>2022</v>
      </c>
      <c r="F1045" s="6">
        <v>15</v>
      </c>
      <c r="G1045" s="6" t="s">
        <v>49</v>
      </c>
      <c r="H1045" s="6" t="s">
        <v>26</v>
      </c>
      <c r="I1045" s="6">
        <f>INDEX(Data_Persons[Tenure (yrs)],MATCH(Data_Sales!H1045,Data_Persons[Sales Person],0))</f>
        <v>5</v>
      </c>
      <c r="J1045" s="6" t="s">
        <v>27</v>
      </c>
      <c r="K1045" s="6" t="s">
        <v>832</v>
      </c>
      <c r="L1045" s="22">
        <v>199</v>
      </c>
      <c r="M1045" s="6">
        <v>8</v>
      </c>
      <c r="N1045" s="22">
        <f t="shared" si="50"/>
        <v>1592</v>
      </c>
      <c r="O1045" s="6" t="str">
        <f>VLOOKUP(H1045,Data_Persons!$B$2:$C$9,2,0)</f>
        <v>Sara</v>
      </c>
    </row>
    <row r="1046" spans="1:15" x14ac:dyDescent="0.3">
      <c r="A1046" s="8" t="s">
        <v>1088</v>
      </c>
      <c r="B1046" s="43">
        <v>44601</v>
      </c>
      <c r="C1046" s="6">
        <f>DAY(Data_Sales[[#This Row],[Order Date]])</f>
        <v>9</v>
      </c>
      <c r="D1046" s="14">
        <f t="shared" si="48"/>
        <v>2</v>
      </c>
      <c r="E1046" s="6">
        <f t="shared" si="49"/>
        <v>2022</v>
      </c>
      <c r="F1046" s="6">
        <v>8</v>
      </c>
      <c r="G1046" s="6" t="s">
        <v>76</v>
      </c>
      <c r="H1046" s="6" t="s">
        <v>16</v>
      </c>
      <c r="I1046" s="6">
        <f>INDEX(Data_Persons[Tenure (yrs)],MATCH(Data_Sales!H1046,Data_Persons[Sales Person],0))</f>
        <v>4</v>
      </c>
      <c r="J1046" s="6" t="s">
        <v>17</v>
      </c>
      <c r="K1046" s="6" t="s">
        <v>832</v>
      </c>
      <c r="L1046" s="22">
        <v>199</v>
      </c>
      <c r="M1046" s="6">
        <v>3</v>
      </c>
      <c r="N1046" s="22">
        <f t="shared" si="50"/>
        <v>597</v>
      </c>
      <c r="O1046" s="6" t="str">
        <f>VLOOKUP(H1046,Data_Persons!$B$2:$C$9,2,0)</f>
        <v>Steve</v>
      </c>
    </row>
    <row r="1047" spans="1:15" x14ac:dyDescent="0.3">
      <c r="A1047" s="8" t="s">
        <v>1089</v>
      </c>
      <c r="B1047" s="43">
        <v>44602</v>
      </c>
      <c r="C1047" s="6">
        <f>DAY(Data_Sales[[#This Row],[Order Date]])</f>
        <v>10</v>
      </c>
      <c r="D1047" s="14">
        <f t="shared" si="48"/>
        <v>2</v>
      </c>
      <c r="E1047" s="6">
        <f t="shared" si="49"/>
        <v>2022</v>
      </c>
      <c r="F1047" s="6">
        <v>5</v>
      </c>
      <c r="G1047" s="6" t="s">
        <v>23</v>
      </c>
      <c r="H1047" s="6" t="s">
        <v>30</v>
      </c>
      <c r="I1047" s="6">
        <f>INDEX(Data_Persons[Tenure (yrs)],MATCH(Data_Sales!H1047,Data_Persons[Sales Person],0))</f>
        <v>2</v>
      </c>
      <c r="J1047" s="6" t="s">
        <v>21</v>
      </c>
      <c r="K1047" s="6" t="s">
        <v>832</v>
      </c>
      <c r="L1047" s="22">
        <v>199</v>
      </c>
      <c r="M1047" s="6">
        <v>5</v>
      </c>
      <c r="N1047" s="22">
        <f t="shared" si="50"/>
        <v>995</v>
      </c>
      <c r="O1047" s="6" t="str">
        <f>VLOOKUP(H1047,Data_Persons!$B$2:$C$9,2,0)</f>
        <v>Sara</v>
      </c>
    </row>
    <row r="1048" spans="1:15" x14ac:dyDescent="0.3">
      <c r="A1048" s="8" t="s">
        <v>1090</v>
      </c>
      <c r="B1048" s="43">
        <v>44605</v>
      </c>
      <c r="C1048" s="6">
        <f>DAY(Data_Sales[[#This Row],[Order Date]])</f>
        <v>13</v>
      </c>
      <c r="D1048" s="14">
        <f t="shared" si="48"/>
        <v>2</v>
      </c>
      <c r="E1048" s="6">
        <f t="shared" si="49"/>
        <v>2022</v>
      </c>
      <c r="F1048" s="6">
        <v>8</v>
      </c>
      <c r="G1048" s="6" t="s">
        <v>76</v>
      </c>
      <c r="H1048" s="6" t="s">
        <v>16</v>
      </c>
      <c r="I1048" s="6">
        <f>INDEX(Data_Persons[Tenure (yrs)],MATCH(Data_Sales!H1048,Data_Persons[Sales Person],0))</f>
        <v>4</v>
      </c>
      <c r="J1048" s="6" t="s">
        <v>17</v>
      </c>
      <c r="K1048" s="6" t="s">
        <v>832</v>
      </c>
      <c r="L1048" s="22">
        <v>199</v>
      </c>
      <c r="M1048" s="6">
        <v>7</v>
      </c>
      <c r="N1048" s="22">
        <f t="shared" si="50"/>
        <v>1393</v>
      </c>
      <c r="O1048" s="6" t="str">
        <f>VLOOKUP(H1048,Data_Persons!$B$2:$C$9,2,0)</f>
        <v>Steve</v>
      </c>
    </row>
    <row r="1049" spans="1:15" x14ac:dyDescent="0.3">
      <c r="A1049" s="8" t="s">
        <v>1091</v>
      </c>
      <c r="B1049" s="43">
        <v>44605</v>
      </c>
      <c r="C1049" s="6">
        <f>DAY(Data_Sales[[#This Row],[Order Date]])</f>
        <v>13</v>
      </c>
      <c r="D1049" s="14">
        <f t="shared" si="48"/>
        <v>2</v>
      </c>
      <c r="E1049" s="6">
        <f t="shared" si="49"/>
        <v>2022</v>
      </c>
      <c r="F1049" s="6">
        <v>17</v>
      </c>
      <c r="G1049" s="6" t="s">
        <v>63</v>
      </c>
      <c r="H1049" s="6" t="s">
        <v>38</v>
      </c>
      <c r="I1049" s="6">
        <f>INDEX(Data_Persons[Tenure (yrs)],MATCH(Data_Sales!H1049,Data_Persons[Sales Person],0))</f>
        <v>5</v>
      </c>
      <c r="J1049" s="6" t="s">
        <v>12</v>
      </c>
      <c r="K1049" s="6" t="s">
        <v>832</v>
      </c>
      <c r="L1049" s="22">
        <v>199</v>
      </c>
      <c r="M1049" s="6">
        <v>9</v>
      </c>
      <c r="N1049" s="22">
        <f t="shared" si="50"/>
        <v>1791</v>
      </c>
      <c r="O1049" s="6" t="str">
        <f>VLOOKUP(H1049,Data_Persons!$B$2:$C$9,2,0)</f>
        <v>Jeff</v>
      </c>
    </row>
    <row r="1050" spans="1:15" x14ac:dyDescent="0.3">
      <c r="A1050" s="8" t="s">
        <v>1092</v>
      </c>
      <c r="B1050" s="43">
        <v>44608</v>
      </c>
      <c r="C1050" s="6">
        <f>DAY(Data_Sales[[#This Row],[Order Date]])</f>
        <v>16</v>
      </c>
      <c r="D1050" s="14">
        <f t="shared" si="48"/>
        <v>2</v>
      </c>
      <c r="E1050" s="6">
        <f t="shared" si="49"/>
        <v>2022</v>
      </c>
      <c r="F1050" s="6">
        <v>16</v>
      </c>
      <c r="G1050" s="6" t="s">
        <v>92</v>
      </c>
      <c r="H1050" s="6" t="s">
        <v>38</v>
      </c>
      <c r="I1050" s="6">
        <f>INDEX(Data_Persons[Tenure (yrs)],MATCH(Data_Sales!H1050,Data_Persons[Sales Person],0))</f>
        <v>5</v>
      </c>
      <c r="J1050" s="6" t="s">
        <v>12</v>
      </c>
      <c r="K1050" s="6" t="s">
        <v>832</v>
      </c>
      <c r="L1050" s="22">
        <v>199</v>
      </c>
      <c r="M1050" s="6">
        <v>1</v>
      </c>
      <c r="N1050" s="22">
        <f t="shared" si="50"/>
        <v>199</v>
      </c>
      <c r="O1050" s="6" t="str">
        <f>VLOOKUP(H1050,Data_Persons!$B$2:$C$9,2,0)</f>
        <v>Jeff</v>
      </c>
    </row>
    <row r="1051" spans="1:15" x14ac:dyDescent="0.3">
      <c r="A1051" s="8" t="s">
        <v>1093</v>
      </c>
      <c r="B1051" s="43">
        <v>44610</v>
      </c>
      <c r="C1051" s="6">
        <f>DAY(Data_Sales[[#This Row],[Order Date]])</f>
        <v>18</v>
      </c>
      <c r="D1051" s="14">
        <f t="shared" si="48"/>
        <v>2</v>
      </c>
      <c r="E1051" s="6">
        <f t="shared" si="49"/>
        <v>2022</v>
      </c>
      <c r="F1051" s="6">
        <v>20</v>
      </c>
      <c r="G1051" s="6" t="s">
        <v>10</v>
      </c>
      <c r="H1051" s="6" t="s">
        <v>11</v>
      </c>
      <c r="I1051" s="6">
        <f>INDEX(Data_Persons[Tenure (yrs)],MATCH(Data_Sales!H1051,Data_Persons[Sales Person],0))</f>
        <v>3</v>
      </c>
      <c r="J1051" s="6" t="s">
        <v>12</v>
      </c>
      <c r="K1051" s="6" t="s">
        <v>832</v>
      </c>
      <c r="L1051" s="22">
        <v>199</v>
      </c>
      <c r="M1051" s="6">
        <v>5</v>
      </c>
      <c r="N1051" s="22">
        <f t="shared" si="50"/>
        <v>995</v>
      </c>
      <c r="O1051" s="6" t="str">
        <f>VLOOKUP(H1051,Data_Persons!$B$2:$C$9,2,0)</f>
        <v>Jeff</v>
      </c>
    </row>
    <row r="1052" spans="1:15" x14ac:dyDescent="0.3">
      <c r="A1052" s="8" t="s">
        <v>1094</v>
      </c>
      <c r="B1052" s="43">
        <v>44611</v>
      </c>
      <c r="C1052" s="6">
        <f>DAY(Data_Sales[[#This Row],[Order Date]])</f>
        <v>19</v>
      </c>
      <c r="D1052" s="14">
        <f t="shared" si="48"/>
        <v>2</v>
      </c>
      <c r="E1052" s="6">
        <f t="shared" si="49"/>
        <v>2022</v>
      </c>
      <c r="F1052" s="6">
        <v>19</v>
      </c>
      <c r="G1052" s="6" t="s">
        <v>32</v>
      </c>
      <c r="H1052" s="6" t="s">
        <v>38</v>
      </c>
      <c r="I1052" s="6">
        <f>INDEX(Data_Persons[Tenure (yrs)],MATCH(Data_Sales!H1052,Data_Persons[Sales Person],0))</f>
        <v>5</v>
      </c>
      <c r="J1052" s="6" t="s">
        <v>12</v>
      </c>
      <c r="K1052" s="6" t="s">
        <v>832</v>
      </c>
      <c r="L1052" s="22">
        <v>199</v>
      </c>
      <c r="M1052" s="6">
        <v>0</v>
      </c>
      <c r="N1052" s="22">
        <f t="shared" si="50"/>
        <v>0</v>
      </c>
      <c r="O1052" s="6" t="str">
        <f>VLOOKUP(H1052,Data_Persons!$B$2:$C$9,2,0)</f>
        <v>Jeff</v>
      </c>
    </row>
    <row r="1053" spans="1:15" x14ac:dyDescent="0.3">
      <c r="A1053" s="8" t="s">
        <v>1095</v>
      </c>
      <c r="B1053" s="43">
        <v>44611</v>
      </c>
      <c r="C1053" s="6">
        <f>DAY(Data_Sales[[#This Row],[Order Date]])</f>
        <v>19</v>
      </c>
      <c r="D1053" s="14">
        <f t="shared" si="48"/>
        <v>2</v>
      </c>
      <c r="E1053" s="6">
        <f t="shared" si="49"/>
        <v>2022</v>
      </c>
      <c r="F1053" s="6">
        <v>8</v>
      </c>
      <c r="G1053" s="6" t="s">
        <v>76</v>
      </c>
      <c r="H1053" s="6" t="s">
        <v>16</v>
      </c>
      <c r="I1053" s="6">
        <f>INDEX(Data_Persons[Tenure (yrs)],MATCH(Data_Sales!H1053,Data_Persons[Sales Person],0))</f>
        <v>4</v>
      </c>
      <c r="J1053" s="6" t="s">
        <v>17</v>
      </c>
      <c r="K1053" s="6" t="s">
        <v>832</v>
      </c>
      <c r="L1053" s="22">
        <v>199</v>
      </c>
      <c r="M1053" s="6">
        <v>5</v>
      </c>
      <c r="N1053" s="22">
        <f t="shared" si="50"/>
        <v>995</v>
      </c>
      <c r="O1053" s="6" t="str">
        <f>VLOOKUP(H1053,Data_Persons!$B$2:$C$9,2,0)</f>
        <v>Steve</v>
      </c>
    </row>
    <row r="1054" spans="1:15" x14ac:dyDescent="0.3">
      <c r="A1054" s="8" t="s">
        <v>1096</v>
      </c>
      <c r="B1054" s="43">
        <v>44611</v>
      </c>
      <c r="C1054" s="6">
        <f>DAY(Data_Sales[[#This Row],[Order Date]])</f>
        <v>19</v>
      </c>
      <c r="D1054" s="14">
        <f t="shared" si="48"/>
        <v>2</v>
      </c>
      <c r="E1054" s="6">
        <f t="shared" si="49"/>
        <v>2022</v>
      </c>
      <c r="F1054" s="6">
        <v>7</v>
      </c>
      <c r="G1054" s="6" t="s">
        <v>43</v>
      </c>
      <c r="H1054" s="6" t="s">
        <v>16</v>
      </c>
      <c r="I1054" s="6">
        <f>INDEX(Data_Persons[Tenure (yrs)],MATCH(Data_Sales!H1054,Data_Persons[Sales Person],0))</f>
        <v>4</v>
      </c>
      <c r="J1054" s="6" t="s">
        <v>17</v>
      </c>
      <c r="K1054" s="6" t="s">
        <v>832</v>
      </c>
      <c r="L1054" s="22">
        <v>199</v>
      </c>
      <c r="M1054" s="6">
        <v>1</v>
      </c>
      <c r="N1054" s="22">
        <f t="shared" si="50"/>
        <v>199</v>
      </c>
      <c r="O1054" s="6" t="str">
        <f>VLOOKUP(H1054,Data_Persons!$B$2:$C$9,2,0)</f>
        <v>Steve</v>
      </c>
    </row>
    <row r="1055" spans="1:15" x14ac:dyDescent="0.3">
      <c r="A1055" s="8" t="s">
        <v>1097</v>
      </c>
      <c r="B1055" s="43">
        <v>44611</v>
      </c>
      <c r="C1055" s="6">
        <f>DAY(Data_Sales[[#This Row],[Order Date]])</f>
        <v>19</v>
      </c>
      <c r="D1055" s="14">
        <f t="shared" si="48"/>
        <v>2</v>
      </c>
      <c r="E1055" s="6">
        <f t="shared" si="49"/>
        <v>2022</v>
      </c>
      <c r="F1055" s="6">
        <v>17</v>
      </c>
      <c r="G1055" s="6" t="s">
        <v>63</v>
      </c>
      <c r="H1055" s="6" t="s">
        <v>11</v>
      </c>
      <c r="I1055" s="6">
        <f>INDEX(Data_Persons[Tenure (yrs)],MATCH(Data_Sales!H1055,Data_Persons[Sales Person],0))</f>
        <v>3</v>
      </c>
      <c r="J1055" s="6" t="s">
        <v>12</v>
      </c>
      <c r="K1055" s="6" t="s">
        <v>832</v>
      </c>
      <c r="L1055" s="22">
        <v>199</v>
      </c>
      <c r="M1055" s="6">
        <v>4</v>
      </c>
      <c r="N1055" s="22">
        <f t="shared" si="50"/>
        <v>796</v>
      </c>
      <c r="O1055" s="6" t="str">
        <f>VLOOKUP(H1055,Data_Persons!$B$2:$C$9,2,0)</f>
        <v>Jeff</v>
      </c>
    </row>
    <row r="1056" spans="1:15" x14ac:dyDescent="0.3">
      <c r="A1056" s="8" t="s">
        <v>1098</v>
      </c>
      <c r="B1056" s="43">
        <v>44612</v>
      </c>
      <c r="C1056" s="6">
        <f>DAY(Data_Sales[[#This Row],[Order Date]])</f>
        <v>20</v>
      </c>
      <c r="D1056" s="14">
        <f t="shared" si="48"/>
        <v>2</v>
      </c>
      <c r="E1056" s="6">
        <f t="shared" si="49"/>
        <v>2022</v>
      </c>
      <c r="F1056" s="6">
        <v>2</v>
      </c>
      <c r="G1056" s="6" t="s">
        <v>74</v>
      </c>
      <c r="H1056" s="6" t="s">
        <v>20</v>
      </c>
      <c r="I1056" s="6">
        <f>INDEX(Data_Persons[Tenure (yrs)],MATCH(Data_Sales!H1056,Data_Persons[Sales Person],0))</f>
        <v>2</v>
      </c>
      <c r="J1056" s="6" t="s">
        <v>21</v>
      </c>
      <c r="K1056" s="6" t="s">
        <v>832</v>
      </c>
      <c r="L1056" s="22">
        <v>199</v>
      </c>
      <c r="M1056" s="6">
        <v>3</v>
      </c>
      <c r="N1056" s="22">
        <f t="shared" si="50"/>
        <v>597</v>
      </c>
      <c r="O1056" s="6" t="str">
        <f>VLOOKUP(H1056,Data_Persons!$B$2:$C$9,2,0)</f>
        <v>Jeff</v>
      </c>
    </row>
    <row r="1057" spans="1:15" x14ac:dyDescent="0.3">
      <c r="A1057" s="8" t="s">
        <v>1099</v>
      </c>
      <c r="B1057" s="43">
        <v>44614</v>
      </c>
      <c r="C1057" s="6">
        <f>DAY(Data_Sales[[#This Row],[Order Date]])</f>
        <v>22</v>
      </c>
      <c r="D1057" s="14">
        <f t="shared" si="48"/>
        <v>2</v>
      </c>
      <c r="E1057" s="6">
        <f t="shared" si="49"/>
        <v>2022</v>
      </c>
      <c r="F1057" s="6">
        <v>16</v>
      </c>
      <c r="G1057" s="6" t="s">
        <v>92</v>
      </c>
      <c r="H1057" s="6" t="s">
        <v>11</v>
      </c>
      <c r="I1057" s="6">
        <f>INDEX(Data_Persons[Tenure (yrs)],MATCH(Data_Sales!H1057,Data_Persons[Sales Person],0))</f>
        <v>3</v>
      </c>
      <c r="J1057" s="6" t="s">
        <v>12</v>
      </c>
      <c r="K1057" s="6" t="s">
        <v>832</v>
      </c>
      <c r="L1057" s="22">
        <v>199</v>
      </c>
      <c r="M1057" s="6">
        <v>2</v>
      </c>
      <c r="N1057" s="22">
        <f t="shared" si="50"/>
        <v>398</v>
      </c>
      <c r="O1057" s="6" t="str">
        <f>VLOOKUP(H1057,Data_Persons!$B$2:$C$9,2,0)</f>
        <v>Jeff</v>
      </c>
    </row>
    <row r="1058" spans="1:15" x14ac:dyDescent="0.3">
      <c r="A1058" s="8" t="s">
        <v>1100</v>
      </c>
      <c r="B1058" s="43">
        <v>44614</v>
      </c>
      <c r="C1058" s="6">
        <f>DAY(Data_Sales[[#This Row],[Order Date]])</f>
        <v>22</v>
      </c>
      <c r="D1058" s="14">
        <f t="shared" si="48"/>
        <v>2</v>
      </c>
      <c r="E1058" s="6">
        <f t="shared" si="49"/>
        <v>2022</v>
      </c>
      <c r="F1058" s="6">
        <v>3</v>
      </c>
      <c r="G1058" s="6" t="s">
        <v>29</v>
      </c>
      <c r="H1058" s="6" t="s">
        <v>30</v>
      </c>
      <c r="I1058" s="6">
        <f>INDEX(Data_Persons[Tenure (yrs)],MATCH(Data_Sales!H1058,Data_Persons[Sales Person],0))</f>
        <v>2</v>
      </c>
      <c r="J1058" s="6" t="s">
        <v>21</v>
      </c>
      <c r="K1058" s="6" t="s">
        <v>832</v>
      </c>
      <c r="L1058" s="22">
        <v>199</v>
      </c>
      <c r="M1058" s="6">
        <v>9</v>
      </c>
      <c r="N1058" s="22">
        <f t="shared" si="50"/>
        <v>1791</v>
      </c>
      <c r="O1058" s="6" t="str">
        <f>VLOOKUP(H1058,Data_Persons!$B$2:$C$9,2,0)</f>
        <v>Sara</v>
      </c>
    </row>
    <row r="1059" spans="1:15" x14ac:dyDescent="0.3">
      <c r="A1059" s="8" t="s">
        <v>1101</v>
      </c>
      <c r="B1059" s="43">
        <v>44615</v>
      </c>
      <c r="C1059" s="6">
        <f>DAY(Data_Sales[[#This Row],[Order Date]])</f>
        <v>23</v>
      </c>
      <c r="D1059" s="14">
        <f t="shared" si="48"/>
        <v>2</v>
      </c>
      <c r="E1059" s="6">
        <f t="shared" si="49"/>
        <v>2022</v>
      </c>
      <c r="F1059" s="6">
        <v>6</v>
      </c>
      <c r="G1059" s="6" t="s">
        <v>15</v>
      </c>
      <c r="H1059" s="6" t="s">
        <v>16</v>
      </c>
      <c r="I1059" s="6">
        <f>INDEX(Data_Persons[Tenure (yrs)],MATCH(Data_Sales!H1059,Data_Persons[Sales Person],0))</f>
        <v>4</v>
      </c>
      <c r="J1059" s="6" t="s">
        <v>17</v>
      </c>
      <c r="K1059" s="6" t="s">
        <v>832</v>
      </c>
      <c r="L1059" s="22">
        <v>199</v>
      </c>
      <c r="M1059" s="6">
        <v>8</v>
      </c>
      <c r="N1059" s="22">
        <f t="shared" si="50"/>
        <v>1592</v>
      </c>
      <c r="O1059" s="6" t="str">
        <f>VLOOKUP(H1059,Data_Persons!$B$2:$C$9,2,0)</f>
        <v>Steve</v>
      </c>
    </row>
    <row r="1060" spans="1:15" x14ac:dyDescent="0.3">
      <c r="A1060" s="8" t="s">
        <v>1102</v>
      </c>
      <c r="B1060" s="43">
        <v>44618</v>
      </c>
      <c r="C1060" s="6">
        <f>DAY(Data_Sales[[#This Row],[Order Date]])</f>
        <v>26</v>
      </c>
      <c r="D1060" s="14">
        <f t="shared" si="48"/>
        <v>2</v>
      </c>
      <c r="E1060" s="6">
        <f t="shared" si="49"/>
        <v>2022</v>
      </c>
      <c r="F1060" s="6">
        <v>11</v>
      </c>
      <c r="G1060" s="6" t="s">
        <v>115</v>
      </c>
      <c r="H1060" s="6" t="s">
        <v>26</v>
      </c>
      <c r="I1060" s="6">
        <f>INDEX(Data_Persons[Tenure (yrs)],MATCH(Data_Sales!H1060,Data_Persons[Sales Person],0))</f>
        <v>5</v>
      </c>
      <c r="J1060" s="6" t="s">
        <v>27</v>
      </c>
      <c r="K1060" s="6" t="s">
        <v>832</v>
      </c>
      <c r="L1060" s="22">
        <v>199</v>
      </c>
      <c r="M1060" s="6">
        <v>9</v>
      </c>
      <c r="N1060" s="22">
        <f t="shared" si="50"/>
        <v>1791</v>
      </c>
      <c r="O1060" s="6" t="str">
        <f>VLOOKUP(H1060,Data_Persons!$B$2:$C$9,2,0)</f>
        <v>Sara</v>
      </c>
    </row>
    <row r="1061" spans="1:15" x14ac:dyDescent="0.3">
      <c r="A1061" s="8" t="s">
        <v>1103</v>
      </c>
      <c r="B1061" s="43">
        <v>44619</v>
      </c>
      <c r="C1061" s="6">
        <f>DAY(Data_Sales[[#This Row],[Order Date]])</f>
        <v>27</v>
      </c>
      <c r="D1061" s="14">
        <f t="shared" si="48"/>
        <v>2</v>
      </c>
      <c r="E1061" s="6">
        <f t="shared" si="49"/>
        <v>2022</v>
      </c>
      <c r="F1061" s="6">
        <v>11</v>
      </c>
      <c r="G1061" s="6" t="s">
        <v>115</v>
      </c>
      <c r="H1061" s="6" t="s">
        <v>36</v>
      </c>
      <c r="I1061" s="6">
        <f>INDEX(Data_Persons[Tenure (yrs)],MATCH(Data_Sales!H1061,Data_Persons[Sales Person],0))</f>
        <v>6</v>
      </c>
      <c r="J1061" s="6" t="s">
        <v>27</v>
      </c>
      <c r="K1061" s="6" t="s">
        <v>832</v>
      </c>
      <c r="L1061" s="22">
        <v>199</v>
      </c>
      <c r="M1061" s="6">
        <v>9</v>
      </c>
      <c r="N1061" s="22">
        <f t="shared" si="50"/>
        <v>1791</v>
      </c>
      <c r="O1061" s="6" t="str">
        <f>VLOOKUP(H1061,Data_Persons!$B$2:$C$9,2,0)</f>
        <v>Steve</v>
      </c>
    </row>
    <row r="1062" spans="1:15" x14ac:dyDescent="0.3">
      <c r="A1062" s="8" t="s">
        <v>1104</v>
      </c>
      <c r="B1062" s="43">
        <v>44621</v>
      </c>
      <c r="C1062" s="6">
        <f>DAY(Data_Sales[[#This Row],[Order Date]])</f>
        <v>1</v>
      </c>
      <c r="D1062" s="14">
        <f t="shared" si="48"/>
        <v>3</v>
      </c>
      <c r="E1062" s="6">
        <f t="shared" si="49"/>
        <v>2022</v>
      </c>
      <c r="F1062" s="6">
        <v>3</v>
      </c>
      <c r="G1062" s="6" t="s">
        <v>29</v>
      </c>
      <c r="H1062" s="6" t="s">
        <v>20</v>
      </c>
      <c r="I1062" s="6">
        <f>INDEX(Data_Persons[Tenure (yrs)],MATCH(Data_Sales!H1062,Data_Persons[Sales Person],0))</f>
        <v>2</v>
      </c>
      <c r="J1062" s="6" t="s">
        <v>21</v>
      </c>
      <c r="K1062" s="6" t="s">
        <v>832</v>
      </c>
      <c r="L1062" s="22">
        <v>199</v>
      </c>
      <c r="M1062" s="6">
        <v>6</v>
      </c>
      <c r="N1062" s="22">
        <f t="shared" si="50"/>
        <v>1194</v>
      </c>
      <c r="O1062" s="6" t="str">
        <f>VLOOKUP(H1062,Data_Persons!$B$2:$C$9,2,0)</f>
        <v>Jeff</v>
      </c>
    </row>
    <row r="1063" spans="1:15" x14ac:dyDescent="0.3">
      <c r="A1063" s="8" t="s">
        <v>1105</v>
      </c>
      <c r="B1063" s="43">
        <v>44625</v>
      </c>
      <c r="C1063" s="6">
        <f>DAY(Data_Sales[[#This Row],[Order Date]])</f>
        <v>5</v>
      </c>
      <c r="D1063" s="14">
        <f t="shared" si="48"/>
        <v>3</v>
      </c>
      <c r="E1063" s="6">
        <f t="shared" si="49"/>
        <v>2022</v>
      </c>
      <c r="F1063" s="6">
        <v>16</v>
      </c>
      <c r="G1063" s="6" t="s">
        <v>92</v>
      </c>
      <c r="H1063" s="6" t="s">
        <v>11</v>
      </c>
      <c r="I1063" s="6">
        <f>INDEX(Data_Persons[Tenure (yrs)],MATCH(Data_Sales!H1063,Data_Persons[Sales Person],0))</f>
        <v>3</v>
      </c>
      <c r="J1063" s="6" t="s">
        <v>12</v>
      </c>
      <c r="K1063" s="6" t="s">
        <v>832</v>
      </c>
      <c r="L1063" s="22">
        <v>199</v>
      </c>
      <c r="M1063" s="6">
        <v>5</v>
      </c>
      <c r="N1063" s="22">
        <f t="shared" si="50"/>
        <v>995</v>
      </c>
      <c r="O1063" s="6" t="str">
        <f>VLOOKUP(H1063,Data_Persons!$B$2:$C$9,2,0)</f>
        <v>Jeff</v>
      </c>
    </row>
    <row r="1064" spans="1:15" x14ac:dyDescent="0.3">
      <c r="A1064" s="8" t="s">
        <v>1106</v>
      </c>
      <c r="B1064" s="43">
        <v>44627</v>
      </c>
      <c r="C1064" s="6">
        <f>DAY(Data_Sales[[#This Row],[Order Date]])</f>
        <v>7</v>
      </c>
      <c r="D1064" s="14">
        <f t="shared" si="48"/>
        <v>3</v>
      </c>
      <c r="E1064" s="6">
        <f t="shared" si="49"/>
        <v>2022</v>
      </c>
      <c r="F1064" s="6">
        <v>2</v>
      </c>
      <c r="G1064" s="6" t="s">
        <v>74</v>
      </c>
      <c r="H1064" s="6" t="s">
        <v>20</v>
      </c>
      <c r="I1064" s="6">
        <f>INDEX(Data_Persons[Tenure (yrs)],MATCH(Data_Sales!H1064,Data_Persons[Sales Person],0))</f>
        <v>2</v>
      </c>
      <c r="J1064" s="6" t="s">
        <v>21</v>
      </c>
      <c r="K1064" s="6" t="s">
        <v>832</v>
      </c>
      <c r="L1064" s="22">
        <v>199</v>
      </c>
      <c r="M1064" s="6">
        <v>7</v>
      </c>
      <c r="N1064" s="22">
        <f t="shared" si="50"/>
        <v>1393</v>
      </c>
      <c r="O1064" s="6" t="str">
        <f>VLOOKUP(H1064,Data_Persons!$B$2:$C$9,2,0)</f>
        <v>Jeff</v>
      </c>
    </row>
    <row r="1065" spans="1:15" x14ac:dyDescent="0.3">
      <c r="A1065" s="8" t="s">
        <v>1107</v>
      </c>
      <c r="B1065" s="43">
        <v>44627</v>
      </c>
      <c r="C1065" s="6">
        <f>DAY(Data_Sales[[#This Row],[Order Date]])</f>
        <v>7</v>
      </c>
      <c r="D1065" s="14">
        <f t="shared" si="48"/>
        <v>3</v>
      </c>
      <c r="E1065" s="6">
        <f t="shared" si="49"/>
        <v>2022</v>
      </c>
      <c r="F1065" s="6">
        <v>4</v>
      </c>
      <c r="G1065" s="6" t="s">
        <v>19</v>
      </c>
      <c r="H1065" s="6" t="s">
        <v>30</v>
      </c>
      <c r="I1065" s="6">
        <f>INDEX(Data_Persons[Tenure (yrs)],MATCH(Data_Sales!H1065,Data_Persons[Sales Person],0))</f>
        <v>2</v>
      </c>
      <c r="J1065" s="6" t="s">
        <v>21</v>
      </c>
      <c r="K1065" s="6" t="s">
        <v>832</v>
      </c>
      <c r="L1065" s="22">
        <v>199</v>
      </c>
      <c r="M1065" s="6">
        <v>1</v>
      </c>
      <c r="N1065" s="22">
        <f t="shared" si="50"/>
        <v>199</v>
      </c>
      <c r="O1065" s="6" t="str">
        <f>VLOOKUP(H1065,Data_Persons!$B$2:$C$9,2,0)</f>
        <v>Sara</v>
      </c>
    </row>
    <row r="1066" spans="1:15" x14ac:dyDescent="0.3">
      <c r="A1066" s="8" t="s">
        <v>1108</v>
      </c>
      <c r="B1066" s="43">
        <v>44627</v>
      </c>
      <c r="C1066" s="6">
        <f>DAY(Data_Sales[[#This Row],[Order Date]])</f>
        <v>7</v>
      </c>
      <c r="D1066" s="14">
        <f t="shared" si="48"/>
        <v>3</v>
      </c>
      <c r="E1066" s="6">
        <f t="shared" si="49"/>
        <v>2022</v>
      </c>
      <c r="F1066" s="6">
        <v>6</v>
      </c>
      <c r="G1066" s="6" t="s">
        <v>15</v>
      </c>
      <c r="H1066" s="6" t="s">
        <v>41</v>
      </c>
      <c r="I1066" s="6">
        <f>INDEX(Data_Persons[Tenure (yrs)],MATCH(Data_Sales!H1066,Data_Persons[Sales Person],0))</f>
        <v>8</v>
      </c>
      <c r="J1066" s="6" t="s">
        <v>17</v>
      </c>
      <c r="K1066" s="6" t="s">
        <v>832</v>
      </c>
      <c r="L1066" s="22">
        <v>199</v>
      </c>
      <c r="M1066" s="6">
        <v>0</v>
      </c>
      <c r="N1066" s="22">
        <f t="shared" si="50"/>
        <v>0</v>
      </c>
      <c r="O1066" s="6" t="str">
        <f>VLOOKUP(H1066,Data_Persons!$B$2:$C$9,2,0)</f>
        <v>Philip</v>
      </c>
    </row>
    <row r="1067" spans="1:15" x14ac:dyDescent="0.3">
      <c r="A1067" s="8" t="s">
        <v>1109</v>
      </c>
      <c r="B1067" s="43">
        <v>44629</v>
      </c>
      <c r="C1067" s="6">
        <f>DAY(Data_Sales[[#This Row],[Order Date]])</f>
        <v>9</v>
      </c>
      <c r="D1067" s="14">
        <f t="shared" si="48"/>
        <v>3</v>
      </c>
      <c r="E1067" s="6">
        <f t="shared" si="49"/>
        <v>2022</v>
      </c>
      <c r="F1067" s="6">
        <v>4</v>
      </c>
      <c r="G1067" s="6" t="s">
        <v>19</v>
      </c>
      <c r="H1067" s="6" t="s">
        <v>30</v>
      </c>
      <c r="I1067" s="6">
        <f>INDEX(Data_Persons[Tenure (yrs)],MATCH(Data_Sales!H1067,Data_Persons[Sales Person],0))</f>
        <v>2</v>
      </c>
      <c r="J1067" s="6" t="s">
        <v>21</v>
      </c>
      <c r="K1067" s="6" t="s">
        <v>832</v>
      </c>
      <c r="L1067" s="22">
        <v>199</v>
      </c>
      <c r="M1067" s="6">
        <v>6</v>
      </c>
      <c r="N1067" s="22">
        <f t="shared" si="50"/>
        <v>1194</v>
      </c>
      <c r="O1067" s="6" t="str">
        <f>VLOOKUP(H1067,Data_Persons!$B$2:$C$9,2,0)</f>
        <v>Sara</v>
      </c>
    </row>
    <row r="1068" spans="1:15" x14ac:dyDescent="0.3">
      <c r="A1068" s="8" t="s">
        <v>1110</v>
      </c>
      <c r="B1068" s="43">
        <v>44629</v>
      </c>
      <c r="C1068" s="6">
        <f>DAY(Data_Sales[[#This Row],[Order Date]])</f>
        <v>9</v>
      </c>
      <c r="D1068" s="14">
        <f t="shared" si="48"/>
        <v>3</v>
      </c>
      <c r="E1068" s="6">
        <f t="shared" si="49"/>
        <v>2022</v>
      </c>
      <c r="F1068" s="6">
        <v>19</v>
      </c>
      <c r="G1068" s="6" t="s">
        <v>32</v>
      </c>
      <c r="H1068" s="6" t="s">
        <v>11</v>
      </c>
      <c r="I1068" s="6">
        <f>INDEX(Data_Persons[Tenure (yrs)],MATCH(Data_Sales!H1068,Data_Persons[Sales Person],0))</f>
        <v>3</v>
      </c>
      <c r="J1068" s="6" t="s">
        <v>12</v>
      </c>
      <c r="K1068" s="6" t="s">
        <v>832</v>
      </c>
      <c r="L1068" s="22">
        <v>199</v>
      </c>
      <c r="M1068" s="6">
        <v>4</v>
      </c>
      <c r="N1068" s="22">
        <f t="shared" si="50"/>
        <v>796</v>
      </c>
      <c r="O1068" s="6" t="str">
        <f>VLOOKUP(H1068,Data_Persons!$B$2:$C$9,2,0)</f>
        <v>Jeff</v>
      </c>
    </row>
    <row r="1069" spans="1:15" x14ac:dyDescent="0.3">
      <c r="A1069" s="8" t="s">
        <v>1111</v>
      </c>
      <c r="B1069" s="43">
        <v>44629</v>
      </c>
      <c r="C1069" s="6">
        <f>DAY(Data_Sales[[#This Row],[Order Date]])</f>
        <v>9</v>
      </c>
      <c r="D1069" s="14">
        <f t="shared" si="48"/>
        <v>3</v>
      </c>
      <c r="E1069" s="6">
        <f t="shared" si="49"/>
        <v>2022</v>
      </c>
      <c r="F1069" s="6">
        <v>8</v>
      </c>
      <c r="G1069" s="6" t="s">
        <v>76</v>
      </c>
      <c r="H1069" s="6" t="s">
        <v>41</v>
      </c>
      <c r="I1069" s="6">
        <f>INDEX(Data_Persons[Tenure (yrs)],MATCH(Data_Sales!H1069,Data_Persons[Sales Person],0))</f>
        <v>8</v>
      </c>
      <c r="J1069" s="6" t="s">
        <v>17</v>
      </c>
      <c r="K1069" s="6" t="s">
        <v>832</v>
      </c>
      <c r="L1069" s="22">
        <v>199</v>
      </c>
      <c r="M1069" s="6">
        <v>7</v>
      </c>
      <c r="N1069" s="22">
        <f t="shared" si="50"/>
        <v>1393</v>
      </c>
      <c r="O1069" s="6" t="str">
        <f>VLOOKUP(H1069,Data_Persons!$B$2:$C$9,2,0)</f>
        <v>Philip</v>
      </c>
    </row>
    <row r="1070" spans="1:15" x14ac:dyDescent="0.3">
      <c r="A1070" s="8" t="s">
        <v>1112</v>
      </c>
      <c r="B1070" s="43">
        <v>44630</v>
      </c>
      <c r="C1070" s="6">
        <f>DAY(Data_Sales[[#This Row],[Order Date]])</f>
        <v>10</v>
      </c>
      <c r="D1070" s="14">
        <f t="shared" si="48"/>
        <v>3</v>
      </c>
      <c r="E1070" s="6">
        <f t="shared" si="49"/>
        <v>2022</v>
      </c>
      <c r="F1070" s="6">
        <v>15</v>
      </c>
      <c r="G1070" s="6" t="s">
        <v>49</v>
      </c>
      <c r="H1070" s="6" t="s">
        <v>36</v>
      </c>
      <c r="I1070" s="6">
        <f>INDEX(Data_Persons[Tenure (yrs)],MATCH(Data_Sales!H1070,Data_Persons[Sales Person],0))</f>
        <v>6</v>
      </c>
      <c r="J1070" s="6" t="s">
        <v>27</v>
      </c>
      <c r="K1070" s="6" t="s">
        <v>832</v>
      </c>
      <c r="L1070" s="22">
        <v>199</v>
      </c>
      <c r="M1070" s="6">
        <v>2</v>
      </c>
      <c r="N1070" s="22">
        <f t="shared" si="50"/>
        <v>398</v>
      </c>
      <c r="O1070" s="6" t="str">
        <f>VLOOKUP(H1070,Data_Persons!$B$2:$C$9,2,0)</f>
        <v>Steve</v>
      </c>
    </row>
    <row r="1071" spans="1:15" x14ac:dyDescent="0.3">
      <c r="A1071" s="8" t="s">
        <v>1113</v>
      </c>
      <c r="B1071" s="43">
        <v>44631</v>
      </c>
      <c r="C1071" s="6">
        <f>DAY(Data_Sales[[#This Row],[Order Date]])</f>
        <v>11</v>
      </c>
      <c r="D1071" s="14">
        <f t="shared" si="48"/>
        <v>3</v>
      </c>
      <c r="E1071" s="6">
        <f t="shared" si="49"/>
        <v>2022</v>
      </c>
      <c r="F1071" s="6">
        <v>14</v>
      </c>
      <c r="G1071" s="6" t="s">
        <v>65</v>
      </c>
      <c r="H1071" s="6" t="s">
        <v>26</v>
      </c>
      <c r="I1071" s="6">
        <f>INDEX(Data_Persons[Tenure (yrs)],MATCH(Data_Sales!H1071,Data_Persons[Sales Person],0))</f>
        <v>5</v>
      </c>
      <c r="J1071" s="6" t="s">
        <v>27</v>
      </c>
      <c r="K1071" s="6" t="s">
        <v>832</v>
      </c>
      <c r="L1071" s="22">
        <v>199</v>
      </c>
      <c r="M1071" s="6">
        <v>1</v>
      </c>
      <c r="N1071" s="22">
        <f t="shared" si="50"/>
        <v>199</v>
      </c>
      <c r="O1071" s="6" t="str">
        <f>VLOOKUP(H1071,Data_Persons!$B$2:$C$9,2,0)</f>
        <v>Sara</v>
      </c>
    </row>
    <row r="1072" spans="1:15" x14ac:dyDescent="0.3">
      <c r="A1072" s="8" t="s">
        <v>1114</v>
      </c>
      <c r="B1072" s="43">
        <v>44631</v>
      </c>
      <c r="C1072" s="6">
        <f>DAY(Data_Sales[[#This Row],[Order Date]])</f>
        <v>11</v>
      </c>
      <c r="D1072" s="14">
        <f t="shared" si="48"/>
        <v>3</v>
      </c>
      <c r="E1072" s="6">
        <f t="shared" si="49"/>
        <v>2022</v>
      </c>
      <c r="F1072" s="6">
        <v>8</v>
      </c>
      <c r="G1072" s="6" t="s">
        <v>76</v>
      </c>
      <c r="H1072" s="6" t="s">
        <v>41</v>
      </c>
      <c r="I1072" s="6">
        <f>INDEX(Data_Persons[Tenure (yrs)],MATCH(Data_Sales!H1072,Data_Persons[Sales Person],0))</f>
        <v>8</v>
      </c>
      <c r="J1072" s="6" t="s">
        <v>17</v>
      </c>
      <c r="K1072" s="6" t="s">
        <v>832</v>
      </c>
      <c r="L1072" s="22">
        <v>199</v>
      </c>
      <c r="M1072" s="6">
        <v>5</v>
      </c>
      <c r="N1072" s="22">
        <f t="shared" si="50"/>
        <v>995</v>
      </c>
      <c r="O1072" s="6" t="str">
        <f>VLOOKUP(H1072,Data_Persons!$B$2:$C$9,2,0)</f>
        <v>Philip</v>
      </c>
    </row>
    <row r="1073" spans="1:15" x14ac:dyDescent="0.3">
      <c r="A1073" s="8" t="s">
        <v>1115</v>
      </c>
      <c r="B1073" s="43">
        <v>44633</v>
      </c>
      <c r="C1073" s="6">
        <f>DAY(Data_Sales[[#This Row],[Order Date]])</f>
        <v>13</v>
      </c>
      <c r="D1073" s="14">
        <f t="shared" si="48"/>
        <v>3</v>
      </c>
      <c r="E1073" s="6">
        <f t="shared" si="49"/>
        <v>2022</v>
      </c>
      <c r="F1073" s="6">
        <v>11</v>
      </c>
      <c r="G1073" s="6" t="s">
        <v>115</v>
      </c>
      <c r="H1073" s="6" t="s">
        <v>26</v>
      </c>
      <c r="I1073" s="6">
        <f>INDEX(Data_Persons[Tenure (yrs)],MATCH(Data_Sales!H1073,Data_Persons[Sales Person],0))</f>
        <v>5</v>
      </c>
      <c r="J1073" s="6" t="s">
        <v>27</v>
      </c>
      <c r="K1073" s="6" t="s">
        <v>832</v>
      </c>
      <c r="L1073" s="22">
        <v>199</v>
      </c>
      <c r="M1073" s="6">
        <v>0</v>
      </c>
      <c r="N1073" s="22">
        <f t="shared" si="50"/>
        <v>0</v>
      </c>
      <c r="O1073" s="6" t="str">
        <f>VLOOKUP(H1073,Data_Persons!$B$2:$C$9,2,0)</f>
        <v>Sara</v>
      </c>
    </row>
    <row r="1074" spans="1:15" x14ac:dyDescent="0.3">
      <c r="A1074" s="8" t="s">
        <v>1116</v>
      </c>
      <c r="B1074" s="43">
        <v>44635</v>
      </c>
      <c r="C1074" s="6">
        <f>DAY(Data_Sales[[#This Row],[Order Date]])</f>
        <v>15</v>
      </c>
      <c r="D1074" s="14">
        <f t="shared" si="48"/>
        <v>3</v>
      </c>
      <c r="E1074" s="6">
        <f t="shared" si="49"/>
        <v>2022</v>
      </c>
      <c r="F1074" s="6">
        <v>1</v>
      </c>
      <c r="G1074" s="6" t="s">
        <v>61</v>
      </c>
      <c r="H1074" s="6" t="s">
        <v>30</v>
      </c>
      <c r="I1074" s="6">
        <f>INDEX(Data_Persons[Tenure (yrs)],MATCH(Data_Sales!H1074,Data_Persons[Sales Person],0))</f>
        <v>2</v>
      </c>
      <c r="J1074" s="6" t="s">
        <v>21</v>
      </c>
      <c r="K1074" s="6" t="s">
        <v>832</v>
      </c>
      <c r="L1074" s="22">
        <v>199</v>
      </c>
      <c r="M1074" s="6">
        <v>4</v>
      </c>
      <c r="N1074" s="22">
        <f t="shared" si="50"/>
        <v>796</v>
      </c>
      <c r="O1074" s="6" t="str">
        <f>VLOOKUP(H1074,Data_Persons!$B$2:$C$9,2,0)</f>
        <v>Sara</v>
      </c>
    </row>
    <row r="1075" spans="1:15" x14ac:dyDescent="0.3">
      <c r="A1075" s="8" t="s">
        <v>1117</v>
      </c>
      <c r="B1075" s="43">
        <v>44639</v>
      </c>
      <c r="C1075" s="6">
        <f>DAY(Data_Sales[[#This Row],[Order Date]])</f>
        <v>19</v>
      </c>
      <c r="D1075" s="14">
        <f t="shared" si="48"/>
        <v>3</v>
      </c>
      <c r="E1075" s="6">
        <f t="shared" si="49"/>
        <v>2022</v>
      </c>
      <c r="F1075" s="6">
        <v>15</v>
      </c>
      <c r="G1075" s="6" t="s">
        <v>49</v>
      </c>
      <c r="H1075" s="6" t="s">
        <v>26</v>
      </c>
      <c r="I1075" s="6">
        <f>INDEX(Data_Persons[Tenure (yrs)],MATCH(Data_Sales!H1075,Data_Persons[Sales Person],0))</f>
        <v>5</v>
      </c>
      <c r="J1075" s="6" t="s">
        <v>27</v>
      </c>
      <c r="K1075" s="6" t="s">
        <v>832</v>
      </c>
      <c r="L1075" s="22">
        <v>199</v>
      </c>
      <c r="M1075" s="6">
        <v>9</v>
      </c>
      <c r="N1075" s="22">
        <f t="shared" si="50"/>
        <v>1791</v>
      </c>
      <c r="O1075" s="6" t="str">
        <f>VLOOKUP(H1075,Data_Persons!$B$2:$C$9,2,0)</f>
        <v>Sara</v>
      </c>
    </row>
    <row r="1076" spans="1:15" x14ac:dyDescent="0.3">
      <c r="A1076" s="8" t="s">
        <v>1118</v>
      </c>
      <c r="B1076" s="43">
        <v>44639</v>
      </c>
      <c r="C1076" s="6">
        <f>DAY(Data_Sales[[#This Row],[Order Date]])</f>
        <v>19</v>
      </c>
      <c r="D1076" s="14">
        <f t="shared" si="48"/>
        <v>3</v>
      </c>
      <c r="E1076" s="6">
        <f t="shared" si="49"/>
        <v>2022</v>
      </c>
      <c r="F1076" s="6">
        <v>2</v>
      </c>
      <c r="G1076" s="6" t="s">
        <v>74</v>
      </c>
      <c r="H1076" s="6" t="s">
        <v>30</v>
      </c>
      <c r="I1076" s="6">
        <f>INDEX(Data_Persons[Tenure (yrs)],MATCH(Data_Sales!H1076,Data_Persons[Sales Person],0))</f>
        <v>2</v>
      </c>
      <c r="J1076" s="6" t="s">
        <v>21</v>
      </c>
      <c r="K1076" s="6" t="s">
        <v>832</v>
      </c>
      <c r="L1076" s="22">
        <v>199</v>
      </c>
      <c r="M1076" s="6">
        <v>8</v>
      </c>
      <c r="N1076" s="22">
        <f t="shared" si="50"/>
        <v>1592</v>
      </c>
      <c r="O1076" s="6" t="str">
        <f>VLOOKUP(H1076,Data_Persons!$B$2:$C$9,2,0)</f>
        <v>Sara</v>
      </c>
    </row>
    <row r="1077" spans="1:15" x14ac:dyDescent="0.3">
      <c r="A1077" s="8" t="s">
        <v>1119</v>
      </c>
      <c r="B1077" s="43">
        <v>44641</v>
      </c>
      <c r="C1077" s="6">
        <f>DAY(Data_Sales[[#This Row],[Order Date]])</f>
        <v>21</v>
      </c>
      <c r="D1077" s="14">
        <f t="shared" si="48"/>
        <v>3</v>
      </c>
      <c r="E1077" s="6">
        <f t="shared" si="49"/>
        <v>2022</v>
      </c>
      <c r="F1077" s="6">
        <v>4</v>
      </c>
      <c r="G1077" s="6" t="s">
        <v>19</v>
      </c>
      <c r="H1077" s="6" t="s">
        <v>20</v>
      </c>
      <c r="I1077" s="6">
        <f>INDEX(Data_Persons[Tenure (yrs)],MATCH(Data_Sales!H1077,Data_Persons[Sales Person],0))</f>
        <v>2</v>
      </c>
      <c r="J1077" s="6" t="s">
        <v>21</v>
      </c>
      <c r="K1077" s="6" t="s">
        <v>832</v>
      </c>
      <c r="L1077" s="22">
        <v>199</v>
      </c>
      <c r="M1077" s="6">
        <v>3</v>
      </c>
      <c r="N1077" s="22">
        <f t="shared" si="50"/>
        <v>597</v>
      </c>
      <c r="O1077" s="6" t="str">
        <f>VLOOKUP(H1077,Data_Persons!$B$2:$C$9,2,0)</f>
        <v>Jeff</v>
      </c>
    </row>
    <row r="1078" spans="1:15" x14ac:dyDescent="0.3">
      <c r="A1078" s="8" t="s">
        <v>1120</v>
      </c>
      <c r="B1078" s="43">
        <v>44643</v>
      </c>
      <c r="C1078" s="6">
        <f>DAY(Data_Sales[[#This Row],[Order Date]])</f>
        <v>23</v>
      </c>
      <c r="D1078" s="14">
        <f t="shared" si="48"/>
        <v>3</v>
      </c>
      <c r="E1078" s="6">
        <f t="shared" si="49"/>
        <v>2022</v>
      </c>
      <c r="F1078" s="6">
        <v>2</v>
      </c>
      <c r="G1078" s="6" t="s">
        <v>74</v>
      </c>
      <c r="H1078" s="6" t="s">
        <v>30</v>
      </c>
      <c r="I1078" s="6">
        <f>INDEX(Data_Persons[Tenure (yrs)],MATCH(Data_Sales!H1078,Data_Persons[Sales Person],0))</f>
        <v>2</v>
      </c>
      <c r="J1078" s="6" t="s">
        <v>21</v>
      </c>
      <c r="K1078" s="6" t="s">
        <v>832</v>
      </c>
      <c r="L1078" s="22">
        <v>199</v>
      </c>
      <c r="M1078" s="6">
        <v>8</v>
      </c>
      <c r="N1078" s="22">
        <f t="shared" si="50"/>
        <v>1592</v>
      </c>
      <c r="O1078" s="6" t="str">
        <f>VLOOKUP(H1078,Data_Persons!$B$2:$C$9,2,0)</f>
        <v>Sara</v>
      </c>
    </row>
    <row r="1079" spans="1:15" x14ac:dyDescent="0.3">
      <c r="A1079" s="8" t="s">
        <v>1121</v>
      </c>
      <c r="B1079" s="43">
        <v>44643</v>
      </c>
      <c r="C1079" s="6">
        <f>DAY(Data_Sales[[#This Row],[Order Date]])</f>
        <v>23</v>
      </c>
      <c r="D1079" s="14">
        <f t="shared" si="48"/>
        <v>3</v>
      </c>
      <c r="E1079" s="6">
        <f t="shared" si="49"/>
        <v>2022</v>
      </c>
      <c r="F1079" s="6">
        <v>11</v>
      </c>
      <c r="G1079" s="6" t="s">
        <v>115</v>
      </c>
      <c r="H1079" s="6" t="s">
        <v>36</v>
      </c>
      <c r="I1079" s="6">
        <f>INDEX(Data_Persons[Tenure (yrs)],MATCH(Data_Sales!H1079,Data_Persons[Sales Person],0))</f>
        <v>6</v>
      </c>
      <c r="J1079" s="6" t="s">
        <v>27</v>
      </c>
      <c r="K1079" s="6" t="s">
        <v>832</v>
      </c>
      <c r="L1079" s="22">
        <v>199</v>
      </c>
      <c r="M1079" s="6">
        <v>8</v>
      </c>
      <c r="N1079" s="22">
        <f t="shared" si="50"/>
        <v>1592</v>
      </c>
      <c r="O1079" s="6" t="str">
        <f>VLOOKUP(H1079,Data_Persons!$B$2:$C$9,2,0)</f>
        <v>Steve</v>
      </c>
    </row>
    <row r="1080" spans="1:15" x14ac:dyDescent="0.3">
      <c r="A1080" s="8" t="s">
        <v>1122</v>
      </c>
      <c r="B1080" s="43">
        <v>44646</v>
      </c>
      <c r="C1080" s="6">
        <f>DAY(Data_Sales[[#This Row],[Order Date]])</f>
        <v>26</v>
      </c>
      <c r="D1080" s="14">
        <f t="shared" si="48"/>
        <v>3</v>
      </c>
      <c r="E1080" s="6">
        <f t="shared" si="49"/>
        <v>2022</v>
      </c>
      <c r="F1080" s="6">
        <v>8</v>
      </c>
      <c r="G1080" s="6" t="s">
        <v>76</v>
      </c>
      <c r="H1080" s="6" t="s">
        <v>16</v>
      </c>
      <c r="I1080" s="6">
        <f>INDEX(Data_Persons[Tenure (yrs)],MATCH(Data_Sales!H1080,Data_Persons[Sales Person],0))</f>
        <v>4</v>
      </c>
      <c r="J1080" s="6" t="s">
        <v>17</v>
      </c>
      <c r="K1080" s="6" t="s">
        <v>832</v>
      </c>
      <c r="L1080" s="22">
        <v>199</v>
      </c>
      <c r="M1080" s="6">
        <v>1</v>
      </c>
      <c r="N1080" s="22">
        <f t="shared" si="50"/>
        <v>199</v>
      </c>
      <c r="O1080" s="6" t="str">
        <f>VLOOKUP(H1080,Data_Persons!$B$2:$C$9,2,0)</f>
        <v>Steve</v>
      </c>
    </row>
    <row r="1081" spans="1:15" x14ac:dyDescent="0.3">
      <c r="A1081" s="8" t="s">
        <v>1123</v>
      </c>
      <c r="B1081" s="43">
        <v>44647</v>
      </c>
      <c r="C1081" s="6">
        <f>DAY(Data_Sales[[#This Row],[Order Date]])</f>
        <v>27</v>
      </c>
      <c r="D1081" s="14">
        <f t="shared" si="48"/>
        <v>3</v>
      </c>
      <c r="E1081" s="6">
        <f t="shared" si="49"/>
        <v>2022</v>
      </c>
      <c r="F1081" s="6">
        <v>18</v>
      </c>
      <c r="G1081" s="6" t="s">
        <v>52</v>
      </c>
      <c r="H1081" s="6" t="s">
        <v>38</v>
      </c>
      <c r="I1081" s="6">
        <f>INDEX(Data_Persons[Tenure (yrs)],MATCH(Data_Sales!H1081,Data_Persons[Sales Person],0))</f>
        <v>5</v>
      </c>
      <c r="J1081" s="6" t="s">
        <v>12</v>
      </c>
      <c r="K1081" s="6" t="s">
        <v>832</v>
      </c>
      <c r="L1081" s="22">
        <v>199</v>
      </c>
      <c r="M1081" s="6">
        <v>2</v>
      </c>
      <c r="N1081" s="22">
        <f t="shared" si="50"/>
        <v>398</v>
      </c>
      <c r="O1081" s="6" t="str">
        <f>VLOOKUP(H1081,Data_Persons!$B$2:$C$9,2,0)</f>
        <v>Jeff</v>
      </c>
    </row>
    <row r="1082" spans="1:15" x14ac:dyDescent="0.3">
      <c r="A1082" s="8" t="s">
        <v>1124</v>
      </c>
      <c r="B1082" s="43">
        <v>44649</v>
      </c>
      <c r="C1082" s="6">
        <f>DAY(Data_Sales[[#This Row],[Order Date]])</f>
        <v>29</v>
      </c>
      <c r="D1082" s="14">
        <f t="shared" si="48"/>
        <v>3</v>
      </c>
      <c r="E1082" s="6">
        <f t="shared" si="49"/>
        <v>2022</v>
      </c>
      <c r="F1082" s="6">
        <v>18</v>
      </c>
      <c r="G1082" s="6" t="s">
        <v>52</v>
      </c>
      <c r="H1082" s="6" t="s">
        <v>11</v>
      </c>
      <c r="I1082" s="6">
        <f>INDEX(Data_Persons[Tenure (yrs)],MATCH(Data_Sales!H1082,Data_Persons[Sales Person],0))</f>
        <v>3</v>
      </c>
      <c r="J1082" s="6" t="s">
        <v>12</v>
      </c>
      <c r="K1082" s="6" t="s">
        <v>832</v>
      </c>
      <c r="L1082" s="22">
        <v>199</v>
      </c>
      <c r="M1082" s="6">
        <v>0</v>
      </c>
      <c r="N1082" s="22">
        <f t="shared" si="50"/>
        <v>0</v>
      </c>
      <c r="O1082" s="6" t="str">
        <f>VLOOKUP(H1082,Data_Persons!$B$2:$C$9,2,0)</f>
        <v>Jeff</v>
      </c>
    </row>
    <row r="1083" spans="1:15" x14ac:dyDescent="0.3">
      <c r="A1083" s="8" t="s">
        <v>1125</v>
      </c>
      <c r="B1083" s="43">
        <v>44649</v>
      </c>
      <c r="C1083" s="6">
        <f>DAY(Data_Sales[[#This Row],[Order Date]])</f>
        <v>29</v>
      </c>
      <c r="D1083" s="14">
        <f t="shared" si="48"/>
        <v>3</v>
      </c>
      <c r="E1083" s="6">
        <f t="shared" si="49"/>
        <v>2022</v>
      </c>
      <c r="F1083" s="6">
        <v>2</v>
      </c>
      <c r="G1083" s="6" t="s">
        <v>74</v>
      </c>
      <c r="H1083" s="6" t="s">
        <v>20</v>
      </c>
      <c r="I1083" s="6">
        <f>INDEX(Data_Persons[Tenure (yrs)],MATCH(Data_Sales!H1083,Data_Persons[Sales Person],0))</f>
        <v>2</v>
      </c>
      <c r="J1083" s="6" t="s">
        <v>21</v>
      </c>
      <c r="K1083" s="6" t="s">
        <v>832</v>
      </c>
      <c r="L1083" s="22">
        <v>199</v>
      </c>
      <c r="M1083" s="6">
        <v>0</v>
      </c>
      <c r="N1083" s="22">
        <f t="shared" si="50"/>
        <v>0</v>
      </c>
      <c r="O1083" s="6" t="str">
        <f>VLOOKUP(H1083,Data_Persons!$B$2:$C$9,2,0)</f>
        <v>Jeff</v>
      </c>
    </row>
    <row r="1084" spans="1:15" x14ac:dyDescent="0.3">
      <c r="A1084" s="8" t="s">
        <v>1126</v>
      </c>
      <c r="B1084" s="43">
        <v>44650</v>
      </c>
      <c r="C1084" s="6">
        <f>DAY(Data_Sales[[#This Row],[Order Date]])</f>
        <v>30</v>
      </c>
      <c r="D1084" s="14">
        <f t="shared" si="48"/>
        <v>3</v>
      </c>
      <c r="E1084" s="6">
        <f t="shared" si="49"/>
        <v>2022</v>
      </c>
      <c r="F1084" s="6">
        <v>2</v>
      </c>
      <c r="G1084" s="6" t="s">
        <v>74</v>
      </c>
      <c r="H1084" s="6" t="s">
        <v>30</v>
      </c>
      <c r="I1084" s="6">
        <f>INDEX(Data_Persons[Tenure (yrs)],MATCH(Data_Sales!H1084,Data_Persons[Sales Person],0))</f>
        <v>2</v>
      </c>
      <c r="J1084" s="6" t="s">
        <v>21</v>
      </c>
      <c r="K1084" s="6" t="s">
        <v>832</v>
      </c>
      <c r="L1084" s="22">
        <v>199</v>
      </c>
      <c r="M1084" s="6">
        <v>9</v>
      </c>
      <c r="N1084" s="22">
        <f t="shared" si="50"/>
        <v>1791</v>
      </c>
      <c r="O1084" s="6" t="str">
        <f>VLOOKUP(H1084,Data_Persons!$B$2:$C$9,2,0)</f>
        <v>Sara</v>
      </c>
    </row>
    <row r="1085" spans="1:15" x14ac:dyDescent="0.3">
      <c r="A1085" s="8" t="s">
        <v>1127</v>
      </c>
      <c r="B1085" s="43">
        <v>44651</v>
      </c>
      <c r="C1085" s="6">
        <f>DAY(Data_Sales[[#This Row],[Order Date]])</f>
        <v>31</v>
      </c>
      <c r="D1085" s="14">
        <f t="shared" si="48"/>
        <v>3</v>
      </c>
      <c r="E1085" s="6">
        <f t="shared" si="49"/>
        <v>2022</v>
      </c>
      <c r="F1085" s="6">
        <v>5</v>
      </c>
      <c r="G1085" s="6" t="s">
        <v>23</v>
      </c>
      <c r="H1085" s="6" t="s">
        <v>30</v>
      </c>
      <c r="I1085" s="6">
        <f>INDEX(Data_Persons[Tenure (yrs)],MATCH(Data_Sales!H1085,Data_Persons[Sales Person],0))</f>
        <v>2</v>
      </c>
      <c r="J1085" s="6" t="s">
        <v>21</v>
      </c>
      <c r="K1085" s="6" t="s">
        <v>832</v>
      </c>
      <c r="L1085" s="22">
        <v>199</v>
      </c>
      <c r="M1085" s="6">
        <v>9</v>
      </c>
      <c r="N1085" s="22">
        <f t="shared" si="50"/>
        <v>1791</v>
      </c>
      <c r="O1085" s="6" t="str">
        <f>VLOOKUP(H1085,Data_Persons!$B$2:$C$9,2,0)</f>
        <v>Sara</v>
      </c>
    </row>
    <row r="1086" spans="1:15" x14ac:dyDescent="0.3">
      <c r="A1086" s="8" t="s">
        <v>1128</v>
      </c>
      <c r="B1086" s="43">
        <v>44652</v>
      </c>
      <c r="C1086" s="6">
        <f>DAY(Data_Sales[[#This Row],[Order Date]])</f>
        <v>1</v>
      </c>
      <c r="D1086" s="14">
        <f t="shared" si="48"/>
        <v>4</v>
      </c>
      <c r="E1086" s="6">
        <f t="shared" si="49"/>
        <v>2022</v>
      </c>
      <c r="F1086" s="6">
        <v>10</v>
      </c>
      <c r="G1086" s="6" t="s">
        <v>68</v>
      </c>
      <c r="H1086" s="6" t="s">
        <v>41</v>
      </c>
      <c r="I1086" s="6">
        <f>INDEX(Data_Persons[Tenure (yrs)],MATCH(Data_Sales!H1086,Data_Persons[Sales Person],0))</f>
        <v>8</v>
      </c>
      <c r="J1086" s="6" t="s">
        <v>17</v>
      </c>
      <c r="K1086" s="6" t="s">
        <v>832</v>
      </c>
      <c r="L1086" s="22">
        <v>199</v>
      </c>
      <c r="M1086" s="6">
        <v>6</v>
      </c>
      <c r="N1086" s="22">
        <f t="shared" si="50"/>
        <v>1194</v>
      </c>
      <c r="O1086" s="6" t="str">
        <f>VLOOKUP(H1086,Data_Persons!$B$2:$C$9,2,0)</f>
        <v>Philip</v>
      </c>
    </row>
    <row r="1087" spans="1:15" x14ac:dyDescent="0.3">
      <c r="A1087" s="8" t="s">
        <v>1129</v>
      </c>
      <c r="B1087" s="43">
        <v>44656</v>
      </c>
      <c r="C1087" s="6">
        <f>DAY(Data_Sales[[#This Row],[Order Date]])</f>
        <v>5</v>
      </c>
      <c r="D1087" s="14">
        <f t="shared" si="48"/>
        <v>4</v>
      </c>
      <c r="E1087" s="6">
        <f t="shared" si="49"/>
        <v>2022</v>
      </c>
      <c r="F1087" s="6">
        <v>7</v>
      </c>
      <c r="G1087" s="6" t="s">
        <v>43</v>
      </c>
      <c r="H1087" s="6" t="s">
        <v>16</v>
      </c>
      <c r="I1087" s="6">
        <f>INDEX(Data_Persons[Tenure (yrs)],MATCH(Data_Sales!H1087,Data_Persons[Sales Person],0))</f>
        <v>4</v>
      </c>
      <c r="J1087" s="6" t="s">
        <v>17</v>
      </c>
      <c r="K1087" s="6" t="s">
        <v>832</v>
      </c>
      <c r="L1087" s="22">
        <v>199</v>
      </c>
      <c r="M1087" s="6">
        <v>8</v>
      </c>
      <c r="N1087" s="22">
        <f t="shared" si="50"/>
        <v>1592</v>
      </c>
      <c r="O1087" s="6" t="str">
        <f>VLOOKUP(H1087,Data_Persons!$B$2:$C$9,2,0)</f>
        <v>Steve</v>
      </c>
    </row>
    <row r="1088" spans="1:15" x14ac:dyDescent="0.3">
      <c r="A1088" s="8" t="s">
        <v>1130</v>
      </c>
      <c r="B1088" s="43">
        <v>44656</v>
      </c>
      <c r="C1088" s="6">
        <f>DAY(Data_Sales[[#This Row],[Order Date]])</f>
        <v>5</v>
      </c>
      <c r="D1088" s="14">
        <f t="shared" si="48"/>
        <v>4</v>
      </c>
      <c r="E1088" s="6">
        <f t="shared" si="49"/>
        <v>2022</v>
      </c>
      <c r="F1088" s="6">
        <v>16</v>
      </c>
      <c r="G1088" s="6" t="s">
        <v>92</v>
      </c>
      <c r="H1088" s="6" t="s">
        <v>11</v>
      </c>
      <c r="I1088" s="6">
        <f>INDEX(Data_Persons[Tenure (yrs)],MATCH(Data_Sales!H1088,Data_Persons[Sales Person],0))</f>
        <v>3</v>
      </c>
      <c r="J1088" s="6" t="s">
        <v>12</v>
      </c>
      <c r="K1088" s="6" t="s">
        <v>832</v>
      </c>
      <c r="L1088" s="22">
        <v>199</v>
      </c>
      <c r="M1088" s="6">
        <v>9</v>
      </c>
      <c r="N1088" s="22">
        <f t="shared" si="50"/>
        <v>1791</v>
      </c>
      <c r="O1088" s="6" t="str">
        <f>VLOOKUP(H1088,Data_Persons!$B$2:$C$9,2,0)</f>
        <v>Jeff</v>
      </c>
    </row>
    <row r="1089" spans="1:15" x14ac:dyDescent="0.3">
      <c r="A1089" s="8" t="s">
        <v>1131</v>
      </c>
      <c r="B1089" s="43">
        <v>44656</v>
      </c>
      <c r="C1089" s="6">
        <f>DAY(Data_Sales[[#This Row],[Order Date]])</f>
        <v>5</v>
      </c>
      <c r="D1089" s="14">
        <f t="shared" si="48"/>
        <v>4</v>
      </c>
      <c r="E1089" s="6">
        <f t="shared" si="49"/>
        <v>2022</v>
      </c>
      <c r="F1089" s="6">
        <v>18</v>
      </c>
      <c r="G1089" s="6" t="s">
        <v>52</v>
      </c>
      <c r="H1089" s="6" t="s">
        <v>11</v>
      </c>
      <c r="I1089" s="6">
        <f>INDEX(Data_Persons[Tenure (yrs)],MATCH(Data_Sales!H1089,Data_Persons[Sales Person],0))</f>
        <v>3</v>
      </c>
      <c r="J1089" s="6" t="s">
        <v>12</v>
      </c>
      <c r="K1089" s="6" t="s">
        <v>832</v>
      </c>
      <c r="L1089" s="22">
        <v>199</v>
      </c>
      <c r="M1089" s="6">
        <v>2</v>
      </c>
      <c r="N1089" s="22">
        <f t="shared" si="50"/>
        <v>398</v>
      </c>
      <c r="O1089" s="6" t="str">
        <f>VLOOKUP(H1089,Data_Persons!$B$2:$C$9,2,0)</f>
        <v>Jeff</v>
      </c>
    </row>
    <row r="1090" spans="1:15" x14ac:dyDescent="0.3">
      <c r="A1090" s="8" t="s">
        <v>1132</v>
      </c>
      <c r="B1090" s="43">
        <v>44656</v>
      </c>
      <c r="C1090" s="6">
        <f>DAY(Data_Sales[[#This Row],[Order Date]])</f>
        <v>5</v>
      </c>
      <c r="D1090" s="14">
        <f t="shared" ref="D1090:D1153" si="51">MONTH(B1090)</f>
        <v>4</v>
      </c>
      <c r="E1090" s="6">
        <f t="shared" ref="E1090:E1153" si="52">YEAR(B1090)</f>
        <v>2022</v>
      </c>
      <c r="F1090" s="6">
        <v>13</v>
      </c>
      <c r="G1090" s="6" t="s">
        <v>35</v>
      </c>
      <c r="H1090" s="6" t="s">
        <v>36</v>
      </c>
      <c r="I1090" s="6">
        <f>INDEX(Data_Persons[Tenure (yrs)],MATCH(Data_Sales!H1090,Data_Persons[Sales Person],0))</f>
        <v>6</v>
      </c>
      <c r="J1090" s="6" t="s">
        <v>27</v>
      </c>
      <c r="K1090" s="6" t="s">
        <v>832</v>
      </c>
      <c r="L1090" s="22">
        <v>199</v>
      </c>
      <c r="M1090" s="6">
        <v>5</v>
      </c>
      <c r="N1090" s="22">
        <f t="shared" si="50"/>
        <v>995</v>
      </c>
      <c r="O1090" s="6" t="str">
        <f>VLOOKUP(H1090,Data_Persons!$B$2:$C$9,2,0)</f>
        <v>Steve</v>
      </c>
    </row>
    <row r="1091" spans="1:15" x14ac:dyDescent="0.3">
      <c r="A1091" s="8" t="s">
        <v>1133</v>
      </c>
      <c r="B1091" s="43">
        <v>44657</v>
      </c>
      <c r="C1091" s="6">
        <f>DAY(Data_Sales[[#This Row],[Order Date]])</f>
        <v>6</v>
      </c>
      <c r="D1091" s="14">
        <f t="shared" si="51"/>
        <v>4</v>
      </c>
      <c r="E1091" s="6">
        <f t="shared" si="52"/>
        <v>2022</v>
      </c>
      <c r="F1091" s="6">
        <v>1</v>
      </c>
      <c r="G1091" s="6" t="s">
        <v>61</v>
      </c>
      <c r="H1091" s="6" t="s">
        <v>30</v>
      </c>
      <c r="I1091" s="6">
        <f>INDEX(Data_Persons[Tenure (yrs)],MATCH(Data_Sales!H1091,Data_Persons[Sales Person],0))</f>
        <v>2</v>
      </c>
      <c r="J1091" s="6" t="s">
        <v>21</v>
      </c>
      <c r="K1091" s="6" t="s">
        <v>832</v>
      </c>
      <c r="L1091" s="22">
        <v>199</v>
      </c>
      <c r="M1091" s="6">
        <v>3</v>
      </c>
      <c r="N1091" s="22">
        <f t="shared" ref="N1091:N1154" si="53">L1091*M1091</f>
        <v>597</v>
      </c>
      <c r="O1091" s="6" t="str">
        <f>VLOOKUP(H1091,Data_Persons!$B$2:$C$9,2,0)</f>
        <v>Sara</v>
      </c>
    </row>
    <row r="1092" spans="1:15" x14ac:dyDescent="0.3">
      <c r="A1092" s="8" t="s">
        <v>1134</v>
      </c>
      <c r="B1092" s="43">
        <v>44658</v>
      </c>
      <c r="C1092" s="6">
        <f>DAY(Data_Sales[[#This Row],[Order Date]])</f>
        <v>7</v>
      </c>
      <c r="D1092" s="14">
        <f t="shared" si="51"/>
        <v>4</v>
      </c>
      <c r="E1092" s="6">
        <f t="shared" si="52"/>
        <v>2022</v>
      </c>
      <c r="F1092" s="6">
        <v>4</v>
      </c>
      <c r="G1092" s="6" t="s">
        <v>19</v>
      </c>
      <c r="H1092" s="6" t="s">
        <v>30</v>
      </c>
      <c r="I1092" s="6">
        <f>INDEX(Data_Persons[Tenure (yrs)],MATCH(Data_Sales!H1092,Data_Persons[Sales Person],0))</f>
        <v>2</v>
      </c>
      <c r="J1092" s="6" t="s">
        <v>21</v>
      </c>
      <c r="K1092" s="6" t="s">
        <v>832</v>
      </c>
      <c r="L1092" s="22">
        <v>199</v>
      </c>
      <c r="M1092" s="6">
        <v>5</v>
      </c>
      <c r="N1092" s="22">
        <f t="shared" si="53"/>
        <v>995</v>
      </c>
      <c r="O1092" s="6" t="str">
        <f>VLOOKUP(H1092,Data_Persons!$B$2:$C$9,2,0)</f>
        <v>Sara</v>
      </c>
    </row>
    <row r="1093" spans="1:15" x14ac:dyDescent="0.3">
      <c r="A1093" s="8" t="s">
        <v>1135</v>
      </c>
      <c r="B1093" s="43">
        <v>44660</v>
      </c>
      <c r="C1093" s="6">
        <f>DAY(Data_Sales[[#This Row],[Order Date]])</f>
        <v>9</v>
      </c>
      <c r="D1093" s="14">
        <f t="shared" si="51"/>
        <v>4</v>
      </c>
      <c r="E1093" s="6">
        <f t="shared" si="52"/>
        <v>2022</v>
      </c>
      <c r="F1093" s="6">
        <v>17</v>
      </c>
      <c r="G1093" s="6" t="s">
        <v>63</v>
      </c>
      <c r="H1093" s="6" t="s">
        <v>38</v>
      </c>
      <c r="I1093" s="6">
        <f>INDEX(Data_Persons[Tenure (yrs)],MATCH(Data_Sales!H1093,Data_Persons[Sales Person],0))</f>
        <v>5</v>
      </c>
      <c r="J1093" s="6" t="s">
        <v>12</v>
      </c>
      <c r="K1093" s="6" t="s">
        <v>832</v>
      </c>
      <c r="L1093" s="22">
        <v>199</v>
      </c>
      <c r="M1093" s="6">
        <v>7</v>
      </c>
      <c r="N1093" s="22">
        <f t="shared" si="53"/>
        <v>1393</v>
      </c>
      <c r="O1093" s="6" t="str">
        <f>VLOOKUP(H1093,Data_Persons!$B$2:$C$9,2,0)</f>
        <v>Jeff</v>
      </c>
    </row>
    <row r="1094" spans="1:15" x14ac:dyDescent="0.3">
      <c r="A1094" s="8" t="s">
        <v>1136</v>
      </c>
      <c r="B1094" s="43">
        <v>44661</v>
      </c>
      <c r="C1094" s="6">
        <f>DAY(Data_Sales[[#This Row],[Order Date]])</f>
        <v>10</v>
      </c>
      <c r="D1094" s="14">
        <f t="shared" si="51"/>
        <v>4</v>
      </c>
      <c r="E1094" s="6">
        <f t="shared" si="52"/>
        <v>2022</v>
      </c>
      <c r="F1094" s="6">
        <v>17</v>
      </c>
      <c r="G1094" s="6" t="s">
        <v>63</v>
      </c>
      <c r="H1094" s="6" t="s">
        <v>11</v>
      </c>
      <c r="I1094" s="6">
        <f>INDEX(Data_Persons[Tenure (yrs)],MATCH(Data_Sales!H1094,Data_Persons[Sales Person],0))</f>
        <v>3</v>
      </c>
      <c r="J1094" s="6" t="s">
        <v>12</v>
      </c>
      <c r="K1094" s="6" t="s">
        <v>832</v>
      </c>
      <c r="L1094" s="22">
        <v>199</v>
      </c>
      <c r="M1094" s="6">
        <v>5</v>
      </c>
      <c r="N1094" s="22">
        <f t="shared" si="53"/>
        <v>995</v>
      </c>
      <c r="O1094" s="6" t="str">
        <f>VLOOKUP(H1094,Data_Persons!$B$2:$C$9,2,0)</f>
        <v>Jeff</v>
      </c>
    </row>
    <row r="1095" spans="1:15" x14ac:dyDescent="0.3">
      <c r="A1095" s="8" t="s">
        <v>1137</v>
      </c>
      <c r="B1095" s="43">
        <v>44662</v>
      </c>
      <c r="C1095" s="6">
        <f>DAY(Data_Sales[[#This Row],[Order Date]])</f>
        <v>11</v>
      </c>
      <c r="D1095" s="14">
        <f t="shared" si="51"/>
        <v>4</v>
      </c>
      <c r="E1095" s="6">
        <f t="shared" si="52"/>
        <v>2022</v>
      </c>
      <c r="F1095" s="6">
        <v>13</v>
      </c>
      <c r="G1095" s="6" t="s">
        <v>35</v>
      </c>
      <c r="H1095" s="6" t="s">
        <v>26</v>
      </c>
      <c r="I1095" s="6">
        <f>INDEX(Data_Persons[Tenure (yrs)],MATCH(Data_Sales!H1095,Data_Persons[Sales Person],0))</f>
        <v>5</v>
      </c>
      <c r="J1095" s="6" t="s">
        <v>27</v>
      </c>
      <c r="K1095" s="6" t="s">
        <v>832</v>
      </c>
      <c r="L1095" s="22">
        <v>199</v>
      </c>
      <c r="M1095" s="6">
        <v>9</v>
      </c>
      <c r="N1095" s="22">
        <f t="shared" si="53"/>
        <v>1791</v>
      </c>
      <c r="O1095" s="6" t="str">
        <f>VLOOKUP(H1095,Data_Persons!$B$2:$C$9,2,0)</f>
        <v>Sara</v>
      </c>
    </row>
    <row r="1096" spans="1:15" x14ac:dyDescent="0.3">
      <c r="A1096" s="8" t="s">
        <v>1138</v>
      </c>
      <c r="B1096" s="43">
        <v>44663</v>
      </c>
      <c r="C1096" s="6">
        <f>DAY(Data_Sales[[#This Row],[Order Date]])</f>
        <v>12</v>
      </c>
      <c r="D1096" s="14">
        <f t="shared" si="51"/>
        <v>4</v>
      </c>
      <c r="E1096" s="6">
        <f t="shared" si="52"/>
        <v>2022</v>
      </c>
      <c r="F1096" s="6">
        <v>13</v>
      </c>
      <c r="G1096" s="6" t="s">
        <v>35</v>
      </c>
      <c r="H1096" s="6" t="s">
        <v>26</v>
      </c>
      <c r="I1096" s="6">
        <f>INDEX(Data_Persons[Tenure (yrs)],MATCH(Data_Sales!H1096,Data_Persons[Sales Person],0))</f>
        <v>5</v>
      </c>
      <c r="J1096" s="6" t="s">
        <v>27</v>
      </c>
      <c r="K1096" s="6" t="s">
        <v>832</v>
      </c>
      <c r="L1096" s="22">
        <v>199</v>
      </c>
      <c r="M1096" s="6">
        <v>3</v>
      </c>
      <c r="N1096" s="22">
        <f t="shared" si="53"/>
        <v>597</v>
      </c>
      <c r="O1096" s="6" t="str">
        <f>VLOOKUP(H1096,Data_Persons!$B$2:$C$9,2,0)</f>
        <v>Sara</v>
      </c>
    </row>
    <row r="1097" spans="1:15" x14ac:dyDescent="0.3">
      <c r="A1097" s="8" t="s">
        <v>1139</v>
      </c>
      <c r="B1097" s="43">
        <v>44666</v>
      </c>
      <c r="C1097" s="6">
        <f>DAY(Data_Sales[[#This Row],[Order Date]])</f>
        <v>15</v>
      </c>
      <c r="D1097" s="14">
        <f t="shared" si="51"/>
        <v>4</v>
      </c>
      <c r="E1097" s="6">
        <f t="shared" si="52"/>
        <v>2022</v>
      </c>
      <c r="F1097" s="6">
        <v>3</v>
      </c>
      <c r="G1097" s="6" t="s">
        <v>29</v>
      </c>
      <c r="H1097" s="6" t="s">
        <v>30</v>
      </c>
      <c r="I1097" s="6">
        <f>INDEX(Data_Persons[Tenure (yrs)],MATCH(Data_Sales!H1097,Data_Persons[Sales Person],0))</f>
        <v>2</v>
      </c>
      <c r="J1097" s="6" t="s">
        <v>21</v>
      </c>
      <c r="K1097" s="6" t="s">
        <v>832</v>
      </c>
      <c r="L1097" s="22">
        <v>199</v>
      </c>
      <c r="M1097" s="6">
        <v>5</v>
      </c>
      <c r="N1097" s="22">
        <f t="shared" si="53"/>
        <v>995</v>
      </c>
      <c r="O1097" s="6" t="str">
        <f>VLOOKUP(H1097,Data_Persons!$B$2:$C$9,2,0)</f>
        <v>Sara</v>
      </c>
    </row>
    <row r="1098" spans="1:15" x14ac:dyDescent="0.3">
      <c r="A1098" s="8" t="s">
        <v>1140</v>
      </c>
      <c r="B1098" s="43">
        <v>44674</v>
      </c>
      <c r="C1098" s="6">
        <f>DAY(Data_Sales[[#This Row],[Order Date]])</f>
        <v>23</v>
      </c>
      <c r="D1098" s="14">
        <f t="shared" si="51"/>
        <v>4</v>
      </c>
      <c r="E1098" s="6">
        <f t="shared" si="52"/>
        <v>2022</v>
      </c>
      <c r="F1098" s="6">
        <v>12</v>
      </c>
      <c r="G1098" s="6" t="s">
        <v>25</v>
      </c>
      <c r="H1098" s="6" t="s">
        <v>36</v>
      </c>
      <c r="I1098" s="6">
        <f>INDEX(Data_Persons[Tenure (yrs)],MATCH(Data_Sales!H1098,Data_Persons[Sales Person],0))</f>
        <v>6</v>
      </c>
      <c r="J1098" s="6" t="s">
        <v>27</v>
      </c>
      <c r="K1098" s="6" t="s">
        <v>832</v>
      </c>
      <c r="L1098" s="22">
        <v>199</v>
      </c>
      <c r="M1098" s="6">
        <v>8</v>
      </c>
      <c r="N1098" s="22">
        <f t="shared" si="53"/>
        <v>1592</v>
      </c>
      <c r="O1098" s="6" t="str">
        <f>VLOOKUP(H1098,Data_Persons!$B$2:$C$9,2,0)</f>
        <v>Steve</v>
      </c>
    </row>
    <row r="1099" spans="1:15" x14ac:dyDescent="0.3">
      <c r="A1099" s="8" t="s">
        <v>1141</v>
      </c>
      <c r="B1099" s="43">
        <v>44677</v>
      </c>
      <c r="C1099" s="6">
        <f>DAY(Data_Sales[[#This Row],[Order Date]])</f>
        <v>26</v>
      </c>
      <c r="D1099" s="14">
        <f t="shared" si="51"/>
        <v>4</v>
      </c>
      <c r="E1099" s="6">
        <f t="shared" si="52"/>
        <v>2022</v>
      </c>
      <c r="F1099" s="6">
        <v>13</v>
      </c>
      <c r="G1099" s="6" t="s">
        <v>35</v>
      </c>
      <c r="H1099" s="6" t="s">
        <v>36</v>
      </c>
      <c r="I1099" s="6">
        <f>INDEX(Data_Persons[Tenure (yrs)],MATCH(Data_Sales!H1099,Data_Persons[Sales Person],0))</f>
        <v>6</v>
      </c>
      <c r="J1099" s="6" t="s">
        <v>27</v>
      </c>
      <c r="K1099" s="6" t="s">
        <v>832</v>
      </c>
      <c r="L1099" s="22">
        <v>199</v>
      </c>
      <c r="M1099" s="6">
        <v>5</v>
      </c>
      <c r="N1099" s="22">
        <f t="shared" si="53"/>
        <v>995</v>
      </c>
      <c r="O1099" s="6" t="str">
        <f>VLOOKUP(H1099,Data_Persons!$B$2:$C$9,2,0)</f>
        <v>Steve</v>
      </c>
    </row>
    <row r="1100" spans="1:15" x14ac:dyDescent="0.3">
      <c r="A1100" s="8" t="s">
        <v>1142</v>
      </c>
      <c r="B1100" s="43">
        <v>44682</v>
      </c>
      <c r="C1100" s="6">
        <f>DAY(Data_Sales[[#This Row],[Order Date]])</f>
        <v>1</v>
      </c>
      <c r="D1100" s="14">
        <f t="shared" si="51"/>
        <v>5</v>
      </c>
      <c r="E1100" s="6">
        <f t="shared" si="52"/>
        <v>2022</v>
      </c>
      <c r="F1100" s="6">
        <v>2</v>
      </c>
      <c r="G1100" s="6" t="s">
        <v>74</v>
      </c>
      <c r="H1100" s="6" t="s">
        <v>20</v>
      </c>
      <c r="I1100" s="6">
        <f>INDEX(Data_Persons[Tenure (yrs)],MATCH(Data_Sales!H1100,Data_Persons[Sales Person],0))</f>
        <v>2</v>
      </c>
      <c r="J1100" s="6" t="s">
        <v>21</v>
      </c>
      <c r="K1100" s="6" t="s">
        <v>832</v>
      </c>
      <c r="L1100" s="22">
        <v>199</v>
      </c>
      <c r="M1100" s="6">
        <v>4</v>
      </c>
      <c r="N1100" s="22">
        <f t="shared" si="53"/>
        <v>796</v>
      </c>
      <c r="O1100" s="6" t="str">
        <f>VLOOKUP(H1100,Data_Persons!$B$2:$C$9,2,0)</f>
        <v>Jeff</v>
      </c>
    </row>
    <row r="1101" spans="1:15" x14ac:dyDescent="0.3">
      <c r="A1101" s="8" t="s">
        <v>1143</v>
      </c>
      <c r="B1101" s="43">
        <v>44684</v>
      </c>
      <c r="C1101" s="6">
        <f>DAY(Data_Sales[[#This Row],[Order Date]])</f>
        <v>3</v>
      </c>
      <c r="D1101" s="14">
        <f t="shared" si="51"/>
        <v>5</v>
      </c>
      <c r="E1101" s="6">
        <f t="shared" si="52"/>
        <v>2022</v>
      </c>
      <c r="F1101" s="6">
        <v>11</v>
      </c>
      <c r="G1101" s="6" t="s">
        <v>115</v>
      </c>
      <c r="H1101" s="6" t="s">
        <v>26</v>
      </c>
      <c r="I1101" s="6">
        <f>INDEX(Data_Persons[Tenure (yrs)],MATCH(Data_Sales!H1101,Data_Persons[Sales Person],0))</f>
        <v>5</v>
      </c>
      <c r="J1101" s="6" t="s">
        <v>27</v>
      </c>
      <c r="K1101" s="6" t="s">
        <v>832</v>
      </c>
      <c r="L1101" s="22">
        <v>199</v>
      </c>
      <c r="M1101" s="6">
        <v>2</v>
      </c>
      <c r="N1101" s="22">
        <f t="shared" si="53"/>
        <v>398</v>
      </c>
      <c r="O1101" s="6" t="str">
        <f>VLOOKUP(H1101,Data_Persons!$B$2:$C$9,2,0)</f>
        <v>Sara</v>
      </c>
    </row>
    <row r="1102" spans="1:15" x14ac:dyDescent="0.3">
      <c r="A1102" s="8" t="s">
        <v>1144</v>
      </c>
      <c r="B1102" s="43">
        <v>44688</v>
      </c>
      <c r="C1102" s="6">
        <f>DAY(Data_Sales[[#This Row],[Order Date]])</f>
        <v>7</v>
      </c>
      <c r="D1102" s="14">
        <f t="shared" si="51"/>
        <v>5</v>
      </c>
      <c r="E1102" s="6">
        <f t="shared" si="52"/>
        <v>2022</v>
      </c>
      <c r="F1102" s="6">
        <v>18</v>
      </c>
      <c r="G1102" s="6" t="s">
        <v>52</v>
      </c>
      <c r="H1102" s="6" t="s">
        <v>11</v>
      </c>
      <c r="I1102" s="6">
        <f>INDEX(Data_Persons[Tenure (yrs)],MATCH(Data_Sales!H1102,Data_Persons[Sales Person],0))</f>
        <v>3</v>
      </c>
      <c r="J1102" s="6" t="s">
        <v>12</v>
      </c>
      <c r="K1102" s="6" t="s">
        <v>832</v>
      </c>
      <c r="L1102" s="22">
        <v>199</v>
      </c>
      <c r="M1102" s="6">
        <v>1</v>
      </c>
      <c r="N1102" s="22">
        <f t="shared" si="53"/>
        <v>199</v>
      </c>
      <c r="O1102" s="6" t="str">
        <f>VLOOKUP(H1102,Data_Persons!$B$2:$C$9,2,0)</f>
        <v>Jeff</v>
      </c>
    </row>
    <row r="1103" spans="1:15" x14ac:dyDescent="0.3">
      <c r="A1103" s="8" t="s">
        <v>1145</v>
      </c>
      <c r="B1103" s="43">
        <v>44689</v>
      </c>
      <c r="C1103" s="6">
        <f>DAY(Data_Sales[[#This Row],[Order Date]])</f>
        <v>8</v>
      </c>
      <c r="D1103" s="14">
        <f t="shared" si="51"/>
        <v>5</v>
      </c>
      <c r="E1103" s="6">
        <f t="shared" si="52"/>
        <v>2022</v>
      </c>
      <c r="F1103" s="6">
        <v>4</v>
      </c>
      <c r="G1103" s="6" t="s">
        <v>19</v>
      </c>
      <c r="H1103" s="6" t="s">
        <v>20</v>
      </c>
      <c r="I1103" s="6">
        <f>INDEX(Data_Persons[Tenure (yrs)],MATCH(Data_Sales!H1103,Data_Persons[Sales Person],0))</f>
        <v>2</v>
      </c>
      <c r="J1103" s="6" t="s">
        <v>21</v>
      </c>
      <c r="K1103" s="6" t="s">
        <v>832</v>
      </c>
      <c r="L1103" s="22">
        <v>199</v>
      </c>
      <c r="M1103" s="6">
        <v>7</v>
      </c>
      <c r="N1103" s="22">
        <f t="shared" si="53"/>
        <v>1393</v>
      </c>
      <c r="O1103" s="6" t="str">
        <f>VLOOKUP(H1103,Data_Persons!$B$2:$C$9,2,0)</f>
        <v>Jeff</v>
      </c>
    </row>
    <row r="1104" spans="1:15" x14ac:dyDescent="0.3">
      <c r="A1104" s="8" t="s">
        <v>1146</v>
      </c>
      <c r="B1104" s="43">
        <v>44692</v>
      </c>
      <c r="C1104" s="6">
        <f>DAY(Data_Sales[[#This Row],[Order Date]])</f>
        <v>11</v>
      </c>
      <c r="D1104" s="14">
        <f t="shared" si="51"/>
        <v>5</v>
      </c>
      <c r="E1104" s="6">
        <f t="shared" si="52"/>
        <v>2022</v>
      </c>
      <c r="F1104" s="6">
        <v>15</v>
      </c>
      <c r="G1104" s="6" t="s">
        <v>49</v>
      </c>
      <c r="H1104" s="6" t="s">
        <v>36</v>
      </c>
      <c r="I1104" s="6">
        <f>INDEX(Data_Persons[Tenure (yrs)],MATCH(Data_Sales!H1104,Data_Persons[Sales Person],0))</f>
        <v>6</v>
      </c>
      <c r="J1104" s="6" t="s">
        <v>27</v>
      </c>
      <c r="K1104" s="6" t="s">
        <v>832</v>
      </c>
      <c r="L1104" s="22">
        <v>199</v>
      </c>
      <c r="M1104" s="6">
        <v>7</v>
      </c>
      <c r="N1104" s="22">
        <f t="shared" si="53"/>
        <v>1393</v>
      </c>
      <c r="O1104" s="6" t="str">
        <f>VLOOKUP(H1104,Data_Persons!$B$2:$C$9,2,0)</f>
        <v>Steve</v>
      </c>
    </row>
    <row r="1105" spans="1:15" x14ac:dyDescent="0.3">
      <c r="A1105" s="8" t="s">
        <v>1147</v>
      </c>
      <c r="B1105" s="43">
        <v>44694</v>
      </c>
      <c r="C1105" s="6">
        <f>DAY(Data_Sales[[#This Row],[Order Date]])</f>
        <v>13</v>
      </c>
      <c r="D1105" s="14">
        <f t="shared" si="51"/>
        <v>5</v>
      </c>
      <c r="E1105" s="6">
        <f t="shared" si="52"/>
        <v>2022</v>
      </c>
      <c r="F1105" s="6">
        <v>5</v>
      </c>
      <c r="G1105" s="6" t="s">
        <v>23</v>
      </c>
      <c r="H1105" s="6" t="s">
        <v>30</v>
      </c>
      <c r="I1105" s="6">
        <f>INDEX(Data_Persons[Tenure (yrs)],MATCH(Data_Sales!H1105,Data_Persons[Sales Person],0))</f>
        <v>2</v>
      </c>
      <c r="J1105" s="6" t="s">
        <v>21</v>
      </c>
      <c r="K1105" s="6" t="s">
        <v>832</v>
      </c>
      <c r="L1105" s="22">
        <v>199</v>
      </c>
      <c r="M1105" s="6">
        <v>6</v>
      </c>
      <c r="N1105" s="22">
        <f t="shared" si="53"/>
        <v>1194</v>
      </c>
      <c r="O1105" s="6" t="str">
        <f>VLOOKUP(H1105,Data_Persons!$B$2:$C$9,2,0)</f>
        <v>Sara</v>
      </c>
    </row>
    <row r="1106" spans="1:15" x14ac:dyDescent="0.3">
      <c r="A1106" s="8" t="s">
        <v>1148</v>
      </c>
      <c r="B1106" s="43">
        <v>44694</v>
      </c>
      <c r="C1106" s="6">
        <f>DAY(Data_Sales[[#This Row],[Order Date]])</f>
        <v>13</v>
      </c>
      <c r="D1106" s="14">
        <f t="shared" si="51"/>
        <v>5</v>
      </c>
      <c r="E1106" s="6">
        <f t="shared" si="52"/>
        <v>2022</v>
      </c>
      <c r="F1106" s="6">
        <v>19</v>
      </c>
      <c r="G1106" s="6" t="s">
        <v>32</v>
      </c>
      <c r="H1106" s="6" t="s">
        <v>11</v>
      </c>
      <c r="I1106" s="6">
        <f>INDEX(Data_Persons[Tenure (yrs)],MATCH(Data_Sales!H1106,Data_Persons[Sales Person],0))</f>
        <v>3</v>
      </c>
      <c r="J1106" s="6" t="s">
        <v>12</v>
      </c>
      <c r="K1106" s="6" t="s">
        <v>832</v>
      </c>
      <c r="L1106" s="22">
        <v>199</v>
      </c>
      <c r="M1106" s="6">
        <v>5</v>
      </c>
      <c r="N1106" s="22">
        <f t="shared" si="53"/>
        <v>995</v>
      </c>
      <c r="O1106" s="6" t="str">
        <f>VLOOKUP(H1106,Data_Persons!$B$2:$C$9,2,0)</f>
        <v>Jeff</v>
      </c>
    </row>
    <row r="1107" spans="1:15" x14ac:dyDescent="0.3">
      <c r="A1107" s="8" t="s">
        <v>1149</v>
      </c>
      <c r="B1107" s="43">
        <v>44696</v>
      </c>
      <c r="C1107" s="6">
        <f>DAY(Data_Sales[[#This Row],[Order Date]])</f>
        <v>15</v>
      </c>
      <c r="D1107" s="14">
        <f t="shared" si="51"/>
        <v>5</v>
      </c>
      <c r="E1107" s="6">
        <f t="shared" si="52"/>
        <v>2022</v>
      </c>
      <c r="F1107" s="6">
        <v>15</v>
      </c>
      <c r="G1107" s="6" t="s">
        <v>49</v>
      </c>
      <c r="H1107" s="6" t="s">
        <v>36</v>
      </c>
      <c r="I1107" s="6">
        <f>INDEX(Data_Persons[Tenure (yrs)],MATCH(Data_Sales!H1107,Data_Persons[Sales Person],0))</f>
        <v>6</v>
      </c>
      <c r="J1107" s="6" t="s">
        <v>27</v>
      </c>
      <c r="K1107" s="6" t="s">
        <v>832</v>
      </c>
      <c r="L1107" s="22">
        <v>199</v>
      </c>
      <c r="M1107" s="6">
        <v>7</v>
      </c>
      <c r="N1107" s="22">
        <f t="shared" si="53"/>
        <v>1393</v>
      </c>
      <c r="O1107" s="6" t="str">
        <f>VLOOKUP(H1107,Data_Persons!$B$2:$C$9,2,0)</f>
        <v>Steve</v>
      </c>
    </row>
    <row r="1108" spans="1:15" x14ac:dyDescent="0.3">
      <c r="A1108" s="8" t="s">
        <v>1150</v>
      </c>
      <c r="B1108" s="43">
        <v>44698</v>
      </c>
      <c r="C1108" s="6">
        <f>DAY(Data_Sales[[#This Row],[Order Date]])</f>
        <v>17</v>
      </c>
      <c r="D1108" s="14">
        <f t="shared" si="51"/>
        <v>5</v>
      </c>
      <c r="E1108" s="6">
        <f t="shared" si="52"/>
        <v>2022</v>
      </c>
      <c r="F1108" s="6">
        <v>15</v>
      </c>
      <c r="G1108" s="6" t="s">
        <v>49</v>
      </c>
      <c r="H1108" s="6" t="s">
        <v>26</v>
      </c>
      <c r="I1108" s="6">
        <f>INDEX(Data_Persons[Tenure (yrs)],MATCH(Data_Sales!H1108,Data_Persons[Sales Person],0))</f>
        <v>5</v>
      </c>
      <c r="J1108" s="6" t="s">
        <v>27</v>
      </c>
      <c r="K1108" s="6" t="s">
        <v>832</v>
      </c>
      <c r="L1108" s="22">
        <v>199</v>
      </c>
      <c r="M1108" s="6">
        <v>3</v>
      </c>
      <c r="N1108" s="22">
        <f t="shared" si="53"/>
        <v>597</v>
      </c>
      <c r="O1108" s="6" t="str">
        <f>VLOOKUP(H1108,Data_Persons!$B$2:$C$9,2,0)</f>
        <v>Sara</v>
      </c>
    </row>
    <row r="1109" spans="1:15" x14ac:dyDescent="0.3">
      <c r="A1109" s="8" t="s">
        <v>1151</v>
      </c>
      <c r="B1109" s="43">
        <v>44698</v>
      </c>
      <c r="C1109" s="6">
        <f>DAY(Data_Sales[[#This Row],[Order Date]])</f>
        <v>17</v>
      </c>
      <c r="D1109" s="14">
        <f t="shared" si="51"/>
        <v>5</v>
      </c>
      <c r="E1109" s="6">
        <f t="shared" si="52"/>
        <v>2022</v>
      </c>
      <c r="F1109" s="6">
        <v>17</v>
      </c>
      <c r="G1109" s="6" t="s">
        <v>63</v>
      </c>
      <c r="H1109" s="6" t="s">
        <v>38</v>
      </c>
      <c r="I1109" s="6">
        <f>INDEX(Data_Persons[Tenure (yrs)],MATCH(Data_Sales!H1109,Data_Persons[Sales Person],0))</f>
        <v>5</v>
      </c>
      <c r="J1109" s="6" t="s">
        <v>12</v>
      </c>
      <c r="K1109" s="6" t="s">
        <v>832</v>
      </c>
      <c r="L1109" s="22">
        <v>199</v>
      </c>
      <c r="M1109" s="6">
        <v>2</v>
      </c>
      <c r="N1109" s="22">
        <f t="shared" si="53"/>
        <v>398</v>
      </c>
      <c r="O1109" s="6" t="str">
        <f>VLOOKUP(H1109,Data_Persons!$B$2:$C$9,2,0)</f>
        <v>Jeff</v>
      </c>
    </row>
    <row r="1110" spans="1:15" x14ac:dyDescent="0.3">
      <c r="A1110" s="8" t="s">
        <v>1152</v>
      </c>
      <c r="B1110" s="43">
        <v>44700</v>
      </c>
      <c r="C1110" s="6">
        <f>DAY(Data_Sales[[#This Row],[Order Date]])</f>
        <v>19</v>
      </c>
      <c r="D1110" s="14">
        <f t="shared" si="51"/>
        <v>5</v>
      </c>
      <c r="E1110" s="6">
        <f t="shared" si="52"/>
        <v>2022</v>
      </c>
      <c r="F1110" s="6">
        <v>20</v>
      </c>
      <c r="G1110" s="6" t="s">
        <v>10</v>
      </c>
      <c r="H1110" s="6" t="s">
        <v>38</v>
      </c>
      <c r="I1110" s="6">
        <f>INDEX(Data_Persons[Tenure (yrs)],MATCH(Data_Sales!H1110,Data_Persons[Sales Person],0))</f>
        <v>5</v>
      </c>
      <c r="J1110" s="6" t="s">
        <v>12</v>
      </c>
      <c r="K1110" s="6" t="s">
        <v>832</v>
      </c>
      <c r="L1110" s="22">
        <v>199</v>
      </c>
      <c r="M1110" s="6">
        <v>2</v>
      </c>
      <c r="N1110" s="22">
        <f t="shared" si="53"/>
        <v>398</v>
      </c>
      <c r="O1110" s="6" t="str">
        <f>VLOOKUP(H1110,Data_Persons!$B$2:$C$9,2,0)</f>
        <v>Jeff</v>
      </c>
    </row>
    <row r="1111" spans="1:15" x14ac:dyDescent="0.3">
      <c r="A1111" s="8" t="s">
        <v>1153</v>
      </c>
      <c r="B1111" s="43">
        <v>44701</v>
      </c>
      <c r="C1111" s="6">
        <f>DAY(Data_Sales[[#This Row],[Order Date]])</f>
        <v>20</v>
      </c>
      <c r="D1111" s="14">
        <f t="shared" si="51"/>
        <v>5</v>
      </c>
      <c r="E1111" s="6">
        <f t="shared" si="52"/>
        <v>2022</v>
      </c>
      <c r="F1111" s="6">
        <v>2</v>
      </c>
      <c r="G1111" s="6" t="s">
        <v>74</v>
      </c>
      <c r="H1111" s="6" t="s">
        <v>20</v>
      </c>
      <c r="I1111" s="6">
        <f>INDEX(Data_Persons[Tenure (yrs)],MATCH(Data_Sales!H1111,Data_Persons[Sales Person],0))</f>
        <v>2</v>
      </c>
      <c r="J1111" s="6" t="s">
        <v>21</v>
      </c>
      <c r="K1111" s="6" t="s">
        <v>832</v>
      </c>
      <c r="L1111" s="22">
        <v>199</v>
      </c>
      <c r="M1111" s="6">
        <v>9</v>
      </c>
      <c r="N1111" s="22">
        <f t="shared" si="53"/>
        <v>1791</v>
      </c>
      <c r="O1111" s="6" t="str">
        <f>VLOOKUP(H1111,Data_Persons!$B$2:$C$9,2,0)</f>
        <v>Jeff</v>
      </c>
    </row>
    <row r="1112" spans="1:15" x14ac:dyDescent="0.3">
      <c r="A1112" s="8" t="s">
        <v>1154</v>
      </c>
      <c r="B1112" s="43">
        <v>44706</v>
      </c>
      <c r="C1112" s="6">
        <f>DAY(Data_Sales[[#This Row],[Order Date]])</f>
        <v>25</v>
      </c>
      <c r="D1112" s="14">
        <f t="shared" si="51"/>
        <v>5</v>
      </c>
      <c r="E1112" s="6">
        <f t="shared" si="52"/>
        <v>2022</v>
      </c>
      <c r="F1112" s="6">
        <v>13</v>
      </c>
      <c r="G1112" s="6" t="s">
        <v>35</v>
      </c>
      <c r="H1112" s="6" t="s">
        <v>36</v>
      </c>
      <c r="I1112" s="6">
        <f>INDEX(Data_Persons[Tenure (yrs)],MATCH(Data_Sales!H1112,Data_Persons[Sales Person],0))</f>
        <v>6</v>
      </c>
      <c r="J1112" s="6" t="s">
        <v>27</v>
      </c>
      <c r="K1112" s="6" t="s">
        <v>832</v>
      </c>
      <c r="L1112" s="22">
        <v>199</v>
      </c>
      <c r="M1112" s="6">
        <v>0</v>
      </c>
      <c r="N1112" s="22">
        <f t="shared" si="53"/>
        <v>0</v>
      </c>
      <c r="O1112" s="6" t="str">
        <f>VLOOKUP(H1112,Data_Persons!$B$2:$C$9,2,0)</f>
        <v>Steve</v>
      </c>
    </row>
    <row r="1113" spans="1:15" x14ac:dyDescent="0.3">
      <c r="A1113" s="8" t="s">
        <v>1155</v>
      </c>
      <c r="B1113" s="43">
        <v>44706</v>
      </c>
      <c r="C1113" s="6">
        <f>DAY(Data_Sales[[#This Row],[Order Date]])</f>
        <v>25</v>
      </c>
      <c r="D1113" s="14">
        <f t="shared" si="51"/>
        <v>5</v>
      </c>
      <c r="E1113" s="6">
        <f t="shared" si="52"/>
        <v>2022</v>
      </c>
      <c r="F1113" s="6">
        <v>1</v>
      </c>
      <c r="G1113" s="6" t="s">
        <v>61</v>
      </c>
      <c r="H1113" s="6" t="s">
        <v>30</v>
      </c>
      <c r="I1113" s="6">
        <f>INDEX(Data_Persons[Tenure (yrs)],MATCH(Data_Sales!H1113,Data_Persons[Sales Person],0))</f>
        <v>2</v>
      </c>
      <c r="J1113" s="6" t="s">
        <v>21</v>
      </c>
      <c r="K1113" s="6" t="s">
        <v>832</v>
      </c>
      <c r="L1113" s="22">
        <v>199</v>
      </c>
      <c r="M1113" s="6">
        <v>1</v>
      </c>
      <c r="N1113" s="22">
        <f t="shared" si="53"/>
        <v>199</v>
      </c>
      <c r="O1113" s="6" t="str">
        <f>VLOOKUP(H1113,Data_Persons!$B$2:$C$9,2,0)</f>
        <v>Sara</v>
      </c>
    </row>
    <row r="1114" spans="1:15" x14ac:dyDescent="0.3">
      <c r="A1114" s="8" t="s">
        <v>1156</v>
      </c>
      <c r="B1114" s="43">
        <v>44706</v>
      </c>
      <c r="C1114" s="6">
        <f>DAY(Data_Sales[[#This Row],[Order Date]])</f>
        <v>25</v>
      </c>
      <c r="D1114" s="14">
        <f t="shared" si="51"/>
        <v>5</v>
      </c>
      <c r="E1114" s="6">
        <f t="shared" si="52"/>
        <v>2022</v>
      </c>
      <c r="F1114" s="6">
        <v>11</v>
      </c>
      <c r="G1114" s="6" t="s">
        <v>115</v>
      </c>
      <c r="H1114" s="6" t="s">
        <v>36</v>
      </c>
      <c r="I1114" s="6">
        <f>INDEX(Data_Persons[Tenure (yrs)],MATCH(Data_Sales!H1114,Data_Persons[Sales Person],0))</f>
        <v>6</v>
      </c>
      <c r="J1114" s="6" t="s">
        <v>27</v>
      </c>
      <c r="K1114" s="6" t="s">
        <v>832</v>
      </c>
      <c r="L1114" s="22">
        <v>199</v>
      </c>
      <c r="M1114" s="6">
        <v>6</v>
      </c>
      <c r="N1114" s="22">
        <f t="shared" si="53"/>
        <v>1194</v>
      </c>
      <c r="O1114" s="6" t="str">
        <f>VLOOKUP(H1114,Data_Persons!$B$2:$C$9,2,0)</f>
        <v>Steve</v>
      </c>
    </row>
    <row r="1115" spans="1:15" x14ac:dyDescent="0.3">
      <c r="A1115" s="8" t="s">
        <v>1157</v>
      </c>
      <c r="B1115" s="43">
        <v>44706</v>
      </c>
      <c r="C1115" s="6">
        <f>DAY(Data_Sales[[#This Row],[Order Date]])</f>
        <v>25</v>
      </c>
      <c r="D1115" s="14">
        <f t="shared" si="51"/>
        <v>5</v>
      </c>
      <c r="E1115" s="6">
        <f t="shared" si="52"/>
        <v>2022</v>
      </c>
      <c r="F1115" s="6">
        <v>5</v>
      </c>
      <c r="G1115" s="6" t="s">
        <v>23</v>
      </c>
      <c r="H1115" s="6" t="s">
        <v>30</v>
      </c>
      <c r="I1115" s="6">
        <f>INDEX(Data_Persons[Tenure (yrs)],MATCH(Data_Sales!H1115,Data_Persons[Sales Person],0))</f>
        <v>2</v>
      </c>
      <c r="J1115" s="6" t="s">
        <v>21</v>
      </c>
      <c r="K1115" s="6" t="s">
        <v>832</v>
      </c>
      <c r="L1115" s="22">
        <v>199</v>
      </c>
      <c r="M1115" s="6">
        <v>8</v>
      </c>
      <c r="N1115" s="22">
        <f t="shared" si="53"/>
        <v>1592</v>
      </c>
      <c r="O1115" s="6" t="str">
        <f>VLOOKUP(H1115,Data_Persons!$B$2:$C$9,2,0)</f>
        <v>Sara</v>
      </c>
    </row>
    <row r="1116" spans="1:15" x14ac:dyDescent="0.3">
      <c r="A1116" s="8" t="s">
        <v>1158</v>
      </c>
      <c r="B1116" s="43">
        <v>44707</v>
      </c>
      <c r="C1116" s="6">
        <f>DAY(Data_Sales[[#This Row],[Order Date]])</f>
        <v>26</v>
      </c>
      <c r="D1116" s="14">
        <f t="shared" si="51"/>
        <v>5</v>
      </c>
      <c r="E1116" s="6">
        <f t="shared" si="52"/>
        <v>2022</v>
      </c>
      <c r="F1116" s="6">
        <v>11</v>
      </c>
      <c r="G1116" s="6" t="s">
        <v>115</v>
      </c>
      <c r="H1116" s="6" t="s">
        <v>36</v>
      </c>
      <c r="I1116" s="6">
        <f>INDEX(Data_Persons[Tenure (yrs)],MATCH(Data_Sales!H1116,Data_Persons[Sales Person],0))</f>
        <v>6</v>
      </c>
      <c r="J1116" s="6" t="s">
        <v>27</v>
      </c>
      <c r="K1116" s="6" t="s">
        <v>832</v>
      </c>
      <c r="L1116" s="22">
        <v>199</v>
      </c>
      <c r="M1116" s="6">
        <v>1</v>
      </c>
      <c r="N1116" s="22">
        <f t="shared" si="53"/>
        <v>199</v>
      </c>
      <c r="O1116" s="6" t="str">
        <f>VLOOKUP(H1116,Data_Persons!$B$2:$C$9,2,0)</f>
        <v>Steve</v>
      </c>
    </row>
    <row r="1117" spans="1:15" x14ac:dyDescent="0.3">
      <c r="A1117" s="8" t="s">
        <v>1159</v>
      </c>
      <c r="B1117" s="43">
        <v>44708</v>
      </c>
      <c r="C1117" s="6">
        <f>DAY(Data_Sales[[#This Row],[Order Date]])</f>
        <v>27</v>
      </c>
      <c r="D1117" s="14">
        <f t="shared" si="51"/>
        <v>5</v>
      </c>
      <c r="E1117" s="6">
        <f t="shared" si="52"/>
        <v>2022</v>
      </c>
      <c r="F1117" s="6">
        <v>19</v>
      </c>
      <c r="G1117" s="6" t="s">
        <v>32</v>
      </c>
      <c r="H1117" s="6" t="s">
        <v>38</v>
      </c>
      <c r="I1117" s="6">
        <f>INDEX(Data_Persons[Tenure (yrs)],MATCH(Data_Sales!H1117,Data_Persons[Sales Person],0))</f>
        <v>5</v>
      </c>
      <c r="J1117" s="6" t="s">
        <v>12</v>
      </c>
      <c r="K1117" s="6" t="s">
        <v>832</v>
      </c>
      <c r="L1117" s="22">
        <v>199</v>
      </c>
      <c r="M1117" s="6">
        <v>0</v>
      </c>
      <c r="N1117" s="22">
        <f t="shared" si="53"/>
        <v>0</v>
      </c>
      <c r="O1117" s="6" t="str">
        <f>VLOOKUP(H1117,Data_Persons!$B$2:$C$9,2,0)</f>
        <v>Jeff</v>
      </c>
    </row>
    <row r="1118" spans="1:15" x14ac:dyDescent="0.3">
      <c r="A1118" s="8" t="s">
        <v>1160</v>
      </c>
      <c r="B1118" s="43">
        <v>44709</v>
      </c>
      <c r="C1118" s="6">
        <f>DAY(Data_Sales[[#This Row],[Order Date]])</f>
        <v>28</v>
      </c>
      <c r="D1118" s="14">
        <f t="shared" si="51"/>
        <v>5</v>
      </c>
      <c r="E1118" s="6">
        <f t="shared" si="52"/>
        <v>2022</v>
      </c>
      <c r="F1118" s="6">
        <v>16</v>
      </c>
      <c r="G1118" s="6" t="s">
        <v>92</v>
      </c>
      <c r="H1118" s="6" t="s">
        <v>38</v>
      </c>
      <c r="I1118" s="6">
        <f>INDEX(Data_Persons[Tenure (yrs)],MATCH(Data_Sales!H1118,Data_Persons[Sales Person],0))</f>
        <v>5</v>
      </c>
      <c r="J1118" s="6" t="s">
        <v>12</v>
      </c>
      <c r="K1118" s="6" t="s">
        <v>832</v>
      </c>
      <c r="L1118" s="22">
        <v>199</v>
      </c>
      <c r="M1118" s="6">
        <v>8</v>
      </c>
      <c r="N1118" s="22">
        <f t="shared" si="53"/>
        <v>1592</v>
      </c>
      <c r="O1118" s="6" t="str">
        <f>VLOOKUP(H1118,Data_Persons!$B$2:$C$9,2,0)</f>
        <v>Jeff</v>
      </c>
    </row>
    <row r="1119" spans="1:15" x14ac:dyDescent="0.3">
      <c r="A1119" s="8" t="s">
        <v>1161</v>
      </c>
      <c r="B1119" s="43">
        <v>44709</v>
      </c>
      <c r="C1119" s="6">
        <f>DAY(Data_Sales[[#This Row],[Order Date]])</f>
        <v>28</v>
      </c>
      <c r="D1119" s="14">
        <f t="shared" si="51"/>
        <v>5</v>
      </c>
      <c r="E1119" s="6">
        <f t="shared" si="52"/>
        <v>2022</v>
      </c>
      <c r="F1119" s="6">
        <v>9</v>
      </c>
      <c r="G1119" s="6" t="s">
        <v>40</v>
      </c>
      <c r="H1119" s="6" t="s">
        <v>16</v>
      </c>
      <c r="I1119" s="6">
        <f>INDEX(Data_Persons[Tenure (yrs)],MATCH(Data_Sales!H1119,Data_Persons[Sales Person],0))</f>
        <v>4</v>
      </c>
      <c r="J1119" s="6" t="s">
        <v>17</v>
      </c>
      <c r="K1119" s="6" t="s">
        <v>832</v>
      </c>
      <c r="L1119" s="22">
        <v>199</v>
      </c>
      <c r="M1119" s="6">
        <v>1</v>
      </c>
      <c r="N1119" s="22">
        <f t="shared" si="53"/>
        <v>199</v>
      </c>
      <c r="O1119" s="6" t="str">
        <f>VLOOKUP(H1119,Data_Persons!$B$2:$C$9,2,0)</f>
        <v>Steve</v>
      </c>
    </row>
    <row r="1120" spans="1:15" x14ac:dyDescent="0.3">
      <c r="A1120" s="8" t="s">
        <v>1162</v>
      </c>
      <c r="B1120" s="43">
        <v>44710</v>
      </c>
      <c r="C1120" s="6">
        <f>DAY(Data_Sales[[#This Row],[Order Date]])</f>
        <v>29</v>
      </c>
      <c r="D1120" s="14">
        <f t="shared" si="51"/>
        <v>5</v>
      </c>
      <c r="E1120" s="6">
        <f t="shared" si="52"/>
        <v>2022</v>
      </c>
      <c r="F1120" s="6">
        <v>4</v>
      </c>
      <c r="G1120" s="6" t="s">
        <v>19</v>
      </c>
      <c r="H1120" s="6" t="s">
        <v>30</v>
      </c>
      <c r="I1120" s="6">
        <f>INDEX(Data_Persons[Tenure (yrs)],MATCH(Data_Sales!H1120,Data_Persons[Sales Person],0))</f>
        <v>2</v>
      </c>
      <c r="J1120" s="6" t="s">
        <v>21</v>
      </c>
      <c r="K1120" s="6" t="s">
        <v>832</v>
      </c>
      <c r="L1120" s="22">
        <v>199</v>
      </c>
      <c r="M1120" s="6">
        <v>1</v>
      </c>
      <c r="N1120" s="22">
        <f t="shared" si="53"/>
        <v>199</v>
      </c>
      <c r="O1120" s="6" t="str">
        <f>VLOOKUP(H1120,Data_Persons!$B$2:$C$9,2,0)</f>
        <v>Sara</v>
      </c>
    </row>
    <row r="1121" spans="1:15" x14ac:dyDescent="0.3">
      <c r="A1121" s="8" t="s">
        <v>1163</v>
      </c>
      <c r="B1121" s="43">
        <v>44710</v>
      </c>
      <c r="C1121" s="6">
        <f>DAY(Data_Sales[[#This Row],[Order Date]])</f>
        <v>29</v>
      </c>
      <c r="D1121" s="14">
        <f t="shared" si="51"/>
        <v>5</v>
      </c>
      <c r="E1121" s="6">
        <f t="shared" si="52"/>
        <v>2022</v>
      </c>
      <c r="F1121" s="6">
        <v>18</v>
      </c>
      <c r="G1121" s="6" t="s">
        <v>52</v>
      </c>
      <c r="H1121" s="6" t="s">
        <v>38</v>
      </c>
      <c r="I1121" s="6">
        <f>INDEX(Data_Persons[Tenure (yrs)],MATCH(Data_Sales!H1121,Data_Persons[Sales Person],0))</f>
        <v>5</v>
      </c>
      <c r="J1121" s="6" t="s">
        <v>12</v>
      </c>
      <c r="K1121" s="6" t="s">
        <v>832</v>
      </c>
      <c r="L1121" s="22">
        <v>199</v>
      </c>
      <c r="M1121" s="6">
        <v>8</v>
      </c>
      <c r="N1121" s="22">
        <f t="shared" si="53"/>
        <v>1592</v>
      </c>
      <c r="O1121" s="6" t="str">
        <f>VLOOKUP(H1121,Data_Persons!$B$2:$C$9,2,0)</f>
        <v>Jeff</v>
      </c>
    </row>
    <row r="1122" spans="1:15" x14ac:dyDescent="0.3">
      <c r="A1122" s="8" t="s">
        <v>1164</v>
      </c>
      <c r="B1122" s="43">
        <v>44710</v>
      </c>
      <c r="C1122" s="6">
        <f>DAY(Data_Sales[[#This Row],[Order Date]])</f>
        <v>29</v>
      </c>
      <c r="D1122" s="14">
        <f t="shared" si="51"/>
        <v>5</v>
      </c>
      <c r="E1122" s="6">
        <f t="shared" si="52"/>
        <v>2022</v>
      </c>
      <c r="F1122" s="6">
        <v>13</v>
      </c>
      <c r="G1122" s="6" t="s">
        <v>35</v>
      </c>
      <c r="H1122" s="6" t="s">
        <v>36</v>
      </c>
      <c r="I1122" s="6">
        <f>INDEX(Data_Persons[Tenure (yrs)],MATCH(Data_Sales!H1122,Data_Persons[Sales Person],0))</f>
        <v>6</v>
      </c>
      <c r="J1122" s="6" t="s">
        <v>27</v>
      </c>
      <c r="K1122" s="6" t="s">
        <v>832</v>
      </c>
      <c r="L1122" s="22">
        <v>199</v>
      </c>
      <c r="M1122" s="6">
        <v>7</v>
      </c>
      <c r="N1122" s="22">
        <f t="shared" si="53"/>
        <v>1393</v>
      </c>
      <c r="O1122" s="6" t="str">
        <f>VLOOKUP(H1122,Data_Persons!$B$2:$C$9,2,0)</f>
        <v>Steve</v>
      </c>
    </row>
    <row r="1123" spans="1:15" x14ac:dyDescent="0.3">
      <c r="A1123" s="8" t="s">
        <v>1165</v>
      </c>
      <c r="B1123" s="43">
        <v>44718</v>
      </c>
      <c r="C1123" s="6">
        <f>DAY(Data_Sales[[#This Row],[Order Date]])</f>
        <v>6</v>
      </c>
      <c r="D1123" s="14">
        <f t="shared" si="51"/>
        <v>6</v>
      </c>
      <c r="E1123" s="6">
        <f t="shared" si="52"/>
        <v>2022</v>
      </c>
      <c r="F1123" s="6">
        <v>14</v>
      </c>
      <c r="G1123" s="6" t="s">
        <v>65</v>
      </c>
      <c r="H1123" s="6" t="s">
        <v>36</v>
      </c>
      <c r="I1123" s="6">
        <f>INDEX(Data_Persons[Tenure (yrs)],MATCH(Data_Sales!H1123,Data_Persons[Sales Person],0))</f>
        <v>6</v>
      </c>
      <c r="J1123" s="6" t="s">
        <v>27</v>
      </c>
      <c r="K1123" s="6" t="s">
        <v>832</v>
      </c>
      <c r="L1123" s="22">
        <v>199</v>
      </c>
      <c r="M1123" s="6">
        <v>7</v>
      </c>
      <c r="N1123" s="22">
        <f t="shared" si="53"/>
        <v>1393</v>
      </c>
      <c r="O1123" s="6" t="str">
        <f>VLOOKUP(H1123,Data_Persons!$B$2:$C$9,2,0)</f>
        <v>Steve</v>
      </c>
    </row>
    <row r="1124" spans="1:15" x14ac:dyDescent="0.3">
      <c r="A1124" s="8" t="s">
        <v>1166</v>
      </c>
      <c r="B1124" s="43">
        <v>44718</v>
      </c>
      <c r="C1124" s="6">
        <f>DAY(Data_Sales[[#This Row],[Order Date]])</f>
        <v>6</v>
      </c>
      <c r="D1124" s="14">
        <f t="shared" si="51"/>
        <v>6</v>
      </c>
      <c r="E1124" s="6">
        <f t="shared" si="52"/>
        <v>2022</v>
      </c>
      <c r="F1124" s="6">
        <v>15</v>
      </c>
      <c r="G1124" s="6" t="s">
        <v>49</v>
      </c>
      <c r="H1124" s="6" t="s">
        <v>26</v>
      </c>
      <c r="I1124" s="6">
        <f>INDEX(Data_Persons[Tenure (yrs)],MATCH(Data_Sales!H1124,Data_Persons[Sales Person],0))</f>
        <v>5</v>
      </c>
      <c r="J1124" s="6" t="s">
        <v>27</v>
      </c>
      <c r="K1124" s="6" t="s">
        <v>832</v>
      </c>
      <c r="L1124" s="22">
        <v>199</v>
      </c>
      <c r="M1124" s="6">
        <v>6</v>
      </c>
      <c r="N1124" s="22">
        <f t="shared" si="53"/>
        <v>1194</v>
      </c>
      <c r="O1124" s="6" t="str">
        <f>VLOOKUP(H1124,Data_Persons!$B$2:$C$9,2,0)</f>
        <v>Sara</v>
      </c>
    </row>
    <row r="1125" spans="1:15" x14ac:dyDescent="0.3">
      <c r="A1125" s="8" t="s">
        <v>1167</v>
      </c>
      <c r="B1125" s="43">
        <v>44720</v>
      </c>
      <c r="C1125" s="6">
        <f>DAY(Data_Sales[[#This Row],[Order Date]])</f>
        <v>8</v>
      </c>
      <c r="D1125" s="14">
        <f t="shared" si="51"/>
        <v>6</v>
      </c>
      <c r="E1125" s="6">
        <f t="shared" si="52"/>
        <v>2022</v>
      </c>
      <c r="F1125" s="6">
        <v>4</v>
      </c>
      <c r="G1125" s="6" t="s">
        <v>19</v>
      </c>
      <c r="H1125" s="6" t="s">
        <v>30</v>
      </c>
      <c r="I1125" s="6">
        <f>INDEX(Data_Persons[Tenure (yrs)],MATCH(Data_Sales!H1125,Data_Persons[Sales Person],0))</f>
        <v>2</v>
      </c>
      <c r="J1125" s="6" t="s">
        <v>21</v>
      </c>
      <c r="K1125" s="6" t="s">
        <v>832</v>
      </c>
      <c r="L1125" s="22">
        <v>199</v>
      </c>
      <c r="M1125" s="6">
        <v>1</v>
      </c>
      <c r="N1125" s="22">
        <f t="shared" si="53"/>
        <v>199</v>
      </c>
      <c r="O1125" s="6" t="str">
        <f>VLOOKUP(H1125,Data_Persons!$B$2:$C$9,2,0)</f>
        <v>Sara</v>
      </c>
    </row>
    <row r="1126" spans="1:15" x14ac:dyDescent="0.3">
      <c r="A1126" s="8" t="s">
        <v>1168</v>
      </c>
      <c r="B1126" s="43">
        <v>44720</v>
      </c>
      <c r="C1126" s="6">
        <f>DAY(Data_Sales[[#This Row],[Order Date]])</f>
        <v>8</v>
      </c>
      <c r="D1126" s="14">
        <f t="shared" si="51"/>
        <v>6</v>
      </c>
      <c r="E1126" s="6">
        <f t="shared" si="52"/>
        <v>2022</v>
      </c>
      <c r="F1126" s="6">
        <v>7</v>
      </c>
      <c r="G1126" s="6" t="s">
        <v>43</v>
      </c>
      <c r="H1126" s="6" t="s">
        <v>16</v>
      </c>
      <c r="I1126" s="6">
        <f>INDEX(Data_Persons[Tenure (yrs)],MATCH(Data_Sales!H1126,Data_Persons[Sales Person],0))</f>
        <v>4</v>
      </c>
      <c r="J1126" s="6" t="s">
        <v>17</v>
      </c>
      <c r="K1126" s="6" t="s">
        <v>832</v>
      </c>
      <c r="L1126" s="22">
        <v>199</v>
      </c>
      <c r="M1126" s="6">
        <v>9</v>
      </c>
      <c r="N1126" s="22">
        <f t="shared" si="53"/>
        <v>1791</v>
      </c>
      <c r="O1126" s="6" t="str">
        <f>VLOOKUP(H1126,Data_Persons!$B$2:$C$9,2,0)</f>
        <v>Steve</v>
      </c>
    </row>
    <row r="1127" spans="1:15" x14ac:dyDescent="0.3">
      <c r="A1127" s="8" t="s">
        <v>1169</v>
      </c>
      <c r="B1127" s="43">
        <v>44722</v>
      </c>
      <c r="C1127" s="6">
        <f>DAY(Data_Sales[[#This Row],[Order Date]])</f>
        <v>10</v>
      </c>
      <c r="D1127" s="14">
        <f t="shared" si="51"/>
        <v>6</v>
      </c>
      <c r="E1127" s="6">
        <f t="shared" si="52"/>
        <v>2022</v>
      </c>
      <c r="F1127" s="6">
        <v>11</v>
      </c>
      <c r="G1127" s="6" t="s">
        <v>115</v>
      </c>
      <c r="H1127" s="6" t="s">
        <v>26</v>
      </c>
      <c r="I1127" s="6">
        <f>INDEX(Data_Persons[Tenure (yrs)],MATCH(Data_Sales!H1127,Data_Persons[Sales Person],0))</f>
        <v>5</v>
      </c>
      <c r="J1127" s="6" t="s">
        <v>27</v>
      </c>
      <c r="K1127" s="6" t="s">
        <v>832</v>
      </c>
      <c r="L1127" s="22">
        <v>199</v>
      </c>
      <c r="M1127" s="6">
        <v>4</v>
      </c>
      <c r="N1127" s="22">
        <f t="shared" si="53"/>
        <v>796</v>
      </c>
      <c r="O1127" s="6" t="str">
        <f>VLOOKUP(H1127,Data_Persons!$B$2:$C$9,2,0)</f>
        <v>Sara</v>
      </c>
    </row>
    <row r="1128" spans="1:15" x14ac:dyDescent="0.3">
      <c r="A1128" s="8" t="s">
        <v>1170</v>
      </c>
      <c r="B1128" s="43">
        <v>44723</v>
      </c>
      <c r="C1128" s="6">
        <f>DAY(Data_Sales[[#This Row],[Order Date]])</f>
        <v>11</v>
      </c>
      <c r="D1128" s="14">
        <f t="shared" si="51"/>
        <v>6</v>
      </c>
      <c r="E1128" s="6">
        <f t="shared" si="52"/>
        <v>2022</v>
      </c>
      <c r="F1128" s="6">
        <v>9</v>
      </c>
      <c r="G1128" s="6" t="s">
        <v>40</v>
      </c>
      <c r="H1128" s="6" t="s">
        <v>16</v>
      </c>
      <c r="I1128" s="6">
        <f>INDEX(Data_Persons[Tenure (yrs)],MATCH(Data_Sales!H1128,Data_Persons[Sales Person],0))</f>
        <v>4</v>
      </c>
      <c r="J1128" s="6" t="s">
        <v>17</v>
      </c>
      <c r="K1128" s="6" t="s">
        <v>832</v>
      </c>
      <c r="L1128" s="22">
        <v>199</v>
      </c>
      <c r="M1128" s="6">
        <v>5</v>
      </c>
      <c r="N1128" s="22">
        <f t="shared" si="53"/>
        <v>995</v>
      </c>
      <c r="O1128" s="6" t="str">
        <f>VLOOKUP(H1128,Data_Persons!$B$2:$C$9,2,0)</f>
        <v>Steve</v>
      </c>
    </row>
    <row r="1129" spans="1:15" x14ac:dyDescent="0.3">
      <c r="A1129" s="8" t="s">
        <v>1171</v>
      </c>
      <c r="B1129" s="43">
        <v>44726</v>
      </c>
      <c r="C1129" s="6">
        <f>DAY(Data_Sales[[#This Row],[Order Date]])</f>
        <v>14</v>
      </c>
      <c r="D1129" s="14">
        <f t="shared" si="51"/>
        <v>6</v>
      </c>
      <c r="E1129" s="6">
        <f t="shared" si="52"/>
        <v>2022</v>
      </c>
      <c r="F1129" s="6">
        <v>17</v>
      </c>
      <c r="G1129" s="6" t="s">
        <v>63</v>
      </c>
      <c r="H1129" s="6" t="s">
        <v>11</v>
      </c>
      <c r="I1129" s="6">
        <f>INDEX(Data_Persons[Tenure (yrs)],MATCH(Data_Sales!H1129,Data_Persons[Sales Person],0))</f>
        <v>3</v>
      </c>
      <c r="J1129" s="6" t="s">
        <v>12</v>
      </c>
      <c r="K1129" s="6" t="s">
        <v>832</v>
      </c>
      <c r="L1129" s="22">
        <v>199</v>
      </c>
      <c r="M1129" s="6">
        <v>8</v>
      </c>
      <c r="N1129" s="22">
        <f t="shared" si="53"/>
        <v>1592</v>
      </c>
      <c r="O1129" s="6" t="str">
        <f>VLOOKUP(H1129,Data_Persons!$B$2:$C$9,2,0)</f>
        <v>Jeff</v>
      </c>
    </row>
    <row r="1130" spans="1:15" x14ac:dyDescent="0.3">
      <c r="A1130" s="8" t="s">
        <v>1172</v>
      </c>
      <c r="B1130" s="43">
        <v>44727</v>
      </c>
      <c r="C1130" s="6">
        <f>DAY(Data_Sales[[#This Row],[Order Date]])</f>
        <v>15</v>
      </c>
      <c r="D1130" s="14">
        <f t="shared" si="51"/>
        <v>6</v>
      </c>
      <c r="E1130" s="6">
        <f t="shared" si="52"/>
        <v>2022</v>
      </c>
      <c r="F1130" s="6">
        <v>17</v>
      </c>
      <c r="G1130" s="6" t="s">
        <v>63</v>
      </c>
      <c r="H1130" s="6" t="s">
        <v>11</v>
      </c>
      <c r="I1130" s="6">
        <f>INDEX(Data_Persons[Tenure (yrs)],MATCH(Data_Sales!H1130,Data_Persons[Sales Person],0))</f>
        <v>3</v>
      </c>
      <c r="J1130" s="6" t="s">
        <v>12</v>
      </c>
      <c r="K1130" s="6" t="s">
        <v>832</v>
      </c>
      <c r="L1130" s="22">
        <v>199</v>
      </c>
      <c r="M1130" s="6">
        <v>3</v>
      </c>
      <c r="N1130" s="22">
        <f t="shared" si="53"/>
        <v>597</v>
      </c>
      <c r="O1130" s="6" t="str">
        <f>VLOOKUP(H1130,Data_Persons!$B$2:$C$9,2,0)</f>
        <v>Jeff</v>
      </c>
    </row>
    <row r="1131" spans="1:15" x14ac:dyDescent="0.3">
      <c r="A1131" s="8" t="s">
        <v>1173</v>
      </c>
      <c r="B1131" s="43">
        <v>44728</v>
      </c>
      <c r="C1131" s="6">
        <f>DAY(Data_Sales[[#This Row],[Order Date]])</f>
        <v>16</v>
      </c>
      <c r="D1131" s="14">
        <f t="shared" si="51"/>
        <v>6</v>
      </c>
      <c r="E1131" s="6">
        <f t="shared" si="52"/>
        <v>2022</v>
      </c>
      <c r="F1131" s="6">
        <v>20</v>
      </c>
      <c r="G1131" s="6" t="s">
        <v>10</v>
      </c>
      <c r="H1131" s="6" t="s">
        <v>11</v>
      </c>
      <c r="I1131" s="6">
        <f>INDEX(Data_Persons[Tenure (yrs)],MATCH(Data_Sales!H1131,Data_Persons[Sales Person],0))</f>
        <v>3</v>
      </c>
      <c r="J1131" s="6" t="s">
        <v>12</v>
      </c>
      <c r="K1131" s="6" t="s">
        <v>832</v>
      </c>
      <c r="L1131" s="22">
        <v>199</v>
      </c>
      <c r="M1131" s="6">
        <v>7</v>
      </c>
      <c r="N1131" s="22">
        <f t="shared" si="53"/>
        <v>1393</v>
      </c>
      <c r="O1131" s="6" t="str">
        <f>VLOOKUP(H1131,Data_Persons!$B$2:$C$9,2,0)</f>
        <v>Jeff</v>
      </c>
    </row>
    <row r="1132" spans="1:15" x14ac:dyDescent="0.3">
      <c r="A1132" s="8" t="s">
        <v>1174</v>
      </c>
      <c r="B1132" s="43">
        <v>44731</v>
      </c>
      <c r="C1132" s="6">
        <f>DAY(Data_Sales[[#This Row],[Order Date]])</f>
        <v>19</v>
      </c>
      <c r="D1132" s="14">
        <f t="shared" si="51"/>
        <v>6</v>
      </c>
      <c r="E1132" s="6">
        <f t="shared" si="52"/>
        <v>2022</v>
      </c>
      <c r="F1132" s="6">
        <v>13</v>
      </c>
      <c r="G1132" s="6" t="s">
        <v>35</v>
      </c>
      <c r="H1132" s="6" t="s">
        <v>26</v>
      </c>
      <c r="I1132" s="6">
        <f>INDEX(Data_Persons[Tenure (yrs)],MATCH(Data_Sales!H1132,Data_Persons[Sales Person],0))</f>
        <v>5</v>
      </c>
      <c r="J1132" s="6" t="s">
        <v>27</v>
      </c>
      <c r="K1132" s="6" t="s">
        <v>832</v>
      </c>
      <c r="L1132" s="22">
        <v>199</v>
      </c>
      <c r="M1132" s="6">
        <v>0</v>
      </c>
      <c r="N1132" s="22">
        <f t="shared" si="53"/>
        <v>0</v>
      </c>
      <c r="O1132" s="6" t="str">
        <f>VLOOKUP(H1132,Data_Persons!$B$2:$C$9,2,0)</f>
        <v>Sara</v>
      </c>
    </row>
    <row r="1133" spans="1:15" x14ac:dyDescent="0.3">
      <c r="A1133" s="8" t="s">
        <v>1175</v>
      </c>
      <c r="B1133" s="43">
        <v>44731</v>
      </c>
      <c r="C1133" s="6">
        <f>DAY(Data_Sales[[#This Row],[Order Date]])</f>
        <v>19</v>
      </c>
      <c r="D1133" s="14">
        <f t="shared" si="51"/>
        <v>6</v>
      </c>
      <c r="E1133" s="6">
        <f t="shared" si="52"/>
        <v>2022</v>
      </c>
      <c r="F1133" s="6">
        <v>11</v>
      </c>
      <c r="G1133" s="6" t="s">
        <v>115</v>
      </c>
      <c r="H1133" s="6" t="s">
        <v>26</v>
      </c>
      <c r="I1133" s="6">
        <f>INDEX(Data_Persons[Tenure (yrs)],MATCH(Data_Sales!H1133,Data_Persons[Sales Person],0))</f>
        <v>5</v>
      </c>
      <c r="J1133" s="6" t="s">
        <v>27</v>
      </c>
      <c r="K1133" s="6" t="s">
        <v>832</v>
      </c>
      <c r="L1133" s="22">
        <v>199</v>
      </c>
      <c r="M1133" s="6">
        <v>7</v>
      </c>
      <c r="N1133" s="22">
        <f t="shared" si="53"/>
        <v>1393</v>
      </c>
      <c r="O1133" s="6" t="str">
        <f>VLOOKUP(H1133,Data_Persons!$B$2:$C$9,2,0)</f>
        <v>Sara</v>
      </c>
    </row>
    <row r="1134" spans="1:15" x14ac:dyDescent="0.3">
      <c r="A1134" s="8" t="s">
        <v>1176</v>
      </c>
      <c r="B1134" s="43">
        <v>44733</v>
      </c>
      <c r="C1134" s="6">
        <f>DAY(Data_Sales[[#This Row],[Order Date]])</f>
        <v>21</v>
      </c>
      <c r="D1134" s="14">
        <f t="shared" si="51"/>
        <v>6</v>
      </c>
      <c r="E1134" s="6">
        <f t="shared" si="52"/>
        <v>2022</v>
      </c>
      <c r="F1134" s="6">
        <v>20</v>
      </c>
      <c r="G1134" s="6" t="s">
        <v>10</v>
      </c>
      <c r="H1134" s="6" t="s">
        <v>38</v>
      </c>
      <c r="I1134" s="6">
        <f>INDEX(Data_Persons[Tenure (yrs)],MATCH(Data_Sales!H1134,Data_Persons[Sales Person],0))</f>
        <v>5</v>
      </c>
      <c r="J1134" s="6" t="s">
        <v>12</v>
      </c>
      <c r="K1134" s="6" t="s">
        <v>832</v>
      </c>
      <c r="L1134" s="22">
        <v>199</v>
      </c>
      <c r="M1134" s="6">
        <v>7</v>
      </c>
      <c r="N1134" s="22">
        <f t="shared" si="53"/>
        <v>1393</v>
      </c>
      <c r="O1134" s="6" t="str">
        <f>VLOOKUP(H1134,Data_Persons!$B$2:$C$9,2,0)</f>
        <v>Jeff</v>
      </c>
    </row>
    <row r="1135" spans="1:15" x14ac:dyDescent="0.3">
      <c r="A1135" s="8" t="s">
        <v>1177</v>
      </c>
      <c r="B1135" s="43">
        <v>44734</v>
      </c>
      <c r="C1135" s="6">
        <f>DAY(Data_Sales[[#This Row],[Order Date]])</f>
        <v>22</v>
      </c>
      <c r="D1135" s="14">
        <f t="shared" si="51"/>
        <v>6</v>
      </c>
      <c r="E1135" s="6">
        <f t="shared" si="52"/>
        <v>2022</v>
      </c>
      <c r="F1135" s="6">
        <v>3</v>
      </c>
      <c r="G1135" s="6" t="s">
        <v>29</v>
      </c>
      <c r="H1135" s="6" t="s">
        <v>30</v>
      </c>
      <c r="I1135" s="6">
        <f>INDEX(Data_Persons[Tenure (yrs)],MATCH(Data_Sales!H1135,Data_Persons[Sales Person],0))</f>
        <v>2</v>
      </c>
      <c r="J1135" s="6" t="s">
        <v>21</v>
      </c>
      <c r="K1135" s="6" t="s">
        <v>832</v>
      </c>
      <c r="L1135" s="22">
        <v>199</v>
      </c>
      <c r="M1135" s="6">
        <v>5</v>
      </c>
      <c r="N1135" s="22">
        <f t="shared" si="53"/>
        <v>995</v>
      </c>
      <c r="O1135" s="6" t="str">
        <f>VLOOKUP(H1135,Data_Persons!$B$2:$C$9,2,0)</f>
        <v>Sara</v>
      </c>
    </row>
    <row r="1136" spans="1:15" x14ac:dyDescent="0.3">
      <c r="A1136" s="8" t="s">
        <v>1178</v>
      </c>
      <c r="B1136" s="43">
        <v>44741</v>
      </c>
      <c r="C1136" s="6">
        <f>DAY(Data_Sales[[#This Row],[Order Date]])</f>
        <v>29</v>
      </c>
      <c r="D1136" s="14">
        <f t="shared" si="51"/>
        <v>6</v>
      </c>
      <c r="E1136" s="6">
        <f t="shared" si="52"/>
        <v>2022</v>
      </c>
      <c r="F1136" s="6">
        <v>8</v>
      </c>
      <c r="G1136" s="6" t="s">
        <v>76</v>
      </c>
      <c r="H1136" s="6" t="s">
        <v>16</v>
      </c>
      <c r="I1136" s="6">
        <f>INDEX(Data_Persons[Tenure (yrs)],MATCH(Data_Sales!H1136,Data_Persons[Sales Person],0))</f>
        <v>4</v>
      </c>
      <c r="J1136" s="6" t="s">
        <v>17</v>
      </c>
      <c r="K1136" s="6" t="s">
        <v>832</v>
      </c>
      <c r="L1136" s="22">
        <v>199</v>
      </c>
      <c r="M1136" s="6">
        <v>3</v>
      </c>
      <c r="N1136" s="22">
        <f t="shared" si="53"/>
        <v>597</v>
      </c>
      <c r="O1136" s="6" t="str">
        <f>VLOOKUP(H1136,Data_Persons!$B$2:$C$9,2,0)</f>
        <v>Steve</v>
      </c>
    </row>
    <row r="1137" spans="1:15" x14ac:dyDescent="0.3">
      <c r="A1137" s="8" t="s">
        <v>1179</v>
      </c>
      <c r="B1137" s="43">
        <v>44744</v>
      </c>
      <c r="C1137" s="6">
        <f>DAY(Data_Sales[[#This Row],[Order Date]])</f>
        <v>2</v>
      </c>
      <c r="D1137" s="14">
        <f t="shared" si="51"/>
        <v>7</v>
      </c>
      <c r="E1137" s="6">
        <f t="shared" si="52"/>
        <v>2022</v>
      </c>
      <c r="F1137" s="6">
        <v>8</v>
      </c>
      <c r="G1137" s="6" t="s">
        <v>76</v>
      </c>
      <c r="H1137" s="6" t="s">
        <v>16</v>
      </c>
      <c r="I1137" s="6">
        <f>INDEX(Data_Persons[Tenure (yrs)],MATCH(Data_Sales!H1137,Data_Persons[Sales Person],0))</f>
        <v>4</v>
      </c>
      <c r="J1137" s="6" t="s">
        <v>17</v>
      </c>
      <c r="K1137" s="6" t="s">
        <v>832</v>
      </c>
      <c r="L1137" s="22">
        <v>199</v>
      </c>
      <c r="M1137" s="6">
        <v>3</v>
      </c>
      <c r="N1137" s="22">
        <f t="shared" si="53"/>
        <v>597</v>
      </c>
      <c r="O1137" s="6" t="str">
        <f>VLOOKUP(H1137,Data_Persons!$B$2:$C$9,2,0)</f>
        <v>Steve</v>
      </c>
    </row>
    <row r="1138" spans="1:15" x14ac:dyDescent="0.3">
      <c r="A1138" s="8" t="s">
        <v>1180</v>
      </c>
      <c r="B1138" s="43">
        <v>44747</v>
      </c>
      <c r="C1138" s="6">
        <f>DAY(Data_Sales[[#This Row],[Order Date]])</f>
        <v>5</v>
      </c>
      <c r="D1138" s="14">
        <f t="shared" si="51"/>
        <v>7</v>
      </c>
      <c r="E1138" s="6">
        <f t="shared" si="52"/>
        <v>2022</v>
      </c>
      <c r="F1138" s="6">
        <v>8</v>
      </c>
      <c r="G1138" s="6" t="s">
        <v>76</v>
      </c>
      <c r="H1138" s="6" t="s">
        <v>41</v>
      </c>
      <c r="I1138" s="6">
        <f>INDEX(Data_Persons[Tenure (yrs)],MATCH(Data_Sales!H1138,Data_Persons[Sales Person],0))</f>
        <v>8</v>
      </c>
      <c r="J1138" s="6" t="s">
        <v>17</v>
      </c>
      <c r="K1138" s="6" t="s">
        <v>832</v>
      </c>
      <c r="L1138" s="22">
        <v>199</v>
      </c>
      <c r="M1138" s="6">
        <v>5</v>
      </c>
      <c r="N1138" s="22">
        <f t="shared" si="53"/>
        <v>995</v>
      </c>
      <c r="O1138" s="6" t="str">
        <f>VLOOKUP(H1138,Data_Persons!$B$2:$C$9,2,0)</f>
        <v>Philip</v>
      </c>
    </row>
    <row r="1139" spans="1:15" x14ac:dyDescent="0.3">
      <c r="A1139" s="8" t="s">
        <v>1181</v>
      </c>
      <c r="B1139" s="43">
        <v>44749</v>
      </c>
      <c r="C1139" s="6">
        <f>DAY(Data_Sales[[#This Row],[Order Date]])</f>
        <v>7</v>
      </c>
      <c r="D1139" s="14">
        <f t="shared" si="51"/>
        <v>7</v>
      </c>
      <c r="E1139" s="6">
        <f t="shared" si="52"/>
        <v>2022</v>
      </c>
      <c r="F1139" s="6">
        <v>9</v>
      </c>
      <c r="G1139" s="6" t="s">
        <v>40</v>
      </c>
      <c r="H1139" s="6" t="s">
        <v>41</v>
      </c>
      <c r="I1139" s="6">
        <f>INDEX(Data_Persons[Tenure (yrs)],MATCH(Data_Sales!H1139,Data_Persons[Sales Person],0))</f>
        <v>8</v>
      </c>
      <c r="J1139" s="6" t="s">
        <v>17</v>
      </c>
      <c r="K1139" s="6" t="s">
        <v>832</v>
      </c>
      <c r="L1139" s="22">
        <v>199</v>
      </c>
      <c r="M1139" s="6">
        <v>2</v>
      </c>
      <c r="N1139" s="22">
        <f t="shared" si="53"/>
        <v>398</v>
      </c>
      <c r="O1139" s="6" t="str">
        <f>VLOOKUP(H1139,Data_Persons!$B$2:$C$9,2,0)</f>
        <v>Philip</v>
      </c>
    </row>
    <row r="1140" spans="1:15" x14ac:dyDescent="0.3">
      <c r="A1140" s="8" t="s">
        <v>1182</v>
      </c>
      <c r="B1140" s="43">
        <v>44752</v>
      </c>
      <c r="C1140" s="6">
        <f>DAY(Data_Sales[[#This Row],[Order Date]])</f>
        <v>10</v>
      </c>
      <c r="D1140" s="14">
        <f t="shared" si="51"/>
        <v>7</v>
      </c>
      <c r="E1140" s="6">
        <f t="shared" si="52"/>
        <v>2022</v>
      </c>
      <c r="F1140" s="6">
        <v>5</v>
      </c>
      <c r="G1140" s="6" t="s">
        <v>23</v>
      </c>
      <c r="H1140" s="6" t="s">
        <v>20</v>
      </c>
      <c r="I1140" s="6">
        <f>INDEX(Data_Persons[Tenure (yrs)],MATCH(Data_Sales!H1140,Data_Persons[Sales Person],0))</f>
        <v>2</v>
      </c>
      <c r="J1140" s="6" t="s">
        <v>21</v>
      </c>
      <c r="K1140" s="6" t="s">
        <v>832</v>
      </c>
      <c r="L1140" s="22">
        <v>199</v>
      </c>
      <c r="M1140" s="6">
        <v>3</v>
      </c>
      <c r="N1140" s="22">
        <f t="shared" si="53"/>
        <v>597</v>
      </c>
      <c r="O1140" s="6" t="str">
        <f>VLOOKUP(H1140,Data_Persons!$B$2:$C$9,2,0)</f>
        <v>Jeff</v>
      </c>
    </row>
    <row r="1141" spans="1:15" x14ac:dyDescent="0.3">
      <c r="A1141" s="8" t="s">
        <v>1183</v>
      </c>
      <c r="B1141" s="43">
        <v>44752</v>
      </c>
      <c r="C1141" s="6">
        <f>DAY(Data_Sales[[#This Row],[Order Date]])</f>
        <v>10</v>
      </c>
      <c r="D1141" s="14">
        <f t="shared" si="51"/>
        <v>7</v>
      </c>
      <c r="E1141" s="6">
        <f t="shared" si="52"/>
        <v>2022</v>
      </c>
      <c r="F1141" s="6">
        <v>8</v>
      </c>
      <c r="G1141" s="6" t="s">
        <v>76</v>
      </c>
      <c r="H1141" s="6" t="s">
        <v>16</v>
      </c>
      <c r="I1141" s="6">
        <f>INDEX(Data_Persons[Tenure (yrs)],MATCH(Data_Sales!H1141,Data_Persons[Sales Person],0))</f>
        <v>4</v>
      </c>
      <c r="J1141" s="6" t="s">
        <v>17</v>
      </c>
      <c r="K1141" s="6" t="s">
        <v>832</v>
      </c>
      <c r="L1141" s="22">
        <v>199</v>
      </c>
      <c r="M1141" s="6">
        <v>6</v>
      </c>
      <c r="N1141" s="22">
        <f t="shared" si="53"/>
        <v>1194</v>
      </c>
      <c r="O1141" s="6" t="str">
        <f>VLOOKUP(H1141,Data_Persons!$B$2:$C$9,2,0)</f>
        <v>Steve</v>
      </c>
    </row>
    <row r="1142" spans="1:15" x14ac:dyDescent="0.3">
      <c r="A1142" s="8" t="s">
        <v>1184</v>
      </c>
      <c r="B1142" s="43">
        <v>44754</v>
      </c>
      <c r="C1142" s="6">
        <f>DAY(Data_Sales[[#This Row],[Order Date]])</f>
        <v>12</v>
      </c>
      <c r="D1142" s="14">
        <f t="shared" si="51"/>
        <v>7</v>
      </c>
      <c r="E1142" s="6">
        <f t="shared" si="52"/>
        <v>2022</v>
      </c>
      <c r="F1142" s="6">
        <v>13</v>
      </c>
      <c r="G1142" s="6" t="s">
        <v>35</v>
      </c>
      <c r="H1142" s="6" t="s">
        <v>26</v>
      </c>
      <c r="I1142" s="6">
        <f>INDEX(Data_Persons[Tenure (yrs)],MATCH(Data_Sales!H1142,Data_Persons[Sales Person],0))</f>
        <v>5</v>
      </c>
      <c r="J1142" s="6" t="s">
        <v>27</v>
      </c>
      <c r="K1142" s="6" t="s">
        <v>832</v>
      </c>
      <c r="L1142" s="22">
        <v>199</v>
      </c>
      <c r="M1142" s="6">
        <v>3</v>
      </c>
      <c r="N1142" s="22">
        <f t="shared" si="53"/>
        <v>597</v>
      </c>
      <c r="O1142" s="6" t="str">
        <f>VLOOKUP(H1142,Data_Persons!$B$2:$C$9,2,0)</f>
        <v>Sara</v>
      </c>
    </row>
    <row r="1143" spans="1:15" x14ac:dyDescent="0.3">
      <c r="A1143" s="8" t="s">
        <v>1185</v>
      </c>
      <c r="B1143" s="43">
        <v>44755</v>
      </c>
      <c r="C1143" s="6">
        <f>DAY(Data_Sales[[#This Row],[Order Date]])</f>
        <v>13</v>
      </c>
      <c r="D1143" s="14">
        <f t="shared" si="51"/>
        <v>7</v>
      </c>
      <c r="E1143" s="6">
        <f t="shared" si="52"/>
        <v>2022</v>
      </c>
      <c r="F1143" s="6">
        <v>6</v>
      </c>
      <c r="G1143" s="6" t="s">
        <v>15</v>
      </c>
      <c r="H1143" s="6" t="s">
        <v>16</v>
      </c>
      <c r="I1143" s="6">
        <f>INDEX(Data_Persons[Tenure (yrs)],MATCH(Data_Sales!H1143,Data_Persons[Sales Person],0))</f>
        <v>4</v>
      </c>
      <c r="J1143" s="6" t="s">
        <v>17</v>
      </c>
      <c r="K1143" s="6" t="s">
        <v>832</v>
      </c>
      <c r="L1143" s="22">
        <v>199</v>
      </c>
      <c r="M1143" s="6">
        <v>1</v>
      </c>
      <c r="N1143" s="22">
        <f t="shared" si="53"/>
        <v>199</v>
      </c>
      <c r="O1143" s="6" t="str">
        <f>VLOOKUP(H1143,Data_Persons!$B$2:$C$9,2,0)</f>
        <v>Steve</v>
      </c>
    </row>
    <row r="1144" spans="1:15" x14ac:dyDescent="0.3">
      <c r="A1144" s="8" t="s">
        <v>1186</v>
      </c>
      <c r="B1144" s="43">
        <v>44756</v>
      </c>
      <c r="C1144" s="6">
        <f>DAY(Data_Sales[[#This Row],[Order Date]])</f>
        <v>14</v>
      </c>
      <c r="D1144" s="14">
        <f t="shared" si="51"/>
        <v>7</v>
      </c>
      <c r="E1144" s="6">
        <f t="shared" si="52"/>
        <v>2022</v>
      </c>
      <c r="F1144" s="6">
        <v>16</v>
      </c>
      <c r="G1144" s="6" t="s">
        <v>92</v>
      </c>
      <c r="H1144" s="6" t="s">
        <v>11</v>
      </c>
      <c r="I1144" s="6">
        <f>INDEX(Data_Persons[Tenure (yrs)],MATCH(Data_Sales!H1144,Data_Persons[Sales Person],0))</f>
        <v>3</v>
      </c>
      <c r="J1144" s="6" t="s">
        <v>12</v>
      </c>
      <c r="K1144" s="6" t="s">
        <v>832</v>
      </c>
      <c r="L1144" s="22">
        <v>199</v>
      </c>
      <c r="M1144" s="6">
        <v>8</v>
      </c>
      <c r="N1144" s="22">
        <f t="shared" si="53"/>
        <v>1592</v>
      </c>
      <c r="O1144" s="6" t="str">
        <f>VLOOKUP(H1144,Data_Persons!$B$2:$C$9,2,0)</f>
        <v>Jeff</v>
      </c>
    </row>
    <row r="1145" spans="1:15" x14ac:dyDescent="0.3">
      <c r="A1145" s="8" t="s">
        <v>1187</v>
      </c>
      <c r="B1145" s="43">
        <v>44756</v>
      </c>
      <c r="C1145" s="6">
        <f>DAY(Data_Sales[[#This Row],[Order Date]])</f>
        <v>14</v>
      </c>
      <c r="D1145" s="14">
        <f t="shared" si="51"/>
        <v>7</v>
      </c>
      <c r="E1145" s="6">
        <f t="shared" si="52"/>
        <v>2022</v>
      </c>
      <c r="F1145" s="6">
        <v>10</v>
      </c>
      <c r="G1145" s="6" t="s">
        <v>68</v>
      </c>
      <c r="H1145" s="6" t="s">
        <v>16</v>
      </c>
      <c r="I1145" s="6">
        <f>INDEX(Data_Persons[Tenure (yrs)],MATCH(Data_Sales!H1145,Data_Persons[Sales Person],0))</f>
        <v>4</v>
      </c>
      <c r="J1145" s="6" t="s">
        <v>17</v>
      </c>
      <c r="K1145" s="6" t="s">
        <v>832</v>
      </c>
      <c r="L1145" s="22">
        <v>199</v>
      </c>
      <c r="M1145" s="6">
        <v>2</v>
      </c>
      <c r="N1145" s="22">
        <f t="shared" si="53"/>
        <v>398</v>
      </c>
      <c r="O1145" s="6" t="str">
        <f>VLOOKUP(H1145,Data_Persons!$B$2:$C$9,2,0)</f>
        <v>Steve</v>
      </c>
    </row>
    <row r="1146" spans="1:15" x14ac:dyDescent="0.3">
      <c r="A1146" s="8" t="s">
        <v>1188</v>
      </c>
      <c r="B1146" s="43">
        <v>44756</v>
      </c>
      <c r="C1146" s="6">
        <f>DAY(Data_Sales[[#This Row],[Order Date]])</f>
        <v>14</v>
      </c>
      <c r="D1146" s="14">
        <f t="shared" si="51"/>
        <v>7</v>
      </c>
      <c r="E1146" s="6">
        <f t="shared" si="52"/>
        <v>2022</v>
      </c>
      <c r="F1146" s="6">
        <v>4</v>
      </c>
      <c r="G1146" s="6" t="s">
        <v>19</v>
      </c>
      <c r="H1146" s="6" t="s">
        <v>20</v>
      </c>
      <c r="I1146" s="6">
        <f>INDEX(Data_Persons[Tenure (yrs)],MATCH(Data_Sales!H1146,Data_Persons[Sales Person],0))</f>
        <v>2</v>
      </c>
      <c r="J1146" s="6" t="s">
        <v>21</v>
      </c>
      <c r="K1146" s="6" t="s">
        <v>832</v>
      </c>
      <c r="L1146" s="22">
        <v>199</v>
      </c>
      <c r="M1146" s="6">
        <v>3</v>
      </c>
      <c r="N1146" s="22">
        <f t="shared" si="53"/>
        <v>597</v>
      </c>
      <c r="O1146" s="6" t="str">
        <f>VLOOKUP(H1146,Data_Persons!$B$2:$C$9,2,0)</f>
        <v>Jeff</v>
      </c>
    </row>
    <row r="1147" spans="1:15" x14ac:dyDescent="0.3">
      <c r="A1147" s="8" t="s">
        <v>1189</v>
      </c>
      <c r="B1147" s="43">
        <v>44762</v>
      </c>
      <c r="C1147" s="6">
        <f>DAY(Data_Sales[[#This Row],[Order Date]])</f>
        <v>20</v>
      </c>
      <c r="D1147" s="14">
        <f t="shared" si="51"/>
        <v>7</v>
      </c>
      <c r="E1147" s="6">
        <f t="shared" si="52"/>
        <v>2022</v>
      </c>
      <c r="F1147" s="6">
        <v>2</v>
      </c>
      <c r="G1147" s="6" t="s">
        <v>74</v>
      </c>
      <c r="H1147" s="6" t="s">
        <v>20</v>
      </c>
      <c r="I1147" s="6">
        <f>INDEX(Data_Persons[Tenure (yrs)],MATCH(Data_Sales!H1147,Data_Persons[Sales Person],0))</f>
        <v>2</v>
      </c>
      <c r="J1147" s="6" t="s">
        <v>21</v>
      </c>
      <c r="K1147" s="6" t="s">
        <v>832</v>
      </c>
      <c r="L1147" s="22">
        <v>199</v>
      </c>
      <c r="M1147" s="6">
        <v>4</v>
      </c>
      <c r="N1147" s="22">
        <f t="shared" si="53"/>
        <v>796</v>
      </c>
      <c r="O1147" s="6" t="str">
        <f>VLOOKUP(H1147,Data_Persons!$B$2:$C$9,2,0)</f>
        <v>Jeff</v>
      </c>
    </row>
    <row r="1148" spans="1:15" x14ac:dyDescent="0.3">
      <c r="A1148" s="8" t="s">
        <v>1190</v>
      </c>
      <c r="B1148" s="43">
        <v>44763</v>
      </c>
      <c r="C1148" s="6">
        <f>DAY(Data_Sales[[#This Row],[Order Date]])</f>
        <v>21</v>
      </c>
      <c r="D1148" s="14">
        <f t="shared" si="51"/>
        <v>7</v>
      </c>
      <c r="E1148" s="6">
        <f t="shared" si="52"/>
        <v>2022</v>
      </c>
      <c r="F1148" s="6">
        <v>9</v>
      </c>
      <c r="G1148" s="6" t="s">
        <v>40</v>
      </c>
      <c r="H1148" s="6" t="s">
        <v>16</v>
      </c>
      <c r="I1148" s="6">
        <f>INDEX(Data_Persons[Tenure (yrs)],MATCH(Data_Sales!H1148,Data_Persons[Sales Person],0))</f>
        <v>4</v>
      </c>
      <c r="J1148" s="6" t="s">
        <v>17</v>
      </c>
      <c r="K1148" s="6" t="s">
        <v>832</v>
      </c>
      <c r="L1148" s="22">
        <v>199</v>
      </c>
      <c r="M1148" s="6">
        <v>5</v>
      </c>
      <c r="N1148" s="22">
        <f t="shared" si="53"/>
        <v>995</v>
      </c>
      <c r="O1148" s="6" t="str">
        <f>VLOOKUP(H1148,Data_Persons!$B$2:$C$9,2,0)</f>
        <v>Steve</v>
      </c>
    </row>
    <row r="1149" spans="1:15" x14ac:dyDescent="0.3">
      <c r="A1149" s="8" t="s">
        <v>1191</v>
      </c>
      <c r="B1149" s="43">
        <v>44764</v>
      </c>
      <c r="C1149" s="6">
        <f>DAY(Data_Sales[[#This Row],[Order Date]])</f>
        <v>22</v>
      </c>
      <c r="D1149" s="14">
        <f t="shared" si="51"/>
        <v>7</v>
      </c>
      <c r="E1149" s="6">
        <f t="shared" si="52"/>
        <v>2022</v>
      </c>
      <c r="F1149" s="6">
        <v>6</v>
      </c>
      <c r="G1149" s="6" t="s">
        <v>15</v>
      </c>
      <c r="H1149" s="6" t="s">
        <v>16</v>
      </c>
      <c r="I1149" s="6">
        <f>INDEX(Data_Persons[Tenure (yrs)],MATCH(Data_Sales!H1149,Data_Persons[Sales Person],0))</f>
        <v>4</v>
      </c>
      <c r="J1149" s="6" t="s">
        <v>17</v>
      </c>
      <c r="K1149" s="6" t="s">
        <v>832</v>
      </c>
      <c r="L1149" s="22">
        <v>199</v>
      </c>
      <c r="M1149" s="6">
        <v>0</v>
      </c>
      <c r="N1149" s="22">
        <f t="shared" si="53"/>
        <v>0</v>
      </c>
      <c r="O1149" s="6" t="str">
        <f>VLOOKUP(H1149,Data_Persons!$B$2:$C$9,2,0)</f>
        <v>Steve</v>
      </c>
    </row>
    <row r="1150" spans="1:15" x14ac:dyDescent="0.3">
      <c r="A1150" s="8" t="s">
        <v>1192</v>
      </c>
      <c r="B1150" s="43">
        <v>44769</v>
      </c>
      <c r="C1150" s="6">
        <f>DAY(Data_Sales[[#This Row],[Order Date]])</f>
        <v>27</v>
      </c>
      <c r="D1150" s="14">
        <f t="shared" si="51"/>
        <v>7</v>
      </c>
      <c r="E1150" s="6">
        <f t="shared" si="52"/>
        <v>2022</v>
      </c>
      <c r="F1150" s="6">
        <v>18</v>
      </c>
      <c r="G1150" s="6" t="s">
        <v>52</v>
      </c>
      <c r="H1150" s="6" t="s">
        <v>38</v>
      </c>
      <c r="I1150" s="6">
        <f>INDEX(Data_Persons[Tenure (yrs)],MATCH(Data_Sales!H1150,Data_Persons[Sales Person],0))</f>
        <v>5</v>
      </c>
      <c r="J1150" s="6" t="s">
        <v>12</v>
      </c>
      <c r="K1150" s="6" t="s">
        <v>832</v>
      </c>
      <c r="L1150" s="22">
        <v>199</v>
      </c>
      <c r="M1150" s="6">
        <v>0</v>
      </c>
      <c r="N1150" s="22">
        <f t="shared" si="53"/>
        <v>0</v>
      </c>
      <c r="O1150" s="6" t="str">
        <f>VLOOKUP(H1150,Data_Persons!$B$2:$C$9,2,0)</f>
        <v>Jeff</v>
      </c>
    </row>
    <row r="1151" spans="1:15" x14ac:dyDescent="0.3">
      <c r="A1151" s="8" t="s">
        <v>1193</v>
      </c>
      <c r="B1151" s="43">
        <v>44770</v>
      </c>
      <c r="C1151" s="6">
        <f>DAY(Data_Sales[[#This Row],[Order Date]])</f>
        <v>28</v>
      </c>
      <c r="D1151" s="14">
        <f t="shared" si="51"/>
        <v>7</v>
      </c>
      <c r="E1151" s="6">
        <f t="shared" si="52"/>
        <v>2022</v>
      </c>
      <c r="F1151" s="6">
        <v>11</v>
      </c>
      <c r="G1151" s="6" t="s">
        <v>115</v>
      </c>
      <c r="H1151" s="6" t="s">
        <v>26</v>
      </c>
      <c r="I1151" s="6">
        <f>INDEX(Data_Persons[Tenure (yrs)],MATCH(Data_Sales!H1151,Data_Persons[Sales Person],0))</f>
        <v>5</v>
      </c>
      <c r="J1151" s="6" t="s">
        <v>27</v>
      </c>
      <c r="K1151" s="6" t="s">
        <v>832</v>
      </c>
      <c r="L1151" s="22">
        <v>199</v>
      </c>
      <c r="M1151" s="6">
        <v>4</v>
      </c>
      <c r="N1151" s="22">
        <f t="shared" si="53"/>
        <v>796</v>
      </c>
      <c r="O1151" s="6" t="str">
        <f>VLOOKUP(H1151,Data_Persons!$B$2:$C$9,2,0)</f>
        <v>Sara</v>
      </c>
    </row>
    <row r="1152" spans="1:15" x14ac:dyDescent="0.3">
      <c r="A1152" s="8" t="s">
        <v>1194</v>
      </c>
      <c r="B1152" s="43">
        <v>44771</v>
      </c>
      <c r="C1152" s="6">
        <f>DAY(Data_Sales[[#This Row],[Order Date]])</f>
        <v>29</v>
      </c>
      <c r="D1152" s="14">
        <f t="shared" si="51"/>
        <v>7</v>
      </c>
      <c r="E1152" s="6">
        <f t="shared" si="52"/>
        <v>2022</v>
      </c>
      <c r="F1152" s="6">
        <v>2</v>
      </c>
      <c r="G1152" s="6" t="s">
        <v>74</v>
      </c>
      <c r="H1152" s="6" t="s">
        <v>20</v>
      </c>
      <c r="I1152" s="6">
        <f>INDEX(Data_Persons[Tenure (yrs)],MATCH(Data_Sales!H1152,Data_Persons[Sales Person],0))</f>
        <v>2</v>
      </c>
      <c r="J1152" s="6" t="s">
        <v>21</v>
      </c>
      <c r="K1152" s="6" t="s">
        <v>832</v>
      </c>
      <c r="L1152" s="22">
        <v>199</v>
      </c>
      <c r="M1152" s="6">
        <v>7</v>
      </c>
      <c r="N1152" s="22">
        <f t="shared" si="53"/>
        <v>1393</v>
      </c>
      <c r="O1152" s="6" t="str">
        <f>VLOOKUP(H1152,Data_Persons!$B$2:$C$9,2,0)</f>
        <v>Jeff</v>
      </c>
    </row>
    <row r="1153" spans="1:15" x14ac:dyDescent="0.3">
      <c r="A1153" s="8" t="s">
        <v>1195</v>
      </c>
      <c r="B1153" s="43">
        <v>44772</v>
      </c>
      <c r="C1153" s="6">
        <f>DAY(Data_Sales[[#This Row],[Order Date]])</f>
        <v>30</v>
      </c>
      <c r="D1153" s="14">
        <f t="shared" si="51"/>
        <v>7</v>
      </c>
      <c r="E1153" s="6">
        <f t="shared" si="52"/>
        <v>2022</v>
      </c>
      <c r="F1153" s="6">
        <v>9</v>
      </c>
      <c r="G1153" s="6" t="s">
        <v>40</v>
      </c>
      <c r="H1153" s="6" t="s">
        <v>16</v>
      </c>
      <c r="I1153" s="6">
        <f>INDEX(Data_Persons[Tenure (yrs)],MATCH(Data_Sales!H1153,Data_Persons[Sales Person],0))</f>
        <v>4</v>
      </c>
      <c r="J1153" s="6" t="s">
        <v>17</v>
      </c>
      <c r="K1153" s="6" t="s">
        <v>832</v>
      </c>
      <c r="L1153" s="22">
        <v>199</v>
      </c>
      <c r="M1153" s="6">
        <v>3</v>
      </c>
      <c r="N1153" s="22">
        <f t="shared" si="53"/>
        <v>597</v>
      </c>
      <c r="O1153" s="6" t="str">
        <f>VLOOKUP(H1153,Data_Persons!$B$2:$C$9,2,0)</f>
        <v>Steve</v>
      </c>
    </row>
    <row r="1154" spans="1:15" x14ac:dyDescent="0.3">
      <c r="A1154" s="8" t="s">
        <v>1196</v>
      </c>
      <c r="B1154" s="43">
        <v>44776</v>
      </c>
      <c r="C1154" s="6">
        <f>DAY(Data_Sales[[#This Row],[Order Date]])</f>
        <v>3</v>
      </c>
      <c r="D1154" s="14">
        <f t="shared" ref="D1154:D1217" si="54">MONTH(B1154)</f>
        <v>8</v>
      </c>
      <c r="E1154" s="6">
        <f t="shared" ref="E1154:E1217" si="55">YEAR(B1154)</f>
        <v>2022</v>
      </c>
      <c r="F1154" s="6">
        <v>4</v>
      </c>
      <c r="G1154" s="6" t="s">
        <v>19</v>
      </c>
      <c r="H1154" s="6" t="s">
        <v>20</v>
      </c>
      <c r="I1154" s="6">
        <f>INDEX(Data_Persons[Tenure (yrs)],MATCH(Data_Sales!H1154,Data_Persons[Sales Person],0))</f>
        <v>2</v>
      </c>
      <c r="J1154" s="6" t="s">
        <v>21</v>
      </c>
      <c r="K1154" s="6" t="s">
        <v>832</v>
      </c>
      <c r="L1154" s="22">
        <v>199</v>
      </c>
      <c r="M1154" s="6">
        <v>7</v>
      </c>
      <c r="N1154" s="22">
        <f t="shared" si="53"/>
        <v>1393</v>
      </c>
      <c r="O1154" s="6" t="str">
        <f>VLOOKUP(H1154,Data_Persons!$B$2:$C$9,2,0)</f>
        <v>Jeff</v>
      </c>
    </row>
    <row r="1155" spans="1:15" x14ac:dyDescent="0.3">
      <c r="A1155" s="8" t="s">
        <v>1197</v>
      </c>
      <c r="B1155" s="43">
        <v>44777</v>
      </c>
      <c r="C1155" s="6">
        <f>DAY(Data_Sales[[#This Row],[Order Date]])</f>
        <v>4</v>
      </c>
      <c r="D1155" s="14">
        <f t="shared" si="54"/>
        <v>8</v>
      </c>
      <c r="E1155" s="6">
        <f t="shared" si="55"/>
        <v>2022</v>
      </c>
      <c r="F1155" s="6">
        <v>18</v>
      </c>
      <c r="G1155" s="6" t="s">
        <v>52</v>
      </c>
      <c r="H1155" s="6" t="s">
        <v>11</v>
      </c>
      <c r="I1155" s="6">
        <f>INDEX(Data_Persons[Tenure (yrs)],MATCH(Data_Sales!H1155,Data_Persons[Sales Person],0))</f>
        <v>3</v>
      </c>
      <c r="J1155" s="6" t="s">
        <v>12</v>
      </c>
      <c r="K1155" s="6" t="s">
        <v>832</v>
      </c>
      <c r="L1155" s="22">
        <v>199</v>
      </c>
      <c r="M1155" s="6">
        <v>8</v>
      </c>
      <c r="N1155" s="22">
        <f t="shared" ref="N1155:N1218" si="56">L1155*M1155</f>
        <v>1592</v>
      </c>
      <c r="O1155" s="6" t="str">
        <f>VLOOKUP(H1155,Data_Persons!$B$2:$C$9,2,0)</f>
        <v>Jeff</v>
      </c>
    </row>
    <row r="1156" spans="1:15" x14ac:dyDescent="0.3">
      <c r="A1156" s="8" t="s">
        <v>1198</v>
      </c>
      <c r="B1156" s="43">
        <v>44777</v>
      </c>
      <c r="C1156" s="6">
        <f>DAY(Data_Sales[[#This Row],[Order Date]])</f>
        <v>4</v>
      </c>
      <c r="D1156" s="14">
        <f t="shared" si="54"/>
        <v>8</v>
      </c>
      <c r="E1156" s="6">
        <f t="shared" si="55"/>
        <v>2022</v>
      </c>
      <c r="F1156" s="6">
        <v>5</v>
      </c>
      <c r="G1156" s="6" t="s">
        <v>23</v>
      </c>
      <c r="H1156" s="6" t="s">
        <v>20</v>
      </c>
      <c r="I1156" s="6">
        <f>INDEX(Data_Persons[Tenure (yrs)],MATCH(Data_Sales!H1156,Data_Persons[Sales Person],0))</f>
        <v>2</v>
      </c>
      <c r="J1156" s="6" t="s">
        <v>21</v>
      </c>
      <c r="K1156" s="6" t="s">
        <v>832</v>
      </c>
      <c r="L1156" s="22">
        <v>199</v>
      </c>
      <c r="M1156" s="6">
        <v>2</v>
      </c>
      <c r="N1156" s="22">
        <f t="shared" si="56"/>
        <v>398</v>
      </c>
      <c r="O1156" s="6" t="str">
        <f>VLOOKUP(H1156,Data_Persons!$B$2:$C$9,2,0)</f>
        <v>Jeff</v>
      </c>
    </row>
    <row r="1157" spans="1:15" x14ac:dyDescent="0.3">
      <c r="A1157" s="8" t="s">
        <v>1199</v>
      </c>
      <c r="B1157" s="43">
        <v>44777</v>
      </c>
      <c r="C1157" s="6">
        <f>DAY(Data_Sales[[#This Row],[Order Date]])</f>
        <v>4</v>
      </c>
      <c r="D1157" s="14">
        <f t="shared" si="54"/>
        <v>8</v>
      </c>
      <c r="E1157" s="6">
        <f t="shared" si="55"/>
        <v>2022</v>
      </c>
      <c r="F1157" s="6">
        <v>8</v>
      </c>
      <c r="G1157" s="6" t="s">
        <v>76</v>
      </c>
      <c r="H1157" s="6" t="s">
        <v>16</v>
      </c>
      <c r="I1157" s="6">
        <f>INDEX(Data_Persons[Tenure (yrs)],MATCH(Data_Sales!H1157,Data_Persons[Sales Person],0))</f>
        <v>4</v>
      </c>
      <c r="J1157" s="6" t="s">
        <v>17</v>
      </c>
      <c r="K1157" s="6" t="s">
        <v>832</v>
      </c>
      <c r="L1157" s="22">
        <v>199</v>
      </c>
      <c r="M1157" s="6">
        <v>1</v>
      </c>
      <c r="N1157" s="22">
        <f t="shared" si="56"/>
        <v>199</v>
      </c>
      <c r="O1157" s="6" t="str">
        <f>VLOOKUP(H1157,Data_Persons!$B$2:$C$9,2,0)</f>
        <v>Steve</v>
      </c>
    </row>
    <row r="1158" spans="1:15" x14ac:dyDescent="0.3">
      <c r="A1158" s="8" t="s">
        <v>1200</v>
      </c>
      <c r="B1158" s="43">
        <v>44781</v>
      </c>
      <c r="C1158" s="6">
        <f>DAY(Data_Sales[[#This Row],[Order Date]])</f>
        <v>8</v>
      </c>
      <c r="D1158" s="14">
        <f t="shared" si="54"/>
        <v>8</v>
      </c>
      <c r="E1158" s="6">
        <f t="shared" si="55"/>
        <v>2022</v>
      </c>
      <c r="F1158" s="6">
        <v>13</v>
      </c>
      <c r="G1158" s="6" t="s">
        <v>35</v>
      </c>
      <c r="H1158" s="6" t="s">
        <v>26</v>
      </c>
      <c r="I1158" s="6">
        <f>INDEX(Data_Persons[Tenure (yrs)],MATCH(Data_Sales!H1158,Data_Persons[Sales Person],0))</f>
        <v>5</v>
      </c>
      <c r="J1158" s="6" t="s">
        <v>27</v>
      </c>
      <c r="K1158" s="6" t="s">
        <v>832</v>
      </c>
      <c r="L1158" s="22">
        <v>199</v>
      </c>
      <c r="M1158" s="6">
        <v>3</v>
      </c>
      <c r="N1158" s="22">
        <f t="shared" si="56"/>
        <v>597</v>
      </c>
      <c r="O1158" s="6" t="str">
        <f>VLOOKUP(H1158,Data_Persons!$B$2:$C$9,2,0)</f>
        <v>Sara</v>
      </c>
    </row>
    <row r="1159" spans="1:15" x14ac:dyDescent="0.3">
      <c r="A1159" s="8" t="s">
        <v>1201</v>
      </c>
      <c r="B1159" s="43">
        <v>44783</v>
      </c>
      <c r="C1159" s="6">
        <f>DAY(Data_Sales[[#This Row],[Order Date]])</f>
        <v>10</v>
      </c>
      <c r="D1159" s="14">
        <f t="shared" si="54"/>
        <v>8</v>
      </c>
      <c r="E1159" s="6">
        <f t="shared" si="55"/>
        <v>2022</v>
      </c>
      <c r="F1159" s="6">
        <v>4</v>
      </c>
      <c r="G1159" s="6" t="s">
        <v>19</v>
      </c>
      <c r="H1159" s="6" t="s">
        <v>30</v>
      </c>
      <c r="I1159" s="6">
        <f>INDEX(Data_Persons[Tenure (yrs)],MATCH(Data_Sales!H1159,Data_Persons[Sales Person],0))</f>
        <v>2</v>
      </c>
      <c r="J1159" s="6" t="s">
        <v>21</v>
      </c>
      <c r="K1159" s="6" t="s">
        <v>832</v>
      </c>
      <c r="L1159" s="22">
        <v>199</v>
      </c>
      <c r="M1159" s="6">
        <v>9</v>
      </c>
      <c r="N1159" s="22">
        <f t="shared" si="56"/>
        <v>1791</v>
      </c>
      <c r="O1159" s="6" t="str">
        <f>VLOOKUP(H1159,Data_Persons!$B$2:$C$9,2,0)</f>
        <v>Sara</v>
      </c>
    </row>
    <row r="1160" spans="1:15" x14ac:dyDescent="0.3">
      <c r="A1160" s="8" t="s">
        <v>1202</v>
      </c>
      <c r="B1160" s="43">
        <v>44785</v>
      </c>
      <c r="C1160" s="6">
        <f>DAY(Data_Sales[[#This Row],[Order Date]])</f>
        <v>12</v>
      </c>
      <c r="D1160" s="14">
        <f t="shared" si="54"/>
        <v>8</v>
      </c>
      <c r="E1160" s="6">
        <f t="shared" si="55"/>
        <v>2022</v>
      </c>
      <c r="F1160" s="6">
        <v>10</v>
      </c>
      <c r="G1160" s="6" t="s">
        <v>68</v>
      </c>
      <c r="H1160" s="6" t="s">
        <v>41</v>
      </c>
      <c r="I1160" s="6">
        <f>INDEX(Data_Persons[Tenure (yrs)],MATCH(Data_Sales!H1160,Data_Persons[Sales Person],0))</f>
        <v>8</v>
      </c>
      <c r="J1160" s="6" t="s">
        <v>17</v>
      </c>
      <c r="K1160" s="6" t="s">
        <v>832</v>
      </c>
      <c r="L1160" s="22">
        <v>199</v>
      </c>
      <c r="M1160" s="6">
        <v>2</v>
      </c>
      <c r="N1160" s="22">
        <f t="shared" si="56"/>
        <v>398</v>
      </c>
      <c r="O1160" s="6" t="str">
        <f>VLOOKUP(H1160,Data_Persons!$B$2:$C$9,2,0)</f>
        <v>Philip</v>
      </c>
    </row>
    <row r="1161" spans="1:15" x14ac:dyDescent="0.3">
      <c r="A1161" s="8" t="s">
        <v>1203</v>
      </c>
      <c r="B1161" s="43">
        <v>44785</v>
      </c>
      <c r="C1161" s="6">
        <f>DAY(Data_Sales[[#This Row],[Order Date]])</f>
        <v>12</v>
      </c>
      <c r="D1161" s="14">
        <f t="shared" si="54"/>
        <v>8</v>
      </c>
      <c r="E1161" s="6">
        <f t="shared" si="55"/>
        <v>2022</v>
      </c>
      <c r="F1161" s="6">
        <v>9</v>
      </c>
      <c r="G1161" s="6" t="s">
        <v>40</v>
      </c>
      <c r="H1161" s="6" t="s">
        <v>41</v>
      </c>
      <c r="I1161" s="6">
        <f>INDEX(Data_Persons[Tenure (yrs)],MATCH(Data_Sales!H1161,Data_Persons[Sales Person],0))</f>
        <v>8</v>
      </c>
      <c r="J1161" s="6" t="s">
        <v>17</v>
      </c>
      <c r="K1161" s="6" t="s">
        <v>832</v>
      </c>
      <c r="L1161" s="22">
        <v>199</v>
      </c>
      <c r="M1161" s="6">
        <v>8</v>
      </c>
      <c r="N1161" s="22">
        <f t="shared" si="56"/>
        <v>1592</v>
      </c>
      <c r="O1161" s="6" t="str">
        <f>VLOOKUP(H1161,Data_Persons!$B$2:$C$9,2,0)</f>
        <v>Philip</v>
      </c>
    </row>
    <row r="1162" spans="1:15" x14ac:dyDescent="0.3">
      <c r="A1162" s="8" t="s">
        <v>1204</v>
      </c>
      <c r="B1162" s="43">
        <v>44785</v>
      </c>
      <c r="C1162" s="6">
        <f>DAY(Data_Sales[[#This Row],[Order Date]])</f>
        <v>12</v>
      </c>
      <c r="D1162" s="14">
        <f t="shared" si="54"/>
        <v>8</v>
      </c>
      <c r="E1162" s="6">
        <f t="shared" si="55"/>
        <v>2022</v>
      </c>
      <c r="F1162" s="6">
        <v>6</v>
      </c>
      <c r="G1162" s="6" t="s">
        <v>15</v>
      </c>
      <c r="H1162" s="6" t="s">
        <v>16</v>
      </c>
      <c r="I1162" s="6">
        <f>INDEX(Data_Persons[Tenure (yrs)],MATCH(Data_Sales!H1162,Data_Persons[Sales Person],0))</f>
        <v>4</v>
      </c>
      <c r="J1162" s="6" t="s">
        <v>17</v>
      </c>
      <c r="K1162" s="6" t="s">
        <v>832</v>
      </c>
      <c r="L1162" s="22">
        <v>199</v>
      </c>
      <c r="M1162" s="6">
        <v>6</v>
      </c>
      <c r="N1162" s="22">
        <f t="shared" si="56"/>
        <v>1194</v>
      </c>
      <c r="O1162" s="6" t="str">
        <f>VLOOKUP(H1162,Data_Persons!$B$2:$C$9,2,0)</f>
        <v>Steve</v>
      </c>
    </row>
    <row r="1163" spans="1:15" x14ac:dyDescent="0.3">
      <c r="A1163" s="8" t="s">
        <v>1205</v>
      </c>
      <c r="B1163" s="43">
        <v>44785</v>
      </c>
      <c r="C1163" s="6">
        <f>DAY(Data_Sales[[#This Row],[Order Date]])</f>
        <v>12</v>
      </c>
      <c r="D1163" s="14">
        <f t="shared" si="54"/>
        <v>8</v>
      </c>
      <c r="E1163" s="6">
        <f t="shared" si="55"/>
        <v>2022</v>
      </c>
      <c r="F1163" s="6">
        <v>8</v>
      </c>
      <c r="G1163" s="6" t="s">
        <v>76</v>
      </c>
      <c r="H1163" s="6" t="s">
        <v>16</v>
      </c>
      <c r="I1163" s="6">
        <f>INDEX(Data_Persons[Tenure (yrs)],MATCH(Data_Sales!H1163,Data_Persons[Sales Person],0))</f>
        <v>4</v>
      </c>
      <c r="J1163" s="6" t="s">
        <v>17</v>
      </c>
      <c r="K1163" s="6" t="s">
        <v>832</v>
      </c>
      <c r="L1163" s="22">
        <v>199</v>
      </c>
      <c r="M1163" s="6">
        <v>6</v>
      </c>
      <c r="N1163" s="22">
        <f t="shared" si="56"/>
        <v>1194</v>
      </c>
      <c r="O1163" s="6" t="str">
        <f>VLOOKUP(H1163,Data_Persons!$B$2:$C$9,2,0)</f>
        <v>Steve</v>
      </c>
    </row>
    <row r="1164" spans="1:15" x14ac:dyDescent="0.3">
      <c r="A1164" s="8" t="s">
        <v>1206</v>
      </c>
      <c r="B1164" s="43">
        <v>44786</v>
      </c>
      <c r="C1164" s="6">
        <f>DAY(Data_Sales[[#This Row],[Order Date]])</f>
        <v>13</v>
      </c>
      <c r="D1164" s="14">
        <f t="shared" si="54"/>
        <v>8</v>
      </c>
      <c r="E1164" s="6">
        <f t="shared" si="55"/>
        <v>2022</v>
      </c>
      <c r="F1164" s="6">
        <v>9</v>
      </c>
      <c r="G1164" s="6" t="s">
        <v>40</v>
      </c>
      <c r="H1164" s="6" t="s">
        <v>16</v>
      </c>
      <c r="I1164" s="6">
        <f>INDEX(Data_Persons[Tenure (yrs)],MATCH(Data_Sales!H1164,Data_Persons[Sales Person],0))</f>
        <v>4</v>
      </c>
      <c r="J1164" s="6" t="s">
        <v>17</v>
      </c>
      <c r="K1164" s="6" t="s">
        <v>832</v>
      </c>
      <c r="L1164" s="22">
        <v>199</v>
      </c>
      <c r="M1164" s="6">
        <v>3</v>
      </c>
      <c r="N1164" s="22">
        <f t="shared" si="56"/>
        <v>597</v>
      </c>
      <c r="O1164" s="6" t="str">
        <f>VLOOKUP(H1164,Data_Persons!$B$2:$C$9,2,0)</f>
        <v>Steve</v>
      </c>
    </row>
    <row r="1165" spans="1:15" x14ac:dyDescent="0.3">
      <c r="A1165" s="8" t="s">
        <v>1207</v>
      </c>
      <c r="B1165" s="43">
        <v>44789</v>
      </c>
      <c r="C1165" s="6">
        <f>DAY(Data_Sales[[#This Row],[Order Date]])</f>
        <v>16</v>
      </c>
      <c r="D1165" s="14">
        <f t="shared" si="54"/>
        <v>8</v>
      </c>
      <c r="E1165" s="6">
        <f t="shared" si="55"/>
        <v>2022</v>
      </c>
      <c r="F1165" s="6">
        <v>5</v>
      </c>
      <c r="G1165" s="6" t="s">
        <v>23</v>
      </c>
      <c r="H1165" s="6" t="s">
        <v>30</v>
      </c>
      <c r="I1165" s="6">
        <f>INDEX(Data_Persons[Tenure (yrs)],MATCH(Data_Sales!H1165,Data_Persons[Sales Person],0))</f>
        <v>2</v>
      </c>
      <c r="J1165" s="6" t="s">
        <v>21</v>
      </c>
      <c r="K1165" s="6" t="s">
        <v>832</v>
      </c>
      <c r="L1165" s="22">
        <v>199</v>
      </c>
      <c r="M1165" s="6">
        <v>2</v>
      </c>
      <c r="N1165" s="22">
        <f t="shared" si="56"/>
        <v>398</v>
      </c>
      <c r="O1165" s="6" t="str">
        <f>VLOOKUP(H1165,Data_Persons!$B$2:$C$9,2,0)</f>
        <v>Sara</v>
      </c>
    </row>
    <row r="1166" spans="1:15" x14ac:dyDescent="0.3">
      <c r="A1166" s="8" t="s">
        <v>1208</v>
      </c>
      <c r="B1166" s="43">
        <v>44790</v>
      </c>
      <c r="C1166" s="6">
        <f>DAY(Data_Sales[[#This Row],[Order Date]])</f>
        <v>17</v>
      </c>
      <c r="D1166" s="14">
        <f t="shared" si="54"/>
        <v>8</v>
      </c>
      <c r="E1166" s="6">
        <f t="shared" si="55"/>
        <v>2022</v>
      </c>
      <c r="F1166" s="6">
        <v>5</v>
      </c>
      <c r="G1166" s="6" t="s">
        <v>23</v>
      </c>
      <c r="H1166" s="6" t="s">
        <v>20</v>
      </c>
      <c r="I1166" s="6">
        <f>INDEX(Data_Persons[Tenure (yrs)],MATCH(Data_Sales!H1166,Data_Persons[Sales Person],0))</f>
        <v>2</v>
      </c>
      <c r="J1166" s="6" t="s">
        <v>21</v>
      </c>
      <c r="K1166" s="6" t="s">
        <v>832</v>
      </c>
      <c r="L1166" s="22">
        <v>199</v>
      </c>
      <c r="M1166" s="6">
        <v>4</v>
      </c>
      <c r="N1166" s="22">
        <f t="shared" si="56"/>
        <v>796</v>
      </c>
      <c r="O1166" s="6" t="str">
        <f>VLOOKUP(H1166,Data_Persons!$B$2:$C$9,2,0)</f>
        <v>Jeff</v>
      </c>
    </row>
    <row r="1167" spans="1:15" x14ac:dyDescent="0.3">
      <c r="A1167" s="8" t="s">
        <v>1209</v>
      </c>
      <c r="B1167" s="43">
        <v>44790</v>
      </c>
      <c r="C1167" s="6">
        <f>DAY(Data_Sales[[#This Row],[Order Date]])</f>
        <v>17</v>
      </c>
      <c r="D1167" s="14">
        <f t="shared" si="54"/>
        <v>8</v>
      </c>
      <c r="E1167" s="6">
        <f t="shared" si="55"/>
        <v>2022</v>
      </c>
      <c r="F1167" s="6">
        <v>9</v>
      </c>
      <c r="G1167" s="6" t="s">
        <v>40</v>
      </c>
      <c r="H1167" s="6" t="s">
        <v>41</v>
      </c>
      <c r="I1167" s="6">
        <f>INDEX(Data_Persons[Tenure (yrs)],MATCH(Data_Sales!H1167,Data_Persons[Sales Person],0))</f>
        <v>8</v>
      </c>
      <c r="J1167" s="6" t="s">
        <v>17</v>
      </c>
      <c r="K1167" s="6" t="s">
        <v>832</v>
      </c>
      <c r="L1167" s="22">
        <v>199</v>
      </c>
      <c r="M1167" s="6">
        <v>9</v>
      </c>
      <c r="N1167" s="22">
        <f t="shared" si="56"/>
        <v>1791</v>
      </c>
      <c r="O1167" s="6" t="str">
        <f>VLOOKUP(H1167,Data_Persons!$B$2:$C$9,2,0)</f>
        <v>Philip</v>
      </c>
    </row>
    <row r="1168" spans="1:15" x14ac:dyDescent="0.3">
      <c r="A1168" s="8" t="s">
        <v>1210</v>
      </c>
      <c r="B1168" s="43">
        <v>44790</v>
      </c>
      <c r="C1168" s="6">
        <f>DAY(Data_Sales[[#This Row],[Order Date]])</f>
        <v>17</v>
      </c>
      <c r="D1168" s="14">
        <f t="shared" si="54"/>
        <v>8</v>
      </c>
      <c r="E1168" s="6">
        <f t="shared" si="55"/>
        <v>2022</v>
      </c>
      <c r="F1168" s="6">
        <v>7</v>
      </c>
      <c r="G1168" s="6" t="s">
        <v>43</v>
      </c>
      <c r="H1168" s="6" t="s">
        <v>16</v>
      </c>
      <c r="I1168" s="6">
        <f>INDEX(Data_Persons[Tenure (yrs)],MATCH(Data_Sales!H1168,Data_Persons[Sales Person],0))</f>
        <v>4</v>
      </c>
      <c r="J1168" s="6" t="s">
        <v>17</v>
      </c>
      <c r="K1168" s="6" t="s">
        <v>832</v>
      </c>
      <c r="L1168" s="22">
        <v>199</v>
      </c>
      <c r="M1168" s="6">
        <v>6</v>
      </c>
      <c r="N1168" s="22">
        <f t="shared" si="56"/>
        <v>1194</v>
      </c>
      <c r="O1168" s="6" t="str">
        <f>VLOOKUP(H1168,Data_Persons!$B$2:$C$9,2,0)</f>
        <v>Steve</v>
      </c>
    </row>
    <row r="1169" spans="1:15" x14ac:dyDescent="0.3">
      <c r="A1169" s="8" t="s">
        <v>1211</v>
      </c>
      <c r="B1169" s="43">
        <v>44791</v>
      </c>
      <c r="C1169" s="6">
        <f>DAY(Data_Sales[[#This Row],[Order Date]])</f>
        <v>18</v>
      </c>
      <c r="D1169" s="14">
        <f t="shared" si="54"/>
        <v>8</v>
      </c>
      <c r="E1169" s="6">
        <f t="shared" si="55"/>
        <v>2022</v>
      </c>
      <c r="F1169" s="6">
        <v>9</v>
      </c>
      <c r="G1169" s="6" t="s">
        <v>40</v>
      </c>
      <c r="H1169" s="6" t="s">
        <v>41</v>
      </c>
      <c r="I1169" s="6">
        <f>INDEX(Data_Persons[Tenure (yrs)],MATCH(Data_Sales!H1169,Data_Persons[Sales Person],0))</f>
        <v>8</v>
      </c>
      <c r="J1169" s="6" t="s">
        <v>17</v>
      </c>
      <c r="K1169" s="6" t="s">
        <v>832</v>
      </c>
      <c r="L1169" s="22">
        <v>199</v>
      </c>
      <c r="M1169" s="6">
        <v>3</v>
      </c>
      <c r="N1169" s="22">
        <f t="shared" si="56"/>
        <v>597</v>
      </c>
      <c r="O1169" s="6" t="str">
        <f>VLOOKUP(H1169,Data_Persons!$B$2:$C$9,2,0)</f>
        <v>Philip</v>
      </c>
    </row>
    <row r="1170" spans="1:15" x14ac:dyDescent="0.3">
      <c r="A1170" s="8" t="s">
        <v>1212</v>
      </c>
      <c r="B1170" s="43">
        <v>44792</v>
      </c>
      <c r="C1170" s="6">
        <f>DAY(Data_Sales[[#This Row],[Order Date]])</f>
        <v>19</v>
      </c>
      <c r="D1170" s="14">
        <f t="shared" si="54"/>
        <v>8</v>
      </c>
      <c r="E1170" s="6">
        <f t="shared" si="55"/>
        <v>2022</v>
      </c>
      <c r="F1170" s="6">
        <v>11</v>
      </c>
      <c r="G1170" s="6" t="s">
        <v>115</v>
      </c>
      <c r="H1170" s="6" t="s">
        <v>26</v>
      </c>
      <c r="I1170" s="6">
        <f>INDEX(Data_Persons[Tenure (yrs)],MATCH(Data_Sales!H1170,Data_Persons[Sales Person],0))</f>
        <v>5</v>
      </c>
      <c r="J1170" s="6" t="s">
        <v>27</v>
      </c>
      <c r="K1170" s="6" t="s">
        <v>832</v>
      </c>
      <c r="L1170" s="22">
        <v>199</v>
      </c>
      <c r="M1170" s="6">
        <v>5</v>
      </c>
      <c r="N1170" s="22">
        <f t="shared" si="56"/>
        <v>995</v>
      </c>
      <c r="O1170" s="6" t="str">
        <f>VLOOKUP(H1170,Data_Persons!$B$2:$C$9,2,0)</f>
        <v>Sara</v>
      </c>
    </row>
    <row r="1171" spans="1:15" x14ac:dyDescent="0.3">
      <c r="A1171" s="8" t="s">
        <v>1213</v>
      </c>
      <c r="B1171" s="43">
        <v>44794</v>
      </c>
      <c r="C1171" s="6">
        <f>DAY(Data_Sales[[#This Row],[Order Date]])</f>
        <v>21</v>
      </c>
      <c r="D1171" s="14">
        <f t="shared" si="54"/>
        <v>8</v>
      </c>
      <c r="E1171" s="6">
        <f t="shared" si="55"/>
        <v>2022</v>
      </c>
      <c r="F1171" s="6">
        <v>8</v>
      </c>
      <c r="G1171" s="6" t="s">
        <v>76</v>
      </c>
      <c r="H1171" s="6" t="s">
        <v>41</v>
      </c>
      <c r="I1171" s="6">
        <f>INDEX(Data_Persons[Tenure (yrs)],MATCH(Data_Sales!H1171,Data_Persons[Sales Person],0))</f>
        <v>8</v>
      </c>
      <c r="J1171" s="6" t="s">
        <v>17</v>
      </c>
      <c r="K1171" s="6" t="s">
        <v>832</v>
      </c>
      <c r="L1171" s="22">
        <v>199</v>
      </c>
      <c r="M1171" s="6">
        <v>3</v>
      </c>
      <c r="N1171" s="22">
        <f t="shared" si="56"/>
        <v>597</v>
      </c>
      <c r="O1171" s="6" t="str">
        <f>VLOOKUP(H1171,Data_Persons!$B$2:$C$9,2,0)</f>
        <v>Philip</v>
      </c>
    </row>
    <row r="1172" spans="1:15" x14ac:dyDescent="0.3">
      <c r="A1172" s="8" t="s">
        <v>1214</v>
      </c>
      <c r="B1172" s="43">
        <v>44794</v>
      </c>
      <c r="C1172" s="6">
        <f>DAY(Data_Sales[[#This Row],[Order Date]])</f>
        <v>21</v>
      </c>
      <c r="D1172" s="14">
        <f t="shared" si="54"/>
        <v>8</v>
      </c>
      <c r="E1172" s="6">
        <f t="shared" si="55"/>
        <v>2022</v>
      </c>
      <c r="F1172" s="6">
        <v>5</v>
      </c>
      <c r="G1172" s="6" t="s">
        <v>23</v>
      </c>
      <c r="H1172" s="6" t="s">
        <v>30</v>
      </c>
      <c r="I1172" s="6">
        <f>INDEX(Data_Persons[Tenure (yrs)],MATCH(Data_Sales!H1172,Data_Persons[Sales Person],0))</f>
        <v>2</v>
      </c>
      <c r="J1172" s="6" t="s">
        <v>21</v>
      </c>
      <c r="K1172" s="6" t="s">
        <v>832</v>
      </c>
      <c r="L1172" s="22">
        <v>199</v>
      </c>
      <c r="M1172" s="6">
        <v>7</v>
      </c>
      <c r="N1172" s="22">
        <f t="shared" si="56"/>
        <v>1393</v>
      </c>
      <c r="O1172" s="6" t="str">
        <f>VLOOKUP(H1172,Data_Persons!$B$2:$C$9,2,0)</f>
        <v>Sara</v>
      </c>
    </row>
    <row r="1173" spans="1:15" x14ac:dyDescent="0.3">
      <c r="A1173" s="8" t="s">
        <v>1215</v>
      </c>
      <c r="B1173" s="43">
        <v>44794</v>
      </c>
      <c r="C1173" s="6">
        <f>DAY(Data_Sales[[#This Row],[Order Date]])</f>
        <v>21</v>
      </c>
      <c r="D1173" s="14">
        <f t="shared" si="54"/>
        <v>8</v>
      </c>
      <c r="E1173" s="6">
        <f t="shared" si="55"/>
        <v>2022</v>
      </c>
      <c r="F1173" s="6">
        <v>9</v>
      </c>
      <c r="G1173" s="6" t="s">
        <v>40</v>
      </c>
      <c r="H1173" s="6" t="s">
        <v>16</v>
      </c>
      <c r="I1173" s="6">
        <f>INDEX(Data_Persons[Tenure (yrs)],MATCH(Data_Sales!H1173,Data_Persons[Sales Person],0))</f>
        <v>4</v>
      </c>
      <c r="J1173" s="6" t="s">
        <v>17</v>
      </c>
      <c r="K1173" s="6" t="s">
        <v>832</v>
      </c>
      <c r="L1173" s="22">
        <v>199</v>
      </c>
      <c r="M1173" s="6">
        <v>5</v>
      </c>
      <c r="N1173" s="22">
        <f t="shared" si="56"/>
        <v>995</v>
      </c>
      <c r="O1173" s="6" t="str">
        <f>VLOOKUP(H1173,Data_Persons!$B$2:$C$9,2,0)</f>
        <v>Steve</v>
      </c>
    </row>
    <row r="1174" spans="1:15" x14ac:dyDescent="0.3">
      <c r="A1174" s="8" t="s">
        <v>1216</v>
      </c>
      <c r="B1174" s="43">
        <v>44795</v>
      </c>
      <c r="C1174" s="6">
        <f>DAY(Data_Sales[[#This Row],[Order Date]])</f>
        <v>22</v>
      </c>
      <c r="D1174" s="14">
        <f t="shared" si="54"/>
        <v>8</v>
      </c>
      <c r="E1174" s="6">
        <f t="shared" si="55"/>
        <v>2022</v>
      </c>
      <c r="F1174" s="6">
        <v>17</v>
      </c>
      <c r="G1174" s="6" t="s">
        <v>63</v>
      </c>
      <c r="H1174" s="6" t="s">
        <v>11</v>
      </c>
      <c r="I1174" s="6">
        <f>INDEX(Data_Persons[Tenure (yrs)],MATCH(Data_Sales!H1174,Data_Persons[Sales Person],0))</f>
        <v>3</v>
      </c>
      <c r="J1174" s="6" t="s">
        <v>12</v>
      </c>
      <c r="K1174" s="6" t="s">
        <v>832</v>
      </c>
      <c r="L1174" s="22">
        <v>199</v>
      </c>
      <c r="M1174" s="6">
        <v>5</v>
      </c>
      <c r="N1174" s="22">
        <f t="shared" si="56"/>
        <v>995</v>
      </c>
      <c r="O1174" s="6" t="str">
        <f>VLOOKUP(H1174,Data_Persons!$B$2:$C$9,2,0)</f>
        <v>Jeff</v>
      </c>
    </row>
    <row r="1175" spans="1:15" x14ac:dyDescent="0.3">
      <c r="A1175" s="8" t="s">
        <v>1217</v>
      </c>
      <c r="B1175" s="43">
        <v>44795</v>
      </c>
      <c r="C1175" s="6">
        <f>DAY(Data_Sales[[#This Row],[Order Date]])</f>
        <v>22</v>
      </c>
      <c r="D1175" s="14">
        <f t="shared" si="54"/>
        <v>8</v>
      </c>
      <c r="E1175" s="6">
        <f t="shared" si="55"/>
        <v>2022</v>
      </c>
      <c r="F1175" s="6">
        <v>3</v>
      </c>
      <c r="G1175" s="6" t="s">
        <v>29</v>
      </c>
      <c r="H1175" s="6" t="s">
        <v>30</v>
      </c>
      <c r="I1175" s="6">
        <f>INDEX(Data_Persons[Tenure (yrs)],MATCH(Data_Sales!H1175,Data_Persons[Sales Person],0))</f>
        <v>2</v>
      </c>
      <c r="J1175" s="6" t="s">
        <v>21</v>
      </c>
      <c r="K1175" s="6" t="s">
        <v>832</v>
      </c>
      <c r="L1175" s="22">
        <v>199</v>
      </c>
      <c r="M1175" s="6">
        <v>4</v>
      </c>
      <c r="N1175" s="22">
        <f t="shared" si="56"/>
        <v>796</v>
      </c>
      <c r="O1175" s="6" t="str">
        <f>VLOOKUP(H1175,Data_Persons!$B$2:$C$9,2,0)</f>
        <v>Sara</v>
      </c>
    </row>
    <row r="1176" spans="1:15" x14ac:dyDescent="0.3">
      <c r="A1176" s="8" t="s">
        <v>1218</v>
      </c>
      <c r="B1176" s="43">
        <v>44795</v>
      </c>
      <c r="C1176" s="6">
        <f>DAY(Data_Sales[[#This Row],[Order Date]])</f>
        <v>22</v>
      </c>
      <c r="D1176" s="14">
        <f t="shared" si="54"/>
        <v>8</v>
      </c>
      <c r="E1176" s="6">
        <f t="shared" si="55"/>
        <v>2022</v>
      </c>
      <c r="F1176" s="6">
        <v>20</v>
      </c>
      <c r="G1176" s="6" t="s">
        <v>10</v>
      </c>
      <c r="H1176" s="6" t="s">
        <v>38</v>
      </c>
      <c r="I1176" s="6">
        <f>INDEX(Data_Persons[Tenure (yrs)],MATCH(Data_Sales!H1176,Data_Persons[Sales Person],0))</f>
        <v>5</v>
      </c>
      <c r="J1176" s="6" t="s">
        <v>12</v>
      </c>
      <c r="K1176" s="6" t="s">
        <v>832</v>
      </c>
      <c r="L1176" s="22">
        <v>199</v>
      </c>
      <c r="M1176" s="6">
        <v>1</v>
      </c>
      <c r="N1176" s="22">
        <f t="shared" si="56"/>
        <v>199</v>
      </c>
      <c r="O1176" s="6" t="str">
        <f>VLOOKUP(H1176,Data_Persons!$B$2:$C$9,2,0)</f>
        <v>Jeff</v>
      </c>
    </row>
    <row r="1177" spans="1:15" x14ac:dyDescent="0.3">
      <c r="A1177" s="8" t="s">
        <v>1219</v>
      </c>
      <c r="B1177" s="43">
        <v>44795</v>
      </c>
      <c r="C1177" s="6">
        <f>DAY(Data_Sales[[#This Row],[Order Date]])</f>
        <v>22</v>
      </c>
      <c r="D1177" s="14">
        <f t="shared" si="54"/>
        <v>8</v>
      </c>
      <c r="E1177" s="6">
        <f t="shared" si="55"/>
        <v>2022</v>
      </c>
      <c r="F1177" s="6">
        <v>5</v>
      </c>
      <c r="G1177" s="6" t="s">
        <v>23</v>
      </c>
      <c r="H1177" s="6" t="s">
        <v>20</v>
      </c>
      <c r="I1177" s="6">
        <f>INDEX(Data_Persons[Tenure (yrs)],MATCH(Data_Sales!H1177,Data_Persons[Sales Person],0))</f>
        <v>2</v>
      </c>
      <c r="J1177" s="6" t="s">
        <v>21</v>
      </c>
      <c r="K1177" s="6" t="s">
        <v>832</v>
      </c>
      <c r="L1177" s="22">
        <v>199</v>
      </c>
      <c r="M1177" s="6">
        <v>4</v>
      </c>
      <c r="N1177" s="22">
        <f t="shared" si="56"/>
        <v>796</v>
      </c>
      <c r="O1177" s="6" t="str">
        <f>VLOOKUP(H1177,Data_Persons!$B$2:$C$9,2,0)</f>
        <v>Jeff</v>
      </c>
    </row>
    <row r="1178" spans="1:15" x14ac:dyDescent="0.3">
      <c r="A1178" s="8" t="s">
        <v>1220</v>
      </c>
      <c r="B1178" s="43">
        <v>44803</v>
      </c>
      <c r="C1178" s="6">
        <f>DAY(Data_Sales[[#This Row],[Order Date]])</f>
        <v>30</v>
      </c>
      <c r="D1178" s="14">
        <f t="shared" si="54"/>
        <v>8</v>
      </c>
      <c r="E1178" s="6">
        <f t="shared" si="55"/>
        <v>2022</v>
      </c>
      <c r="F1178" s="6">
        <v>7</v>
      </c>
      <c r="G1178" s="6" t="s">
        <v>43</v>
      </c>
      <c r="H1178" s="6" t="s">
        <v>16</v>
      </c>
      <c r="I1178" s="6">
        <f>INDEX(Data_Persons[Tenure (yrs)],MATCH(Data_Sales!H1178,Data_Persons[Sales Person],0))</f>
        <v>4</v>
      </c>
      <c r="J1178" s="6" t="s">
        <v>17</v>
      </c>
      <c r="K1178" s="6" t="s">
        <v>832</v>
      </c>
      <c r="L1178" s="22">
        <v>199</v>
      </c>
      <c r="M1178" s="6">
        <v>1</v>
      </c>
      <c r="N1178" s="22">
        <f t="shared" si="56"/>
        <v>199</v>
      </c>
      <c r="O1178" s="6" t="str">
        <f>VLOOKUP(H1178,Data_Persons!$B$2:$C$9,2,0)</f>
        <v>Steve</v>
      </c>
    </row>
    <row r="1179" spans="1:15" x14ac:dyDescent="0.3">
      <c r="A1179" s="8" t="s">
        <v>1221</v>
      </c>
      <c r="B1179" s="43">
        <v>44806</v>
      </c>
      <c r="C1179" s="6">
        <f>DAY(Data_Sales[[#This Row],[Order Date]])</f>
        <v>2</v>
      </c>
      <c r="D1179" s="14">
        <f t="shared" si="54"/>
        <v>9</v>
      </c>
      <c r="E1179" s="6">
        <f t="shared" si="55"/>
        <v>2022</v>
      </c>
      <c r="F1179" s="6">
        <v>15</v>
      </c>
      <c r="G1179" s="6" t="s">
        <v>49</v>
      </c>
      <c r="H1179" s="6" t="s">
        <v>26</v>
      </c>
      <c r="I1179" s="6">
        <f>INDEX(Data_Persons[Tenure (yrs)],MATCH(Data_Sales!H1179,Data_Persons[Sales Person],0))</f>
        <v>5</v>
      </c>
      <c r="J1179" s="6" t="s">
        <v>27</v>
      </c>
      <c r="K1179" s="6" t="s">
        <v>832</v>
      </c>
      <c r="L1179" s="22">
        <v>199</v>
      </c>
      <c r="M1179" s="6">
        <v>5</v>
      </c>
      <c r="N1179" s="22">
        <f t="shared" si="56"/>
        <v>995</v>
      </c>
      <c r="O1179" s="6" t="str">
        <f>VLOOKUP(H1179,Data_Persons!$B$2:$C$9,2,0)</f>
        <v>Sara</v>
      </c>
    </row>
    <row r="1180" spans="1:15" x14ac:dyDescent="0.3">
      <c r="A1180" s="8" t="s">
        <v>1222</v>
      </c>
      <c r="B1180" s="43">
        <v>44809</v>
      </c>
      <c r="C1180" s="6">
        <f>DAY(Data_Sales[[#This Row],[Order Date]])</f>
        <v>5</v>
      </c>
      <c r="D1180" s="14">
        <f t="shared" si="54"/>
        <v>9</v>
      </c>
      <c r="E1180" s="6">
        <f t="shared" si="55"/>
        <v>2022</v>
      </c>
      <c r="F1180" s="6">
        <v>8</v>
      </c>
      <c r="G1180" s="6" t="s">
        <v>76</v>
      </c>
      <c r="H1180" s="6" t="s">
        <v>16</v>
      </c>
      <c r="I1180" s="6">
        <f>INDEX(Data_Persons[Tenure (yrs)],MATCH(Data_Sales!H1180,Data_Persons[Sales Person],0))</f>
        <v>4</v>
      </c>
      <c r="J1180" s="6" t="s">
        <v>17</v>
      </c>
      <c r="K1180" s="6" t="s">
        <v>832</v>
      </c>
      <c r="L1180" s="22">
        <v>199</v>
      </c>
      <c r="M1180" s="6">
        <v>6</v>
      </c>
      <c r="N1180" s="22">
        <f t="shared" si="56"/>
        <v>1194</v>
      </c>
      <c r="O1180" s="6" t="str">
        <f>VLOOKUP(H1180,Data_Persons!$B$2:$C$9,2,0)</f>
        <v>Steve</v>
      </c>
    </row>
    <row r="1181" spans="1:15" x14ac:dyDescent="0.3">
      <c r="A1181" s="8" t="s">
        <v>1223</v>
      </c>
      <c r="B1181" s="43">
        <v>44810</v>
      </c>
      <c r="C1181" s="6">
        <f>DAY(Data_Sales[[#This Row],[Order Date]])</f>
        <v>6</v>
      </c>
      <c r="D1181" s="14">
        <f t="shared" si="54"/>
        <v>9</v>
      </c>
      <c r="E1181" s="6">
        <f t="shared" si="55"/>
        <v>2022</v>
      </c>
      <c r="F1181" s="6">
        <v>16</v>
      </c>
      <c r="G1181" s="6" t="s">
        <v>92</v>
      </c>
      <c r="H1181" s="6" t="s">
        <v>38</v>
      </c>
      <c r="I1181" s="6">
        <f>INDEX(Data_Persons[Tenure (yrs)],MATCH(Data_Sales!H1181,Data_Persons[Sales Person],0))</f>
        <v>5</v>
      </c>
      <c r="J1181" s="6" t="s">
        <v>12</v>
      </c>
      <c r="K1181" s="6" t="s">
        <v>832</v>
      </c>
      <c r="L1181" s="22">
        <v>199</v>
      </c>
      <c r="M1181" s="6">
        <v>8</v>
      </c>
      <c r="N1181" s="22">
        <f t="shared" si="56"/>
        <v>1592</v>
      </c>
      <c r="O1181" s="6" t="str">
        <f>VLOOKUP(H1181,Data_Persons!$B$2:$C$9,2,0)</f>
        <v>Jeff</v>
      </c>
    </row>
    <row r="1182" spans="1:15" x14ac:dyDescent="0.3">
      <c r="A1182" s="8" t="s">
        <v>1224</v>
      </c>
      <c r="B1182" s="43">
        <v>44811</v>
      </c>
      <c r="C1182" s="6">
        <f>DAY(Data_Sales[[#This Row],[Order Date]])</f>
        <v>7</v>
      </c>
      <c r="D1182" s="14">
        <f t="shared" si="54"/>
        <v>9</v>
      </c>
      <c r="E1182" s="6">
        <f t="shared" si="55"/>
        <v>2022</v>
      </c>
      <c r="F1182" s="6">
        <v>2</v>
      </c>
      <c r="G1182" s="6" t="s">
        <v>74</v>
      </c>
      <c r="H1182" s="6" t="s">
        <v>20</v>
      </c>
      <c r="I1182" s="6">
        <f>INDEX(Data_Persons[Tenure (yrs)],MATCH(Data_Sales!H1182,Data_Persons[Sales Person],0))</f>
        <v>2</v>
      </c>
      <c r="J1182" s="6" t="s">
        <v>21</v>
      </c>
      <c r="K1182" s="6" t="s">
        <v>832</v>
      </c>
      <c r="L1182" s="22">
        <v>199</v>
      </c>
      <c r="M1182" s="6">
        <v>1</v>
      </c>
      <c r="N1182" s="22">
        <f t="shared" si="56"/>
        <v>199</v>
      </c>
      <c r="O1182" s="6" t="str">
        <f>VLOOKUP(H1182,Data_Persons!$B$2:$C$9,2,0)</f>
        <v>Jeff</v>
      </c>
    </row>
    <row r="1183" spans="1:15" x14ac:dyDescent="0.3">
      <c r="A1183" s="8" t="s">
        <v>1225</v>
      </c>
      <c r="B1183" s="43">
        <v>44812</v>
      </c>
      <c r="C1183" s="6">
        <f>DAY(Data_Sales[[#This Row],[Order Date]])</f>
        <v>8</v>
      </c>
      <c r="D1183" s="14">
        <f t="shared" si="54"/>
        <v>9</v>
      </c>
      <c r="E1183" s="6">
        <f t="shared" si="55"/>
        <v>2022</v>
      </c>
      <c r="F1183" s="6">
        <v>14</v>
      </c>
      <c r="G1183" s="6" t="s">
        <v>65</v>
      </c>
      <c r="H1183" s="6" t="s">
        <v>36</v>
      </c>
      <c r="I1183" s="6">
        <f>INDEX(Data_Persons[Tenure (yrs)],MATCH(Data_Sales!H1183,Data_Persons[Sales Person],0))</f>
        <v>6</v>
      </c>
      <c r="J1183" s="6" t="s">
        <v>27</v>
      </c>
      <c r="K1183" s="6" t="s">
        <v>832</v>
      </c>
      <c r="L1183" s="22">
        <v>199</v>
      </c>
      <c r="M1183" s="6">
        <v>3</v>
      </c>
      <c r="N1183" s="22">
        <f t="shared" si="56"/>
        <v>597</v>
      </c>
      <c r="O1183" s="6" t="str">
        <f>VLOOKUP(H1183,Data_Persons!$B$2:$C$9,2,0)</f>
        <v>Steve</v>
      </c>
    </row>
    <row r="1184" spans="1:15" x14ac:dyDescent="0.3">
      <c r="A1184" s="8" t="s">
        <v>1226</v>
      </c>
      <c r="B1184" s="43">
        <v>44814</v>
      </c>
      <c r="C1184" s="6">
        <f>DAY(Data_Sales[[#This Row],[Order Date]])</f>
        <v>10</v>
      </c>
      <c r="D1184" s="14">
        <f t="shared" si="54"/>
        <v>9</v>
      </c>
      <c r="E1184" s="6">
        <f t="shared" si="55"/>
        <v>2022</v>
      </c>
      <c r="F1184" s="6">
        <v>10</v>
      </c>
      <c r="G1184" s="6" t="s">
        <v>68</v>
      </c>
      <c r="H1184" s="6" t="s">
        <v>16</v>
      </c>
      <c r="I1184" s="6">
        <f>INDEX(Data_Persons[Tenure (yrs)],MATCH(Data_Sales!H1184,Data_Persons[Sales Person],0))</f>
        <v>4</v>
      </c>
      <c r="J1184" s="6" t="s">
        <v>17</v>
      </c>
      <c r="K1184" s="6" t="s">
        <v>832</v>
      </c>
      <c r="L1184" s="22">
        <v>199</v>
      </c>
      <c r="M1184" s="6">
        <v>5</v>
      </c>
      <c r="N1184" s="22">
        <f t="shared" si="56"/>
        <v>995</v>
      </c>
      <c r="O1184" s="6" t="str">
        <f>VLOOKUP(H1184,Data_Persons!$B$2:$C$9,2,0)</f>
        <v>Steve</v>
      </c>
    </row>
    <row r="1185" spans="1:15" x14ac:dyDescent="0.3">
      <c r="A1185" s="8" t="s">
        <v>1227</v>
      </c>
      <c r="B1185" s="43">
        <v>44815</v>
      </c>
      <c r="C1185" s="6">
        <f>DAY(Data_Sales[[#This Row],[Order Date]])</f>
        <v>11</v>
      </c>
      <c r="D1185" s="14">
        <f t="shared" si="54"/>
        <v>9</v>
      </c>
      <c r="E1185" s="6">
        <f t="shared" si="55"/>
        <v>2022</v>
      </c>
      <c r="F1185" s="6">
        <v>15</v>
      </c>
      <c r="G1185" s="6" t="s">
        <v>49</v>
      </c>
      <c r="H1185" s="6" t="s">
        <v>36</v>
      </c>
      <c r="I1185" s="6">
        <f>INDEX(Data_Persons[Tenure (yrs)],MATCH(Data_Sales!H1185,Data_Persons[Sales Person],0))</f>
        <v>6</v>
      </c>
      <c r="J1185" s="6" t="s">
        <v>27</v>
      </c>
      <c r="K1185" s="6" t="s">
        <v>832</v>
      </c>
      <c r="L1185" s="22">
        <v>199</v>
      </c>
      <c r="M1185" s="6">
        <v>1</v>
      </c>
      <c r="N1185" s="22">
        <f t="shared" si="56"/>
        <v>199</v>
      </c>
      <c r="O1185" s="6" t="str">
        <f>VLOOKUP(H1185,Data_Persons!$B$2:$C$9,2,0)</f>
        <v>Steve</v>
      </c>
    </row>
    <row r="1186" spans="1:15" x14ac:dyDescent="0.3">
      <c r="A1186" s="8" t="s">
        <v>1228</v>
      </c>
      <c r="B1186" s="43">
        <v>44817</v>
      </c>
      <c r="C1186" s="6">
        <f>DAY(Data_Sales[[#This Row],[Order Date]])</f>
        <v>13</v>
      </c>
      <c r="D1186" s="14">
        <f t="shared" si="54"/>
        <v>9</v>
      </c>
      <c r="E1186" s="6">
        <f t="shared" si="55"/>
        <v>2022</v>
      </c>
      <c r="F1186" s="6">
        <v>3</v>
      </c>
      <c r="G1186" s="6" t="s">
        <v>29</v>
      </c>
      <c r="H1186" s="6" t="s">
        <v>30</v>
      </c>
      <c r="I1186" s="6">
        <f>INDEX(Data_Persons[Tenure (yrs)],MATCH(Data_Sales!H1186,Data_Persons[Sales Person],0))</f>
        <v>2</v>
      </c>
      <c r="J1186" s="6" t="s">
        <v>21</v>
      </c>
      <c r="K1186" s="6" t="s">
        <v>832</v>
      </c>
      <c r="L1186" s="22">
        <v>199</v>
      </c>
      <c r="M1186" s="6">
        <v>1</v>
      </c>
      <c r="N1186" s="22">
        <f t="shared" si="56"/>
        <v>199</v>
      </c>
      <c r="O1186" s="6" t="str">
        <f>VLOOKUP(H1186,Data_Persons!$B$2:$C$9,2,0)</f>
        <v>Sara</v>
      </c>
    </row>
    <row r="1187" spans="1:15" x14ac:dyDescent="0.3">
      <c r="A1187" s="8" t="s">
        <v>1229</v>
      </c>
      <c r="B1187" s="43">
        <v>44818</v>
      </c>
      <c r="C1187" s="6">
        <f>DAY(Data_Sales[[#This Row],[Order Date]])</f>
        <v>14</v>
      </c>
      <c r="D1187" s="14">
        <f t="shared" si="54"/>
        <v>9</v>
      </c>
      <c r="E1187" s="6">
        <f t="shared" si="55"/>
        <v>2022</v>
      </c>
      <c r="F1187" s="6">
        <v>9</v>
      </c>
      <c r="G1187" s="6" t="s">
        <v>40</v>
      </c>
      <c r="H1187" s="6" t="s">
        <v>16</v>
      </c>
      <c r="I1187" s="6">
        <f>INDEX(Data_Persons[Tenure (yrs)],MATCH(Data_Sales!H1187,Data_Persons[Sales Person],0))</f>
        <v>4</v>
      </c>
      <c r="J1187" s="6" t="s">
        <v>17</v>
      </c>
      <c r="K1187" s="6" t="s">
        <v>832</v>
      </c>
      <c r="L1187" s="22">
        <v>199</v>
      </c>
      <c r="M1187" s="6">
        <v>0</v>
      </c>
      <c r="N1187" s="22">
        <f t="shared" si="56"/>
        <v>0</v>
      </c>
      <c r="O1187" s="6" t="str">
        <f>VLOOKUP(H1187,Data_Persons!$B$2:$C$9,2,0)</f>
        <v>Steve</v>
      </c>
    </row>
    <row r="1188" spans="1:15" x14ac:dyDescent="0.3">
      <c r="A1188" s="8" t="s">
        <v>1230</v>
      </c>
      <c r="B1188" s="43">
        <v>44819</v>
      </c>
      <c r="C1188" s="6">
        <f>DAY(Data_Sales[[#This Row],[Order Date]])</f>
        <v>15</v>
      </c>
      <c r="D1188" s="14">
        <f t="shared" si="54"/>
        <v>9</v>
      </c>
      <c r="E1188" s="6">
        <f t="shared" si="55"/>
        <v>2022</v>
      </c>
      <c r="F1188" s="6">
        <v>2</v>
      </c>
      <c r="G1188" s="6" t="s">
        <v>74</v>
      </c>
      <c r="H1188" s="6" t="s">
        <v>20</v>
      </c>
      <c r="I1188" s="6">
        <f>INDEX(Data_Persons[Tenure (yrs)],MATCH(Data_Sales!H1188,Data_Persons[Sales Person],0))</f>
        <v>2</v>
      </c>
      <c r="J1188" s="6" t="s">
        <v>21</v>
      </c>
      <c r="K1188" s="6" t="s">
        <v>832</v>
      </c>
      <c r="L1188" s="22">
        <v>199</v>
      </c>
      <c r="M1188" s="6">
        <v>6</v>
      </c>
      <c r="N1188" s="22">
        <f t="shared" si="56"/>
        <v>1194</v>
      </c>
      <c r="O1188" s="6" t="str">
        <f>VLOOKUP(H1188,Data_Persons!$B$2:$C$9,2,0)</f>
        <v>Jeff</v>
      </c>
    </row>
    <row r="1189" spans="1:15" x14ac:dyDescent="0.3">
      <c r="A1189" s="8" t="s">
        <v>1231</v>
      </c>
      <c r="B1189" s="43">
        <v>44822</v>
      </c>
      <c r="C1189" s="6">
        <f>DAY(Data_Sales[[#This Row],[Order Date]])</f>
        <v>18</v>
      </c>
      <c r="D1189" s="14">
        <f t="shared" si="54"/>
        <v>9</v>
      </c>
      <c r="E1189" s="6">
        <f t="shared" si="55"/>
        <v>2022</v>
      </c>
      <c r="F1189" s="6">
        <v>20</v>
      </c>
      <c r="G1189" s="6" t="s">
        <v>10</v>
      </c>
      <c r="H1189" s="6" t="s">
        <v>11</v>
      </c>
      <c r="I1189" s="6">
        <f>INDEX(Data_Persons[Tenure (yrs)],MATCH(Data_Sales!H1189,Data_Persons[Sales Person],0))</f>
        <v>3</v>
      </c>
      <c r="J1189" s="6" t="s">
        <v>12</v>
      </c>
      <c r="K1189" s="6" t="s">
        <v>832</v>
      </c>
      <c r="L1189" s="22">
        <v>199</v>
      </c>
      <c r="M1189" s="6">
        <v>7</v>
      </c>
      <c r="N1189" s="22">
        <f t="shared" si="56"/>
        <v>1393</v>
      </c>
      <c r="O1189" s="6" t="str">
        <f>VLOOKUP(H1189,Data_Persons!$B$2:$C$9,2,0)</f>
        <v>Jeff</v>
      </c>
    </row>
    <row r="1190" spans="1:15" x14ac:dyDescent="0.3">
      <c r="A1190" s="8" t="s">
        <v>1232</v>
      </c>
      <c r="B1190" s="43">
        <v>44823</v>
      </c>
      <c r="C1190" s="6">
        <f>DAY(Data_Sales[[#This Row],[Order Date]])</f>
        <v>19</v>
      </c>
      <c r="D1190" s="14">
        <f t="shared" si="54"/>
        <v>9</v>
      </c>
      <c r="E1190" s="6">
        <f t="shared" si="55"/>
        <v>2022</v>
      </c>
      <c r="F1190" s="6">
        <v>11</v>
      </c>
      <c r="G1190" s="6" t="s">
        <v>115</v>
      </c>
      <c r="H1190" s="6" t="s">
        <v>26</v>
      </c>
      <c r="I1190" s="6">
        <f>INDEX(Data_Persons[Tenure (yrs)],MATCH(Data_Sales!H1190,Data_Persons[Sales Person],0))</f>
        <v>5</v>
      </c>
      <c r="J1190" s="6" t="s">
        <v>27</v>
      </c>
      <c r="K1190" s="6" t="s">
        <v>832</v>
      </c>
      <c r="L1190" s="22">
        <v>199</v>
      </c>
      <c r="M1190" s="6">
        <v>9</v>
      </c>
      <c r="N1190" s="22">
        <f t="shared" si="56"/>
        <v>1791</v>
      </c>
      <c r="O1190" s="6" t="str">
        <f>VLOOKUP(H1190,Data_Persons!$B$2:$C$9,2,0)</f>
        <v>Sara</v>
      </c>
    </row>
    <row r="1191" spans="1:15" x14ac:dyDescent="0.3">
      <c r="A1191" s="8" t="s">
        <v>1233</v>
      </c>
      <c r="B1191" s="43">
        <v>44824</v>
      </c>
      <c r="C1191" s="6">
        <f>DAY(Data_Sales[[#This Row],[Order Date]])</f>
        <v>20</v>
      </c>
      <c r="D1191" s="14">
        <f t="shared" si="54"/>
        <v>9</v>
      </c>
      <c r="E1191" s="6">
        <f t="shared" si="55"/>
        <v>2022</v>
      </c>
      <c r="F1191" s="6">
        <v>11</v>
      </c>
      <c r="G1191" s="6" t="s">
        <v>115</v>
      </c>
      <c r="H1191" s="6" t="s">
        <v>36</v>
      </c>
      <c r="I1191" s="6">
        <f>INDEX(Data_Persons[Tenure (yrs)],MATCH(Data_Sales!H1191,Data_Persons[Sales Person],0))</f>
        <v>6</v>
      </c>
      <c r="J1191" s="6" t="s">
        <v>27</v>
      </c>
      <c r="K1191" s="6" t="s">
        <v>832</v>
      </c>
      <c r="L1191" s="22">
        <v>199</v>
      </c>
      <c r="M1191" s="6">
        <v>4</v>
      </c>
      <c r="N1191" s="22">
        <f t="shared" si="56"/>
        <v>796</v>
      </c>
      <c r="O1191" s="6" t="str">
        <f>VLOOKUP(H1191,Data_Persons!$B$2:$C$9,2,0)</f>
        <v>Steve</v>
      </c>
    </row>
    <row r="1192" spans="1:15" x14ac:dyDescent="0.3">
      <c r="A1192" s="8" t="s">
        <v>1234</v>
      </c>
      <c r="B1192" s="43">
        <v>44824</v>
      </c>
      <c r="C1192" s="6">
        <f>DAY(Data_Sales[[#This Row],[Order Date]])</f>
        <v>20</v>
      </c>
      <c r="D1192" s="14">
        <f t="shared" si="54"/>
        <v>9</v>
      </c>
      <c r="E1192" s="6">
        <f t="shared" si="55"/>
        <v>2022</v>
      </c>
      <c r="F1192" s="6">
        <v>6</v>
      </c>
      <c r="G1192" s="6" t="s">
        <v>15</v>
      </c>
      <c r="H1192" s="6" t="s">
        <v>41</v>
      </c>
      <c r="I1192" s="6">
        <f>INDEX(Data_Persons[Tenure (yrs)],MATCH(Data_Sales!H1192,Data_Persons[Sales Person],0))</f>
        <v>8</v>
      </c>
      <c r="J1192" s="6" t="s">
        <v>17</v>
      </c>
      <c r="K1192" s="6" t="s">
        <v>832</v>
      </c>
      <c r="L1192" s="22">
        <v>199</v>
      </c>
      <c r="M1192" s="6">
        <v>0</v>
      </c>
      <c r="N1192" s="22">
        <f t="shared" si="56"/>
        <v>0</v>
      </c>
      <c r="O1192" s="6" t="str">
        <f>VLOOKUP(H1192,Data_Persons!$B$2:$C$9,2,0)</f>
        <v>Philip</v>
      </c>
    </row>
    <row r="1193" spans="1:15" x14ac:dyDescent="0.3">
      <c r="A1193" s="8" t="s">
        <v>1235</v>
      </c>
      <c r="B1193" s="43">
        <v>44826</v>
      </c>
      <c r="C1193" s="6">
        <f>DAY(Data_Sales[[#This Row],[Order Date]])</f>
        <v>22</v>
      </c>
      <c r="D1193" s="14">
        <f t="shared" si="54"/>
        <v>9</v>
      </c>
      <c r="E1193" s="6">
        <f t="shared" si="55"/>
        <v>2022</v>
      </c>
      <c r="F1193" s="6">
        <v>1</v>
      </c>
      <c r="G1193" s="6" t="s">
        <v>61</v>
      </c>
      <c r="H1193" s="6" t="s">
        <v>20</v>
      </c>
      <c r="I1193" s="6">
        <f>INDEX(Data_Persons[Tenure (yrs)],MATCH(Data_Sales!H1193,Data_Persons[Sales Person],0))</f>
        <v>2</v>
      </c>
      <c r="J1193" s="6" t="s">
        <v>21</v>
      </c>
      <c r="K1193" s="6" t="s">
        <v>832</v>
      </c>
      <c r="L1193" s="22">
        <v>199</v>
      </c>
      <c r="M1193" s="6">
        <v>3</v>
      </c>
      <c r="N1193" s="22">
        <f t="shared" si="56"/>
        <v>597</v>
      </c>
      <c r="O1193" s="6" t="str">
        <f>VLOOKUP(H1193,Data_Persons!$B$2:$C$9,2,0)</f>
        <v>Jeff</v>
      </c>
    </row>
    <row r="1194" spans="1:15" x14ac:dyDescent="0.3">
      <c r="A1194" s="8" t="s">
        <v>1236</v>
      </c>
      <c r="B1194" s="43">
        <v>44826</v>
      </c>
      <c r="C1194" s="6">
        <f>DAY(Data_Sales[[#This Row],[Order Date]])</f>
        <v>22</v>
      </c>
      <c r="D1194" s="14">
        <f t="shared" si="54"/>
        <v>9</v>
      </c>
      <c r="E1194" s="6">
        <f t="shared" si="55"/>
        <v>2022</v>
      </c>
      <c r="F1194" s="6">
        <v>9</v>
      </c>
      <c r="G1194" s="6" t="s">
        <v>40</v>
      </c>
      <c r="H1194" s="6" t="s">
        <v>16</v>
      </c>
      <c r="I1194" s="6">
        <f>INDEX(Data_Persons[Tenure (yrs)],MATCH(Data_Sales!H1194,Data_Persons[Sales Person],0))</f>
        <v>4</v>
      </c>
      <c r="J1194" s="6" t="s">
        <v>17</v>
      </c>
      <c r="K1194" s="6" t="s">
        <v>832</v>
      </c>
      <c r="L1194" s="22">
        <v>199</v>
      </c>
      <c r="M1194" s="6">
        <v>3</v>
      </c>
      <c r="N1194" s="22">
        <f t="shared" si="56"/>
        <v>597</v>
      </c>
      <c r="O1194" s="6" t="str">
        <f>VLOOKUP(H1194,Data_Persons!$B$2:$C$9,2,0)</f>
        <v>Steve</v>
      </c>
    </row>
    <row r="1195" spans="1:15" x14ac:dyDescent="0.3">
      <c r="A1195" s="8" t="s">
        <v>1237</v>
      </c>
      <c r="B1195" s="43">
        <v>44832</v>
      </c>
      <c r="C1195" s="6">
        <f>DAY(Data_Sales[[#This Row],[Order Date]])</f>
        <v>28</v>
      </c>
      <c r="D1195" s="14">
        <f t="shared" si="54"/>
        <v>9</v>
      </c>
      <c r="E1195" s="6">
        <f t="shared" si="55"/>
        <v>2022</v>
      </c>
      <c r="F1195" s="6">
        <v>4</v>
      </c>
      <c r="G1195" s="6" t="s">
        <v>19</v>
      </c>
      <c r="H1195" s="6" t="s">
        <v>20</v>
      </c>
      <c r="I1195" s="6">
        <f>INDEX(Data_Persons[Tenure (yrs)],MATCH(Data_Sales!H1195,Data_Persons[Sales Person],0))</f>
        <v>2</v>
      </c>
      <c r="J1195" s="6" t="s">
        <v>21</v>
      </c>
      <c r="K1195" s="6" t="s">
        <v>832</v>
      </c>
      <c r="L1195" s="22">
        <v>199</v>
      </c>
      <c r="M1195" s="6">
        <v>0</v>
      </c>
      <c r="N1195" s="22">
        <f t="shared" si="56"/>
        <v>0</v>
      </c>
      <c r="O1195" s="6" t="str">
        <f>VLOOKUP(H1195,Data_Persons!$B$2:$C$9,2,0)</f>
        <v>Jeff</v>
      </c>
    </row>
    <row r="1196" spans="1:15" x14ac:dyDescent="0.3">
      <c r="A1196" s="8" t="s">
        <v>1238</v>
      </c>
      <c r="B1196" s="43">
        <v>44833</v>
      </c>
      <c r="C1196" s="6">
        <f>DAY(Data_Sales[[#This Row],[Order Date]])</f>
        <v>29</v>
      </c>
      <c r="D1196" s="14">
        <f t="shared" si="54"/>
        <v>9</v>
      </c>
      <c r="E1196" s="6">
        <f t="shared" si="55"/>
        <v>2022</v>
      </c>
      <c r="F1196" s="6">
        <v>12</v>
      </c>
      <c r="G1196" s="6" t="s">
        <v>25</v>
      </c>
      <c r="H1196" s="6" t="s">
        <v>36</v>
      </c>
      <c r="I1196" s="6">
        <f>INDEX(Data_Persons[Tenure (yrs)],MATCH(Data_Sales!H1196,Data_Persons[Sales Person],0))</f>
        <v>6</v>
      </c>
      <c r="J1196" s="6" t="s">
        <v>27</v>
      </c>
      <c r="K1196" s="6" t="s">
        <v>832</v>
      </c>
      <c r="L1196" s="22">
        <v>199</v>
      </c>
      <c r="M1196" s="6">
        <v>2</v>
      </c>
      <c r="N1196" s="22">
        <f t="shared" si="56"/>
        <v>398</v>
      </c>
      <c r="O1196" s="6" t="str">
        <f>VLOOKUP(H1196,Data_Persons!$B$2:$C$9,2,0)</f>
        <v>Steve</v>
      </c>
    </row>
    <row r="1197" spans="1:15" x14ac:dyDescent="0.3">
      <c r="A1197" s="8" t="s">
        <v>1239</v>
      </c>
      <c r="B1197" s="43">
        <v>44833</v>
      </c>
      <c r="C1197" s="6">
        <f>DAY(Data_Sales[[#This Row],[Order Date]])</f>
        <v>29</v>
      </c>
      <c r="D1197" s="14">
        <f t="shared" si="54"/>
        <v>9</v>
      </c>
      <c r="E1197" s="6">
        <f t="shared" si="55"/>
        <v>2022</v>
      </c>
      <c r="F1197" s="6">
        <v>16</v>
      </c>
      <c r="G1197" s="6" t="s">
        <v>92</v>
      </c>
      <c r="H1197" s="6" t="s">
        <v>11</v>
      </c>
      <c r="I1197" s="6">
        <f>INDEX(Data_Persons[Tenure (yrs)],MATCH(Data_Sales!H1197,Data_Persons[Sales Person],0))</f>
        <v>3</v>
      </c>
      <c r="J1197" s="6" t="s">
        <v>12</v>
      </c>
      <c r="K1197" s="6" t="s">
        <v>832</v>
      </c>
      <c r="L1197" s="22">
        <v>199</v>
      </c>
      <c r="M1197" s="6">
        <v>4</v>
      </c>
      <c r="N1197" s="22">
        <f t="shared" si="56"/>
        <v>796</v>
      </c>
      <c r="O1197" s="6" t="str">
        <f>VLOOKUP(H1197,Data_Persons!$B$2:$C$9,2,0)</f>
        <v>Jeff</v>
      </c>
    </row>
    <row r="1198" spans="1:15" x14ac:dyDescent="0.3">
      <c r="A1198" s="8" t="s">
        <v>1240</v>
      </c>
      <c r="B1198" s="43">
        <v>44833</v>
      </c>
      <c r="C1198" s="6">
        <f>DAY(Data_Sales[[#This Row],[Order Date]])</f>
        <v>29</v>
      </c>
      <c r="D1198" s="14">
        <f t="shared" si="54"/>
        <v>9</v>
      </c>
      <c r="E1198" s="6">
        <f t="shared" si="55"/>
        <v>2022</v>
      </c>
      <c r="F1198" s="6">
        <v>19</v>
      </c>
      <c r="G1198" s="6" t="s">
        <v>32</v>
      </c>
      <c r="H1198" s="6" t="s">
        <v>11</v>
      </c>
      <c r="I1198" s="6">
        <f>INDEX(Data_Persons[Tenure (yrs)],MATCH(Data_Sales!H1198,Data_Persons[Sales Person],0))</f>
        <v>3</v>
      </c>
      <c r="J1198" s="6" t="s">
        <v>12</v>
      </c>
      <c r="K1198" s="6" t="s">
        <v>832</v>
      </c>
      <c r="L1198" s="22">
        <v>199</v>
      </c>
      <c r="M1198" s="6">
        <v>2</v>
      </c>
      <c r="N1198" s="22">
        <f t="shared" si="56"/>
        <v>398</v>
      </c>
      <c r="O1198" s="6" t="str">
        <f>VLOOKUP(H1198,Data_Persons!$B$2:$C$9,2,0)</f>
        <v>Jeff</v>
      </c>
    </row>
    <row r="1199" spans="1:15" x14ac:dyDescent="0.3">
      <c r="A1199" s="8" t="s">
        <v>1241</v>
      </c>
      <c r="B1199" s="43">
        <v>44836</v>
      </c>
      <c r="C1199" s="6">
        <f>DAY(Data_Sales[[#This Row],[Order Date]])</f>
        <v>2</v>
      </c>
      <c r="D1199" s="14">
        <f t="shared" si="54"/>
        <v>10</v>
      </c>
      <c r="E1199" s="6">
        <f t="shared" si="55"/>
        <v>2022</v>
      </c>
      <c r="F1199" s="6">
        <v>10</v>
      </c>
      <c r="G1199" s="6" t="s">
        <v>68</v>
      </c>
      <c r="H1199" s="6" t="s">
        <v>41</v>
      </c>
      <c r="I1199" s="6">
        <f>INDEX(Data_Persons[Tenure (yrs)],MATCH(Data_Sales!H1199,Data_Persons[Sales Person],0))</f>
        <v>8</v>
      </c>
      <c r="J1199" s="6" t="s">
        <v>17</v>
      </c>
      <c r="K1199" s="6" t="s">
        <v>832</v>
      </c>
      <c r="L1199" s="22">
        <v>199</v>
      </c>
      <c r="M1199" s="6">
        <v>7</v>
      </c>
      <c r="N1199" s="22">
        <f t="shared" si="56"/>
        <v>1393</v>
      </c>
      <c r="O1199" s="6" t="str">
        <f>VLOOKUP(H1199,Data_Persons!$B$2:$C$9,2,0)</f>
        <v>Philip</v>
      </c>
    </row>
    <row r="1200" spans="1:15" x14ac:dyDescent="0.3">
      <c r="A1200" s="8" t="s">
        <v>1242</v>
      </c>
      <c r="B1200" s="43">
        <v>44839</v>
      </c>
      <c r="C1200" s="6">
        <f>DAY(Data_Sales[[#This Row],[Order Date]])</f>
        <v>5</v>
      </c>
      <c r="D1200" s="14">
        <f t="shared" si="54"/>
        <v>10</v>
      </c>
      <c r="E1200" s="6">
        <f t="shared" si="55"/>
        <v>2022</v>
      </c>
      <c r="F1200" s="6">
        <v>4</v>
      </c>
      <c r="G1200" s="6" t="s">
        <v>19</v>
      </c>
      <c r="H1200" s="6" t="s">
        <v>30</v>
      </c>
      <c r="I1200" s="6">
        <f>INDEX(Data_Persons[Tenure (yrs)],MATCH(Data_Sales!H1200,Data_Persons[Sales Person],0))</f>
        <v>2</v>
      </c>
      <c r="J1200" s="6" t="s">
        <v>21</v>
      </c>
      <c r="K1200" s="6" t="s">
        <v>832</v>
      </c>
      <c r="L1200" s="22">
        <v>199</v>
      </c>
      <c r="M1200" s="6">
        <v>2</v>
      </c>
      <c r="N1200" s="22">
        <f t="shared" si="56"/>
        <v>398</v>
      </c>
      <c r="O1200" s="6" t="str">
        <f>VLOOKUP(H1200,Data_Persons!$B$2:$C$9,2,0)</f>
        <v>Sara</v>
      </c>
    </row>
    <row r="1201" spans="1:15" x14ac:dyDescent="0.3">
      <c r="A1201" s="8" t="s">
        <v>1243</v>
      </c>
      <c r="B1201" s="43">
        <v>44839</v>
      </c>
      <c r="C1201" s="6">
        <f>DAY(Data_Sales[[#This Row],[Order Date]])</f>
        <v>5</v>
      </c>
      <c r="D1201" s="14">
        <f t="shared" si="54"/>
        <v>10</v>
      </c>
      <c r="E1201" s="6">
        <f t="shared" si="55"/>
        <v>2022</v>
      </c>
      <c r="F1201" s="6">
        <v>3</v>
      </c>
      <c r="G1201" s="6" t="s">
        <v>29</v>
      </c>
      <c r="H1201" s="6" t="s">
        <v>30</v>
      </c>
      <c r="I1201" s="6">
        <f>INDEX(Data_Persons[Tenure (yrs)],MATCH(Data_Sales!H1201,Data_Persons[Sales Person],0))</f>
        <v>2</v>
      </c>
      <c r="J1201" s="6" t="s">
        <v>21</v>
      </c>
      <c r="K1201" s="6" t="s">
        <v>832</v>
      </c>
      <c r="L1201" s="22">
        <v>199</v>
      </c>
      <c r="M1201" s="6">
        <v>1</v>
      </c>
      <c r="N1201" s="22">
        <f t="shared" si="56"/>
        <v>199</v>
      </c>
      <c r="O1201" s="6" t="str">
        <f>VLOOKUP(H1201,Data_Persons!$B$2:$C$9,2,0)</f>
        <v>Sara</v>
      </c>
    </row>
    <row r="1202" spans="1:15" x14ac:dyDescent="0.3">
      <c r="A1202" s="8" t="s">
        <v>1244</v>
      </c>
      <c r="B1202" s="43">
        <v>44842</v>
      </c>
      <c r="C1202" s="6">
        <f>DAY(Data_Sales[[#This Row],[Order Date]])</f>
        <v>8</v>
      </c>
      <c r="D1202" s="14">
        <f t="shared" si="54"/>
        <v>10</v>
      </c>
      <c r="E1202" s="6">
        <f t="shared" si="55"/>
        <v>2022</v>
      </c>
      <c r="F1202" s="6">
        <v>14</v>
      </c>
      <c r="G1202" s="6" t="s">
        <v>65</v>
      </c>
      <c r="H1202" s="6" t="s">
        <v>36</v>
      </c>
      <c r="I1202" s="6">
        <f>INDEX(Data_Persons[Tenure (yrs)],MATCH(Data_Sales!H1202,Data_Persons[Sales Person],0))</f>
        <v>6</v>
      </c>
      <c r="J1202" s="6" t="s">
        <v>27</v>
      </c>
      <c r="K1202" s="6" t="s">
        <v>832</v>
      </c>
      <c r="L1202" s="22">
        <v>199</v>
      </c>
      <c r="M1202" s="6">
        <v>0</v>
      </c>
      <c r="N1202" s="22">
        <f t="shared" si="56"/>
        <v>0</v>
      </c>
      <c r="O1202" s="6" t="str">
        <f>VLOOKUP(H1202,Data_Persons!$B$2:$C$9,2,0)</f>
        <v>Steve</v>
      </c>
    </row>
    <row r="1203" spans="1:15" x14ac:dyDescent="0.3">
      <c r="A1203" s="8" t="s">
        <v>1245</v>
      </c>
      <c r="B1203" s="43">
        <v>44845</v>
      </c>
      <c r="C1203" s="6">
        <f>DAY(Data_Sales[[#This Row],[Order Date]])</f>
        <v>11</v>
      </c>
      <c r="D1203" s="14">
        <f t="shared" si="54"/>
        <v>10</v>
      </c>
      <c r="E1203" s="6">
        <f t="shared" si="55"/>
        <v>2022</v>
      </c>
      <c r="F1203" s="6">
        <v>20</v>
      </c>
      <c r="G1203" s="6" t="s">
        <v>10</v>
      </c>
      <c r="H1203" s="6" t="s">
        <v>38</v>
      </c>
      <c r="I1203" s="6">
        <f>INDEX(Data_Persons[Tenure (yrs)],MATCH(Data_Sales!H1203,Data_Persons[Sales Person],0))</f>
        <v>5</v>
      </c>
      <c r="J1203" s="6" t="s">
        <v>12</v>
      </c>
      <c r="K1203" s="6" t="s">
        <v>832</v>
      </c>
      <c r="L1203" s="22">
        <v>199</v>
      </c>
      <c r="M1203" s="6">
        <v>1</v>
      </c>
      <c r="N1203" s="22">
        <f t="shared" si="56"/>
        <v>199</v>
      </c>
      <c r="O1203" s="6" t="str">
        <f>VLOOKUP(H1203,Data_Persons!$B$2:$C$9,2,0)</f>
        <v>Jeff</v>
      </c>
    </row>
    <row r="1204" spans="1:15" x14ac:dyDescent="0.3">
      <c r="A1204" s="8" t="s">
        <v>1246</v>
      </c>
      <c r="B1204" s="43">
        <v>44847</v>
      </c>
      <c r="C1204" s="6">
        <f>DAY(Data_Sales[[#This Row],[Order Date]])</f>
        <v>13</v>
      </c>
      <c r="D1204" s="14">
        <f t="shared" si="54"/>
        <v>10</v>
      </c>
      <c r="E1204" s="6">
        <f t="shared" si="55"/>
        <v>2022</v>
      </c>
      <c r="F1204" s="6">
        <v>2</v>
      </c>
      <c r="G1204" s="6" t="s">
        <v>74</v>
      </c>
      <c r="H1204" s="6" t="s">
        <v>30</v>
      </c>
      <c r="I1204" s="6">
        <f>INDEX(Data_Persons[Tenure (yrs)],MATCH(Data_Sales!H1204,Data_Persons[Sales Person],0))</f>
        <v>2</v>
      </c>
      <c r="J1204" s="6" t="s">
        <v>21</v>
      </c>
      <c r="K1204" s="6" t="s">
        <v>832</v>
      </c>
      <c r="L1204" s="22">
        <v>199</v>
      </c>
      <c r="M1204" s="6">
        <v>5</v>
      </c>
      <c r="N1204" s="22">
        <f t="shared" si="56"/>
        <v>995</v>
      </c>
      <c r="O1204" s="6" t="str">
        <f>VLOOKUP(H1204,Data_Persons!$B$2:$C$9,2,0)</f>
        <v>Sara</v>
      </c>
    </row>
    <row r="1205" spans="1:15" x14ac:dyDescent="0.3">
      <c r="A1205" s="8" t="s">
        <v>1247</v>
      </c>
      <c r="B1205" s="43">
        <v>44847</v>
      </c>
      <c r="C1205" s="6">
        <f>DAY(Data_Sales[[#This Row],[Order Date]])</f>
        <v>13</v>
      </c>
      <c r="D1205" s="14">
        <f t="shared" si="54"/>
        <v>10</v>
      </c>
      <c r="E1205" s="6">
        <f t="shared" si="55"/>
        <v>2022</v>
      </c>
      <c r="F1205" s="6">
        <v>11</v>
      </c>
      <c r="G1205" s="6" t="s">
        <v>115</v>
      </c>
      <c r="H1205" s="6" t="s">
        <v>26</v>
      </c>
      <c r="I1205" s="6">
        <f>INDEX(Data_Persons[Tenure (yrs)],MATCH(Data_Sales!H1205,Data_Persons[Sales Person],0))</f>
        <v>5</v>
      </c>
      <c r="J1205" s="6" t="s">
        <v>27</v>
      </c>
      <c r="K1205" s="6" t="s">
        <v>832</v>
      </c>
      <c r="L1205" s="22">
        <v>199</v>
      </c>
      <c r="M1205" s="6">
        <v>4</v>
      </c>
      <c r="N1205" s="22">
        <f t="shared" si="56"/>
        <v>796</v>
      </c>
      <c r="O1205" s="6" t="str">
        <f>VLOOKUP(H1205,Data_Persons!$B$2:$C$9,2,0)</f>
        <v>Sara</v>
      </c>
    </row>
    <row r="1206" spans="1:15" x14ac:dyDescent="0.3">
      <c r="A1206" s="8" t="s">
        <v>1248</v>
      </c>
      <c r="B1206" s="43">
        <v>44848</v>
      </c>
      <c r="C1206" s="6">
        <f>DAY(Data_Sales[[#This Row],[Order Date]])</f>
        <v>14</v>
      </c>
      <c r="D1206" s="14">
        <f t="shared" si="54"/>
        <v>10</v>
      </c>
      <c r="E1206" s="6">
        <f t="shared" si="55"/>
        <v>2022</v>
      </c>
      <c r="F1206" s="6">
        <v>3</v>
      </c>
      <c r="G1206" s="6" t="s">
        <v>29</v>
      </c>
      <c r="H1206" s="6" t="s">
        <v>20</v>
      </c>
      <c r="I1206" s="6">
        <f>INDEX(Data_Persons[Tenure (yrs)],MATCH(Data_Sales!H1206,Data_Persons[Sales Person],0))</f>
        <v>2</v>
      </c>
      <c r="J1206" s="6" t="s">
        <v>21</v>
      </c>
      <c r="K1206" s="6" t="s">
        <v>832</v>
      </c>
      <c r="L1206" s="22">
        <v>199</v>
      </c>
      <c r="M1206" s="6">
        <v>7</v>
      </c>
      <c r="N1206" s="22">
        <f t="shared" si="56"/>
        <v>1393</v>
      </c>
      <c r="O1206" s="6" t="str">
        <f>VLOOKUP(H1206,Data_Persons!$B$2:$C$9,2,0)</f>
        <v>Jeff</v>
      </c>
    </row>
    <row r="1207" spans="1:15" x14ac:dyDescent="0.3">
      <c r="A1207" s="8" t="s">
        <v>1249</v>
      </c>
      <c r="B1207" s="43">
        <v>44850</v>
      </c>
      <c r="C1207" s="6">
        <f>DAY(Data_Sales[[#This Row],[Order Date]])</f>
        <v>16</v>
      </c>
      <c r="D1207" s="14">
        <f t="shared" si="54"/>
        <v>10</v>
      </c>
      <c r="E1207" s="6">
        <f t="shared" si="55"/>
        <v>2022</v>
      </c>
      <c r="F1207" s="6">
        <v>15</v>
      </c>
      <c r="G1207" s="6" t="s">
        <v>49</v>
      </c>
      <c r="H1207" s="6" t="s">
        <v>36</v>
      </c>
      <c r="I1207" s="6">
        <f>INDEX(Data_Persons[Tenure (yrs)],MATCH(Data_Sales!H1207,Data_Persons[Sales Person],0))</f>
        <v>6</v>
      </c>
      <c r="J1207" s="6" t="s">
        <v>27</v>
      </c>
      <c r="K1207" s="6" t="s">
        <v>832</v>
      </c>
      <c r="L1207" s="22">
        <v>199</v>
      </c>
      <c r="M1207" s="6">
        <v>1</v>
      </c>
      <c r="N1207" s="22">
        <f t="shared" si="56"/>
        <v>199</v>
      </c>
      <c r="O1207" s="6" t="str">
        <f>VLOOKUP(H1207,Data_Persons!$B$2:$C$9,2,0)</f>
        <v>Steve</v>
      </c>
    </row>
    <row r="1208" spans="1:15" x14ac:dyDescent="0.3">
      <c r="A1208" s="8" t="s">
        <v>1250</v>
      </c>
      <c r="B1208" s="43">
        <v>44850</v>
      </c>
      <c r="C1208" s="6">
        <f>DAY(Data_Sales[[#This Row],[Order Date]])</f>
        <v>16</v>
      </c>
      <c r="D1208" s="14">
        <f t="shared" si="54"/>
        <v>10</v>
      </c>
      <c r="E1208" s="6">
        <f t="shared" si="55"/>
        <v>2022</v>
      </c>
      <c r="F1208" s="6">
        <v>1</v>
      </c>
      <c r="G1208" s="6" t="s">
        <v>61</v>
      </c>
      <c r="H1208" s="6" t="s">
        <v>20</v>
      </c>
      <c r="I1208" s="6">
        <f>INDEX(Data_Persons[Tenure (yrs)],MATCH(Data_Sales!H1208,Data_Persons[Sales Person],0))</f>
        <v>2</v>
      </c>
      <c r="J1208" s="6" t="s">
        <v>21</v>
      </c>
      <c r="K1208" s="6" t="s">
        <v>832</v>
      </c>
      <c r="L1208" s="22">
        <v>199</v>
      </c>
      <c r="M1208" s="6">
        <v>8</v>
      </c>
      <c r="N1208" s="22">
        <f t="shared" si="56"/>
        <v>1592</v>
      </c>
      <c r="O1208" s="6" t="str">
        <f>VLOOKUP(H1208,Data_Persons!$B$2:$C$9,2,0)</f>
        <v>Jeff</v>
      </c>
    </row>
    <row r="1209" spans="1:15" x14ac:dyDescent="0.3">
      <c r="A1209" s="8" t="s">
        <v>1251</v>
      </c>
      <c r="B1209" s="43">
        <v>44850</v>
      </c>
      <c r="C1209" s="6">
        <f>DAY(Data_Sales[[#This Row],[Order Date]])</f>
        <v>16</v>
      </c>
      <c r="D1209" s="14">
        <f t="shared" si="54"/>
        <v>10</v>
      </c>
      <c r="E1209" s="6">
        <f t="shared" si="55"/>
        <v>2022</v>
      </c>
      <c r="F1209" s="6">
        <v>14</v>
      </c>
      <c r="G1209" s="6" t="s">
        <v>65</v>
      </c>
      <c r="H1209" s="6" t="s">
        <v>26</v>
      </c>
      <c r="I1209" s="6">
        <f>INDEX(Data_Persons[Tenure (yrs)],MATCH(Data_Sales!H1209,Data_Persons[Sales Person],0))</f>
        <v>5</v>
      </c>
      <c r="J1209" s="6" t="s">
        <v>27</v>
      </c>
      <c r="K1209" s="6" t="s">
        <v>832</v>
      </c>
      <c r="L1209" s="22">
        <v>199</v>
      </c>
      <c r="M1209" s="6">
        <v>4</v>
      </c>
      <c r="N1209" s="22">
        <f t="shared" si="56"/>
        <v>796</v>
      </c>
      <c r="O1209" s="6" t="str">
        <f>VLOOKUP(H1209,Data_Persons!$B$2:$C$9,2,0)</f>
        <v>Sara</v>
      </c>
    </row>
    <row r="1210" spans="1:15" x14ac:dyDescent="0.3">
      <c r="A1210" s="8" t="s">
        <v>1252</v>
      </c>
      <c r="B1210" s="43">
        <v>44199</v>
      </c>
      <c r="C1210" s="6">
        <f>DAY(Data_Sales[[#This Row],[Order Date]])</f>
        <v>3</v>
      </c>
      <c r="D1210" s="14">
        <f t="shared" si="54"/>
        <v>1</v>
      </c>
      <c r="E1210" s="6">
        <f t="shared" si="55"/>
        <v>2021</v>
      </c>
      <c r="F1210" s="6">
        <v>9</v>
      </c>
      <c r="G1210" s="6" t="s">
        <v>40</v>
      </c>
      <c r="H1210" s="6" t="s">
        <v>41</v>
      </c>
      <c r="I1210" s="6">
        <f>INDEX(Data_Persons[Tenure (yrs)],MATCH(Data_Sales!H1210,Data_Persons[Sales Person],0))</f>
        <v>8</v>
      </c>
      <c r="J1210" s="6" t="s">
        <v>17</v>
      </c>
      <c r="K1210" s="6" t="s">
        <v>1253</v>
      </c>
      <c r="L1210" s="22">
        <v>159</v>
      </c>
      <c r="M1210" s="6">
        <v>3</v>
      </c>
      <c r="N1210" s="22">
        <f t="shared" si="56"/>
        <v>477</v>
      </c>
      <c r="O1210" s="6" t="str">
        <f>VLOOKUP(H1210,Data_Persons!$B$2:$C$9,2,0)</f>
        <v>Philip</v>
      </c>
    </row>
    <row r="1211" spans="1:15" x14ac:dyDescent="0.3">
      <c r="A1211" s="8" t="s">
        <v>1254</v>
      </c>
      <c r="B1211" s="43">
        <v>44203</v>
      </c>
      <c r="C1211" s="6">
        <f>DAY(Data_Sales[[#This Row],[Order Date]])</f>
        <v>7</v>
      </c>
      <c r="D1211" s="14">
        <f t="shared" si="54"/>
        <v>1</v>
      </c>
      <c r="E1211" s="6">
        <f t="shared" si="55"/>
        <v>2021</v>
      </c>
      <c r="F1211" s="6">
        <v>19</v>
      </c>
      <c r="G1211" s="6" t="s">
        <v>32</v>
      </c>
      <c r="H1211" s="6" t="s">
        <v>38</v>
      </c>
      <c r="I1211" s="6">
        <f>INDEX(Data_Persons[Tenure (yrs)],MATCH(Data_Sales!H1211,Data_Persons[Sales Person],0))</f>
        <v>5</v>
      </c>
      <c r="J1211" s="6" t="s">
        <v>12</v>
      </c>
      <c r="K1211" s="6" t="s">
        <v>1253</v>
      </c>
      <c r="L1211" s="22">
        <v>159</v>
      </c>
      <c r="M1211" s="6">
        <v>5</v>
      </c>
      <c r="N1211" s="22">
        <f t="shared" si="56"/>
        <v>795</v>
      </c>
      <c r="O1211" s="6" t="str">
        <f>VLOOKUP(H1211,Data_Persons!$B$2:$C$9,2,0)</f>
        <v>Jeff</v>
      </c>
    </row>
    <row r="1212" spans="1:15" x14ac:dyDescent="0.3">
      <c r="A1212" s="8" t="s">
        <v>1255</v>
      </c>
      <c r="B1212" s="43">
        <v>44203</v>
      </c>
      <c r="C1212" s="6">
        <f>DAY(Data_Sales[[#This Row],[Order Date]])</f>
        <v>7</v>
      </c>
      <c r="D1212" s="14">
        <f t="shared" si="54"/>
        <v>1</v>
      </c>
      <c r="E1212" s="6">
        <f t="shared" si="55"/>
        <v>2021</v>
      </c>
      <c r="F1212" s="6">
        <v>8</v>
      </c>
      <c r="G1212" s="6" t="s">
        <v>76</v>
      </c>
      <c r="H1212" s="6" t="s">
        <v>16</v>
      </c>
      <c r="I1212" s="6">
        <f>INDEX(Data_Persons[Tenure (yrs)],MATCH(Data_Sales!H1212,Data_Persons[Sales Person],0))</f>
        <v>4</v>
      </c>
      <c r="J1212" s="6" t="s">
        <v>17</v>
      </c>
      <c r="K1212" s="6" t="s">
        <v>1253</v>
      </c>
      <c r="L1212" s="22">
        <v>159</v>
      </c>
      <c r="M1212" s="6">
        <v>4</v>
      </c>
      <c r="N1212" s="22">
        <f t="shared" si="56"/>
        <v>636</v>
      </c>
      <c r="O1212" s="6" t="str">
        <f>VLOOKUP(H1212,Data_Persons!$B$2:$C$9,2,0)</f>
        <v>Steve</v>
      </c>
    </row>
    <row r="1213" spans="1:15" x14ac:dyDescent="0.3">
      <c r="A1213" s="8" t="s">
        <v>1256</v>
      </c>
      <c r="B1213" s="43">
        <v>44205</v>
      </c>
      <c r="C1213" s="6">
        <f>DAY(Data_Sales[[#This Row],[Order Date]])</f>
        <v>9</v>
      </c>
      <c r="D1213" s="14">
        <f t="shared" si="54"/>
        <v>1</v>
      </c>
      <c r="E1213" s="6">
        <f t="shared" si="55"/>
        <v>2021</v>
      </c>
      <c r="F1213" s="6">
        <v>6</v>
      </c>
      <c r="G1213" s="6" t="s">
        <v>15</v>
      </c>
      <c r="H1213" s="6" t="s">
        <v>41</v>
      </c>
      <c r="I1213" s="6">
        <f>INDEX(Data_Persons[Tenure (yrs)],MATCH(Data_Sales!H1213,Data_Persons[Sales Person],0))</f>
        <v>8</v>
      </c>
      <c r="J1213" s="6" t="s">
        <v>17</v>
      </c>
      <c r="K1213" s="6" t="s">
        <v>1253</v>
      </c>
      <c r="L1213" s="22">
        <v>159</v>
      </c>
      <c r="M1213" s="6">
        <v>2</v>
      </c>
      <c r="N1213" s="22">
        <f t="shared" si="56"/>
        <v>318</v>
      </c>
      <c r="O1213" s="6" t="str">
        <f>VLOOKUP(H1213,Data_Persons!$B$2:$C$9,2,0)</f>
        <v>Philip</v>
      </c>
    </row>
    <row r="1214" spans="1:15" x14ac:dyDescent="0.3">
      <c r="A1214" s="8" t="s">
        <v>1257</v>
      </c>
      <c r="B1214" s="43">
        <v>44209</v>
      </c>
      <c r="C1214" s="6">
        <f>DAY(Data_Sales[[#This Row],[Order Date]])</f>
        <v>13</v>
      </c>
      <c r="D1214" s="14">
        <f t="shared" si="54"/>
        <v>1</v>
      </c>
      <c r="E1214" s="6">
        <f t="shared" si="55"/>
        <v>2021</v>
      </c>
      <c r="F1214" s="6">
        <v>13</v>
      </c>
      <c r="G1214" s="6" t="s">
        <v>35</v>
      </c>
      <c r="H1214" s="6" t="s">
        <v>36</v>
      </c>
      <c r="I1214" s="6">
        <f>INDEX(Data_Persons[Tenure (yrs)],MATCH(Data_Sales!H1214,Data_Persons[Sales Person],0))</f>
        <v>6</v>
      </c>
      <c r="J1214" s="6" t="s">
        <v>27</v>
      </c>
      <c r="K1214" s="6" t="s">
        <v>1253</v>
      </c>
      <c r="L1214" s="22">
        <v>159</v>
      </c>
      <c r="M1214" s="6">
        <v>8</v>
      </c>
      <c r="N1214" s="22">
        <f t="shared" si="56"/>
        <v>1272</v>
      </c>
      <c r="O1214" s="6" t="str">
        <f>VLOOKUP(H1214,Data_Persons!$B$2:$C$9,2,0)</f>
        <v>Steve</v>
      </c>
    </row>
    <row r="1215" spans="1:15" x14ac:dyDescent="0.3">
      <c r="A1215" s="8" t="s">
        <v>1258</v>
      </c>
      <c r="B1215" s="43">
        <v>44209</v>
      </c>
      <c r="C1215" s="6">
        <f>DAY(Data_Sales[[#This Row],[Order Date]])</f>
        <v>13</v>
      </c>
      <c r="D1215" s="14">
        <f t="shared" si="54"/>
        <v>1</v>
      </c>
      <c r="E1215" s="6">
        <f t="shared" si="55"/>
        <v>2021</v>
      </c>
      <c r="F1215" s="6">
        <v>14</v>
      </c>
      <c r="G1215" s="6" t="s">
        <v>65</v>
      </c>
      <c r="H1215" s="6" t="s">
        <v>26</v>
      </c>
      <c r="I1215" s="6">
        <f>INDEX(Data_Persons[Tenure (yrs)],MATCH(Data_Sales!H1215,Data_Persons[Sales Person],0))</f>
        <v>5</v>
      </c>
      <c r="J1215" s="6" t="s">
        <v>27</v>
      </c>
      <c r="K1215" s="6" t="s">
        <v>1253</v>
      </c>
      <c r="L1215" s="22">
        <v>159</v>
      </c>
      <c r="M1215" s="6">
        <v>7</v>
      </c>
      <c r="N1215" s="22">
        <f t="shared" si="56"/>
        <v>1113</v>
      </c>
      <c r="O1215" s="6" t="str">
        <f>VLOOKUP(H1215,Data_Persons!$B$2:$C$9,2,0)</f>
        <v>Sara</v>
      </c>
    </row>
    <row r="1216" spans="1:15" x14ac:dyDescent="0.3">
      <c r="A1216" s="8" t="s">
        <v>1259</v>
      </c>
      <c r="B1216" s="43">
        <v>44209</v>
      </c>
      <c r="C1216" s="6">
        <f>DAY(Data_Sales[[#This Row],[Order Date]])</f>
        <v>13</v>
      </c>
      <c r="D1216" s="14">
        <f t="shared" si="54"/>
        <v>1</v>
      </c>
      <c r="E1216" s="6">
        <f t="shared" si="55"/>
        <v>2021</v>
      </c>
      <c r="F1216" s="6">
        <v>4</v>
      </c>
      <c r="G1216" s="6" t="s">
        <v>19</v>
      </c>
      <c r="H1216" s="6" t="s">
        <v>30</v>
      </c>
      <c r="I1216" s="6">
        <f>INDEX(Data_Persons[Tenure (yrs)],MATCH(Data_Sales!H1216,Data_Persons[Sales Person],0))</f>
        <v>2</v>
      </c>
      <c r="J1216" s="6" t="s">
        <v>21</v>
      </c>
      <c r="K1216" s="6" t="s">
        <v>1253</v>
      </c>
      <c r="L1216" s="22">
        <v>159</v>
      </c>
      <c r="M1216" s="6">
        <v>5</v>
      </c>
      <c r="N1216" s="22">
        <f t="shared" si="56"/>
        <v>795</v>
      </c>
      <c r="O1216" s="6" t="str">
        <f>VLOOKUP(H1216,Data_Persons!$B$2:$C$9,2,0)</f>
        <v>Sara</v>
      </c>
    </row>
    <row r="1217" spans="1:15" x14ac:dyDescent="0.3">
      <c r="A1217" s="8" t="s">
        <v>1260</v>
      </c>
      <c r="B1217" s="43">
        <v>44209</v>
      </c>
      <c r="C1217" s="6">
        <f>DAY(Data_Sales[[#This Row],[Order Date]])</f>
        <v>13</v>
      </c>
      <c r="D1217" s="14">
        <f t="shared" si="54"/>
        <v>1</v>
      </c>
      <c r="E1217" s="6">
        <f t="shared" si="55"/>
        <v>2021</v>
      </c>
      <c r="F1217" s="6">
        <v>5</v>
      </c>
      <c r="G1217" s="6" t="s">
        <v>23</v>
      </c>
      <c r="H1217" s="6" t="s">
        <v>30</v>
      </c>
      <c r="I1217" s="6">
        <f>INDEX(Data_Persons[Tenure (yrs)],MATCH(Data_Sales!H1217,Data_Persons[Sales Person],0))</f>
        <v>2</v>
      </c>
      <c r="J1217" s="6" t="s">
        <v>21</v>
      </c>
      <c r="K1217" s="6" t="s">
        <v>1253</v>
      </c>
      <c r="L1217" s="22">
        <v>159</v>
      </c>
      <c r="M1217" s="6">
        <v>7</v>
      </c>
      <c r="N1217" s="22">
        <f t="shared" si="56"/>
        <v>1113</v>
      </c>
      <c r="O1217" s="6" t="str">
        <f>VLOOKUP(H1217,Data_Persons!$B$2:$C$9,2,0)</f>
        <v>Sara</v>
      </c>
    </row>
    <row r="1218" spans="1:15" x14ac:dyDescent="0.3">
      <c r="A1218" s="8" t="s">
        <v>1261</v>
      </c>
      <c r="B1218" s="43">
        <v>44212</v>
      </c>
      <c r="C1218" s="6">
        <f>DAY(Data_Sales[[#This Row],[Order Date]])</f>
        <v>16</v>
      </c>
      <c r="D1218" s="14">
        <f t="shared" ref="D1218:D1281" si="57">MONTH(B1218)</f>
        <v>1</v>
      </c>
      <c r="E1218" s="6">
        <f t="shared" ref="E1218:E1281" si="58">YEAR(B1218)</f>
        <v>2021</v>
      </c>
      <c r="F1218" s="6">
        <v>2</v>
      </c>
      <c r="G1218" s="6" t="s">
        <v>74</v>
      </c>
      <c r="H1218" s="6" t="s">
        <v>20</v>
      </c>
      <c r="I1218" s="6">
        <f>INDEX(Data_Persons[Tenure (yrs)],MATCH(Data_Sales!H1218,Data_Persons[Sales Person],0))</f>
        <v>2</v>
      </c>
      <c r="J1218" s="6" t="s">
        <v>21</v>
      </c>
      <c r="K1218" s="6" t="s">
        <v>1253</v>
      </c>
      <c r="L1218" s="22">
        <v>159</v>
      </c>
      <c r="M1218" s="6">
        <v>8</v>
      </c>
      <c r="N1218" s="22">
        <f t="shared" si="56"/>
        <v>1272</v>
      </c>
      <c r="O1218" s="6" t="str">
        <f>VLOOKUP(H1218,Data_Persons!$B$2:$C$9,2,0)</f>
        <v>Jeff</v>
      </c>
    </row>
    <row r="1219" spans="1:15" x14ac:dyDescent="0.3">
      <c r="A1219" s="8" t="s">
        <v>1262</v>
      </c>
      <c r="B1219" s="43">
        <v>44213</v>
      </c>
      <c r="C1219" s="6">
        <f>DAY(Data_Sales[[#This Row],[Order Date]])</f>
        <v>17</v>
      </c>
      <c r="D1219" s="14">
        <f t="shared" si="57"/>
        <v>1</v>
      </c>
      <c r="E1219" s="6">
        <f t="shared" si="58"/>
        <v>2021</v>
      </c>
      <c r="F1219" s="6">
        <v>20</v>
      </c>
      <c r="G1219" s="6" t="s">
        <v>10</v>
      </c>
      <c r="H1219" s="6" t="s">
        <v>11</v>
      </c>
      <c r="I1219" s="6">
        <f>INDEX(Data_Persons[Tenure (yrs)],MATCH(Data_Sales!H1219,Data_Persons[Sales Person],0))</f>
        <v>3</v>
      </c>
      <c r="J1219" s="6" t="s">
        <v>12</v>
      </c>
      <c r="K1219" s="6" t="s">
        <v>1253</v>
      </c>
      <c r="L1219" s="22">
        <v>159</v>
      </c>
      <c r="M1219" s="6">
        <v>9</v>
      </c>
      <c r="N1219" s="22">
        <f t="shared" ref="N1219:N1282" si="59">L1219*M1219</f>
        <v>1431</v>
      </c>
      <c r="O1219" s="6" t="str">
        <f>VLOOKUP(H1219,Data_Persons!$B$2:$C$9,2,0)</f>
        <v>Jeff</v>
      </c>
    </row>
    <row r="1220" spans="1:15" x14ac:dyDescent="0.3">
      <c r="A1220" s="8" t="s">
        <v>1263</v>
      </c>
      <c r="B1220" s="43">
        <v>44217</v>
      </c>
      <c r="C1220" s="6">
        <f>DAY(Data_Sales[[#This Row],[Order Date]])</f>
        <v>21</v>
      </c>
      <c r="D1220" s="14">
        <f t="shared" si="57"/>
        <v>1</v>
      </c>
      <c r="E1220" s="6">
        <f t="shared" si="58"/>
        <v>2021</v>
      </c>
      <c r="F1220" s="6">
        <v>17</v>
      </c>
      <c r="G1220" s="6" t="s">
        <v>63</v>
      </c>
      <c r="H1220" s="6" t="s">
        <v>38</v>
      </c>
      <c r="I1220" s="6">
        <f>INDEX(Data_Persons[Tenure (yrs)],MATCH(Data_Sales!H1220,Data_Persons[Sales Person],0))</f>
        <v>5</v>
      </c>
      <c r="J1220" s="6" t="s">
        <v>12</v>
      </c>
      <c r="K1220" s="6" t="s">
        <v>1253</v>
      </c>
      <c r="L1220" s="22">
        <v>159</v>
      </c>
      <c r="M1220" s="6">
        <v>4</v>
      </c>
      <c r="N1220" s="22">
        <f t="shared" si="59"/>
        <v>636</v>
      </c>
      <c r="O1220" s="6" t="str">
        <f>VLOOKUP(H1220,Data_Persons!$B$2:$C$9,2,0)</f>
        <v>Jeff</v>
      </c>
    </row>
    <row r="1221" spans="1:15" x14ac:dyDescent="0.3">
      <c r="A1221" s="8" t="s">
        <v>1264</v>
      </c>
      <c r="B1221" s="43">
        <v>44219</v>
      </c>
      <c r="C1221" s="6">
        <f>DAY(Data_Sales[[#This Row],[Order Date]])</f>
        <v>23</v>
      </c>
      <c r="D1221" s="14">
        <f t="shared" si="57"/>
        <v>1</v>
      </c>
      <c r="E1221" s="6">
        <f t="shared" si="58"/>
        <v>2021</v>
      </c>
      <c r="F1221" s="6">
        <v>15</v>
      </c>
      <c r="G1221" s="6" t="s">
        <v>49</v>
      </c>
      <c r="H1221" s="6" t="s">
        <v>36</v>
      </c>
      <c r="I1221" s="6">
        <f>INDEX(Data_Persons[Tenure (yrs)],MATCH(Data_Sales!H1221,Data_Persons[Sales Person],0))</f>
        <v>6</v>
      </c>
      <c r="J1221" s="6" t="s">
        <v>27</v>
      </c>
      <c r="K1221" s="6" t="s">
        <v>1253</v>
      </c>
      <c r="L1221" s="22">
        <v>159</v>
      </c>
      <c r="M1221" s="6">
        <v>1</v>
      </c>
      <c r="N1221" s="22">
        <f t="shared" si="59"/>
        <v>159</v>
      </c>
      <c r="O1221" s="6" t="str">
        <f>VLOOKUP(H1221,Data_Persons!$B$2:$C$9,2,0)</f>
        <v>Steve</v>
      </c>
    </row>
    <row r="1222" spans="1:15" x14ac:dyDescent="0.3">
      <c r="A1222" s="8" t="s">
        <v>1265</v>
      </c>
      <c r="B1222" s="43">
        <v>44223</v>
      </c>
      <c r="C1222" s="6">
        <f>DAY(Data_Sales[[#This Row],[Order Date]])</f>
        <v>27</v>
      </c>
      <c r="D1222" s="14">
        <f t="shared" si="57"/>
        <v>1</v>
      </c>
      <c r="E1222" s="6">
        <f t="shared" si="58"/>
        <v>2021</v>
      </c>
      <c r="F1222" s="6">
        <v>17</v>
      </c>
      <c r="G1222" s="6" t="s">
        <v>63</v>
      </c>
      <c r="H1222" s="6" t="s">
        <v>11</v>
      </c>
      <c r="I1222" s="6">
        <f>INDEX(Data_Persons[Tenure (yrs)],MATCH(Data_Sales!H1222,Data_Persons[Sales Person],0))</f>
        <v>3</v>
      </c>
      <c r="J1222" s="6" t="s">
        <v>12</v>
      </c>
      <c r="K1222" s="6" t="s">
        <v>1253</v>
      </c>
      <c r="L1222" s="22">
        <v>159</v>
      </c>
      <c r="M1222" s="6">
        <v>3</v>
      </c>
      <c r="N1222" s="22">
        <f t="shared" si="59"/>
        <v>477</v>
      </c>
      <c r="O1222" s="6" t="str">
        <f>VLOOKUP(H1222,Data_Persons!$B$2:$C$9,2,0)</f>
        <v>Jeff</v>
      </c>
    </row>
    <row r="1223" spans="1:15" x14ac:dyDescent="0.3">
      <c r="A1223" s="8" t="s">
        <v>1266</v>
      </c>
      <c r="B1223" s="43">
        <v>44226</v>
      </c>
      <c r="C1223" s="6">
        <f>DAY(Data_Sales[[#This Row],[Order Date]])</f>
        <v>30</v>
      </c>
      <c r="D1223" s="14">
        <f t="shared" si="57"/>
        <v>1</v>
      </c>
      <c r="E1223" s="6">
        <f t="shared" si="58"/>
        <v>2021</v>
      </c>
      <c r="F1223" s="6">
        <v>19</v>
      </c>
      <c r="G1223" s="6" t="s">
        <v>32</v>
      </c>
      <c r="H1223" s="6" t="s">
        <v>38</v>
      </c>
      <c r="I1223" s="6">
        <f>INDEX(Data_Persons[Tenure (yrs)],MATCH(Data_Sales!H1223,Data_Persons[Sales Person],0))</f>
        <v>5</v>
      </c>
      <c r="J1223" s="6" t="s">
        <v>12</v>
      </c>
      <c r="K1223" s="6" t="s">
        <v>1253</v>
      </c>
      <c r="L1223" s="22">
        <v>159</v>
      </c>
      <c r="M1223" s="6">
        <v>8</v>
      </c>
      <c r="N1223" s="22">
        <f t="shared" si="59"/>
        <v>1272</v>
      </c>
      <c r="O1223" s="6" t="str">
        <f>VLOOKUP(H1223,Data_Persons!$B$2:$C$9,2,0)</f>
        <v>Jeff</v>
      </c>
    </row>
    <row r="1224" spans="1:15" x14ac:dyDescent="0.3">
      <c r="A1224" s="8" t="s">
        <v>1267</v>
      </c>
      <c r="B1224" s="43">
        <v>44229</v>
      </c>
      <c r="C1224" s="6">
        <f>DAY(Data_Sales[[#This Row],[Order Date]])</f>
        <v>2</v>
      </c>
      <c r="D1224" s="14">
        <f t="shared" si="57"/>
        <v>2</v>
      </c>
      <c r="E1224" s="6">
        <f t="shared" si="58"/>
        <v>2021</v>
      </c>
      <c r="F1224" s="6">
        <v>11</v>
      </c>
      <c r="G1224" s="6" t="s">
        <v>115</v>
      </c>
      <c r="H1224" s="6" t="s">
        <v>26</v>
      </c>
      <c r="I1224" s="6">
        <f>INDEX(Data_Persons[Tenure (yrs)],MATCH(Data_Sales!H1224,Data_Persons[Sales Person],0))</f>
        <v>5</v>
      </c>
      <c r="J1224" s="6" t="s">
        <v>27</v>
      </c>
      <c r="K1224" s="6" t="s">
        <v>1253</v>
      </c>
      <c r="L1224" s="22">
        <v>159</v>
      </c>
      <c r="M1224" s="6">
        <v>0</v>
      </c>
      <c r="N1224" s="22">
        <f t="shared" si="59"/>
        <v>0</v>
      </c>
      <c r="O1224" s="6" t="str">
        <f>VLOOKUP(H1224,Data_Persons!$B$2:$C$9,2,0)</f>
        <v>Sara</v>
      </c>
    </row>
    <row r="1225" spans="1:15" x14ac:dyDescent="0.3">
      <c r="A1225" s="8" t="s">
        <v>1268</v>
      </c>
      <c r="B1225" s="43">
        <v>44229</v>
      </c>
      <c r="C1225" s="6">
        <f>DAY(Data_Sales[[#This Row],[Order Date]])</f>
        <v>2</v>
      </c>
      <c r="D1225" s="14">
        <f t="shared" si="57"/>
        <v>2</v>
      </c>
      <c r="E1225" s="6">
        <f t="shared" si="58"/>
        <v>2021</v>
      </c>
      <c r="F1225" s="6">
        <v>2</v>
      </c>
      <c r="G1225" s="6" t="s">
        <v>74</v>
      </c>
      <c r="H1225" s="6" t="s">
        <v>30</v>
      </c>
      <c r="I1225" s="6">
        <f>INDEX(Data_Persons[Tenure (yrs)],MATCH(Data_Sales!H1225,Data_Persons[Sales Person],0))</f>
        <v>2</v>
      </c>
      <c r="J1225" s="6" t="s">
        <v>21</v>
      </c>
      <c r="K1225" s="6" t="s">
        <v>1253</v>
      </c>
      <c r="L1225" s="22">
        <v>159</v>
      </c>
      <c r="M1225" s="6">
        <v>5</v>
      </c>
      <c r="N1225" s="22">
        <f t="shared" si="59"/>
        <v>795</v>
      </c>
      <c r="O1225" s="6" t="str">
        <f>VLOOKUP(H1225,Data_Persons!$B$2:$C$9,2,0)</f>
        <v>Sara</v>
      </c>
    </row>
    <row r="1226" spans="1:15" x14ac:dyDescent="0.3">
      <c r="A1226" s="8" t="s">
        <v>1269</v>
      </c>
      <c r="B1226" s="43">
        <v>44229</v>
      </c>
      <c r="C1226" s="6">
        <f>DAY(Data_Sales[[#This Row],[Order Date]])</f>
        <v>2</v>
      </c>
      <c r="D1226" s="14">
        <f t="shared" si="57"/>
        <v>2</v>
      </c>
      <c r="E1226" s="6">
        <f t="shared" si="58"/>
        <v>2021</v>
      </c>
      <c r="F1226" s="6">
        <v>7</v>
      </c>
      <c r="G1226" s="6" t="s">
        <v>43</v>
      </c>
      <c r="H1226" s="6" t="s">
        <v>41</v>
      </c>
      <c r="I1226" s="6">
        <f>INDEX(Data_Persons[Tenure (yrs)],MATCH(Data_Sales!H1226,Data_Persons[Sales Person],0))</f>
        <v>8</v>
      </c>
      <c r="J1226" s="6" t="s">
        <v>17</v>
      </c>
      <c r="K1226" s="6" t="s">
        <v>1253</v>
      </c>
      <c r="L1226" s="22">
        <v>159</v>
      </c>
      <c r="M1226" s="6">
        <v>5</v>
      </c>
      <c r="N1226" s="22">
        <f t="shared" si="59"/>
        <v>795</v>
      </c>
      <c r="O1226" s="6" t="str">
        <f>VLOOKUP(H1226,Data_Persons!$B$2:$C$9,2,0)</f>
        <v>Philip</v>
      </c>
    </row>
    <row r="1227" spans="1:15" x14ac:dyDescent="0.3">
      <c r="A1227" s="8" t="s">
        <v>1270</v>
      </c>
      <c r="B1227" s="43">
        <v>44229</v>
      </c>
      <c r="C1227" s="6">
        <f>DAY(Data_Sales[[#This Row],[Order Date]])</f>
        <v>2</v>
      </c>
      <c r="D1227" s="14">
        <f t="shared" si="57"/>
        <v>2</v>
      </c>
      <c r="E1227" s="6">
        <f t="shared" si="58"/>
        <v>2021</v>
      </c>
      <c r="F1227" s="6">
        <v>20</v>
      </c>
      <c r="G1227" s="6" t="s">
        <v>10</v>
      </c>
      <c r="H1227" s="6" t="s">
        <v>38</v>
      </c>
      <c r="I1227" s="6">
        <f>INDEX(Data_Persons[Tenure (yrs)],MATCH(Data_Sales!H1227,Data_Persons[Sales Person],0))</f>
        <v>5</v>
      </c>
      <c r="J1227" s="6" t="s">
        <v>12</v>
      </c>
      <c r="K1227" s="6" t="s">
        <v>1253</v>
      </c>
      <c r="L1227" s="22">
        <v>159</v>
      </c>
      <c r="M1227" s="6">
        <v>7</v>
      </c>
      <c r="N1227" s="22">
        <f t="shared" si="59"/>
        <v>1113</v>
      </c>
      <c r="O1227" s="6" t="str">
        <f>VLOOKUP(H1227,Data_Persons!$B$2:$C$9,2,0)</f>
        <v>Jeff</v>
      </c>
    </row>
    <row r="1228" spans="1:15" x14ac:dyDescent="0.3">
      <c r="A1228" s="8" t="s">
        <v>1271</v>
      </c>
      <c r="B1228" s="43">
        <v>44232</v>
      </c>
      <c r="C1228" s="6">
        <f>DAY(Data_Sales[[#This Row],[Order Date]])</f>
        <v>5</v>
      </c>
      <c r="D1228" s="14">
        <f t="shared" si="57"/>
        <v>2</v>
      </c>
      <c r="E1228" s="6">
        <f t="shared" si="58"/>
        <v>2021</v>
      </c>
      <c r="F1228" s="6">
        <v>9</v>
      </c>
      <c r="G1228" s="6" t="s">
        <v>40</v>
      </c>
      <c r="H1228" s="6" t="s">
        <v>41</v>
      </c>
      <c r="I1228" s="6">
        <f>INDEX(Data_Persons[Tenure (yrs)],MATCH(Data_Sales!H1228,Data_Persons[Sales Person],0))</f>
        <v>8</v>
      </c>
      <c r="J1228" s="6" t="s">
        <v>17</v>
      </c>
      <c r="K1228" s="6" t="s">
        <v>1253</v>
      </c>
      <c r="L1228" s="22">
        <v>159</v>
      </c>
      <c r="M1228" s="6">
        <v>4</v>
      </c>
      <c r="N1228" s="22">
        <f t="shared" si="59"/>
        <v>636</v>
      </c>
      <c r="O1228" s="6" t="str">
        <f>VLOOKUP(H1228,Data_Persons!$B$2:$C$9,2,0)</f>
        <v>Philip</v>
      </c>
    </row>
    <row r="1229" spans="1:15" x14ac:dyDescent="0.3">
      <c r="A1229" s="8" t="s">
        <v>1272</v>
      </c>
      <c r="B1229" s="43">
        <v>44233</v>
      </c>
      <c r="C1229" s="6">
        <f>DAY(Data_Sales[[#This Row],[Order Date]])</f>
        <v>6</v>
      </c>
      <c r="D1229" s="14">
        <f t="shared" si="57"/>
        <v>2</v>
      </c>
      <c r="E1229" s="6">
        <f t="shared" si="58"/>
        <v>2021</v>
      </c>
      <c r="F1229" s="6">
        <v>14</v>
      </c>
      <c r="G1229" s="6" t="s">
        <v>65</v>
      </c>
      <c r="H1229" s="6" t="s">
        <v>26</v>
      </c>
      <c r="I1229" s="6">
        <f>INDEX(Data_Persons[Tenure (yrs)],MATCH(Data_Sales!H1229,Data_Persons[Sales Person],0))</f>
        <v>5</v>
      </c>
      <c r="J1229" s="6" t="s">
        <v>27</v>
      </c>
      <c r="K1229" s="6" t="s">
        <v>1253</v>
      </c>
      <c r="L1229" s="22">
        <v>159</v>
      </c>
      <c r="M1229" s="6">
        <v>3</v>
      </c>
      <c r="N1229" s="22">
        <f t="shared" si="59"/>
        <v>477</v>
      </c>
      <c r="O1229" s="6" t="str">
        <f>VLOOKUP(H1229,Data_Persons!$B$2:$C$9,2,0)</f>
        <v>Sara</v>
      </c>
    </row>
    <row r="1230" spans="1:15" x14ac:dyDescent="0.3">
      <c r="A1230" s="8" t="s">
        <v>1273</v>
      </c>
      <c r="B1230" s="43">
        <v>44235</v>
      </c>
      <c r="C1230" s="6">
        <f>DAY(Data_Sales[[#This Row],[Order Date]])</f>
        <v>8</v>
      </c>
      <c r="D1230" s="14">
        <f t="shared" si="57"/>
        <v>2</v>
      </c>
      <c r="E1230" s="6">
        <f t="shared" si="58"/>
        <v>2021</v>
      </c>
      <c r="F1230" s="6">
        <v>10</v>
      </c>
      <c r="G1230" s="6" t="s">
        <v>68</v>
      </c>
      <c r="H1230" s="6" t="s">
        <v>41</v>
      </c>
      <c r="I1230" s="6">
        <f>INDEX(Data_Persons[Tenure (yrs)],MATCH(Data_Sales!H1230,Data_Persons[Sales Person],0))</f>
        <v>8</v>
      </c>
      <c r="J1230" s="6" t="s">
        <v>17</v>
      </c>
      <c r="K1230" s="6" t="s">
        <v>1253</v>
      </c>
      <c r="L1230" s="22">
        <v>159</v>
      </c>
      <c r="M1230" s="6">
        <v>0</v>
      </c>
      <c r="N1230" s="22">
        <f t="shared" si="59"/>
        <v>0</v>
      </c>
      <c r="O1230" s="6" t="str">
        <f>VLOOKUP(H1230,Data_Persons!$B$2:$C$9,2,0)</f>
        <v>Philip</v>
      </c>
    </row>
    <row r="1231" spans="1:15" x14ac:dyDescent="0.3">
      <c r="A1231" s="8" t="s">
        <v>1274</v>
      </c>
      <c r="B1231" s="43">
        <v>44235</v>
      </c>
      <c r="C1231" s="6">
        <f>DAY(Data_Sales[[#This Row],[Order Date]])</f>
        <v>8</v>
      </c>
      <c r="D1231" s="14">
        <f t="shared" si="57"/>
        <v>2</v>
      </c>
      <c r="E1231" s="6">
        <f t="shared" si="58"/>
        <v>2021</v>
      </c>
      <c r="F1231" s="6">
        <v>8</v>
      </c>
      <c r="G1231" s="6" t="s">
        <v>76</v>
      </c>
      <c r="H1231" s="6" t="s">
        <v>16</v>
      </c>
      <c r="I1231" s="6">
        <f>INDEX(Data_Persons[Tenure (yrs)],MATCH(Data_Sales!H1231,Data_Persons[Sales Person],0))</f>
        <v>4</v>
      </c>
      <c r="J1231" s="6" t="s">
        <v>17</v>
      </c>
      <c r="K1231" s="6" t="s">
        <v>1253</v>
      </c>
      <c r="L1231" s="22">
        <v>159</v>
      </c>
      <c r="M1231" s="6">
        <v>4</v>
      </c>
      <c r="N1231" s="22">
        <f t="shared" si="59"/>
        <v>636</v>
      </c>
      <c r="O1231" s="6" t="str">
        <f>VLOOKUP(H1231,Data_Persons!$B$2:$C$9,2,0)</f>
        <v>Steve</v>
      </c>
    </row>
    <row r="1232" spans="1:15" x14ac:dyDescent="0.3">
      <c r="A1232" s="8" t="s">
        <v>1275</v>
      </c>
      <c r="B1232" s="43">
        <v>44238</v>
      </c>
      <c r="C1232" s="6">
        <f>DAY(Data_Sales[[#This Row],[Order Date]])</f>
        <v>11</v>
      </c>
      <c r="D1232" s="14">
        <f t="shared" si="57"/>
        <v>2</v>
      </c>
      <c r="E1232" s="6">
        <f t="shared" si="58"/>
        <v>2021</v>
      </c>
      <c r="F1232" s="6">
        <v>7</v>
      </c>
      <c r="G1232" s="6" t="s">
        <v>43</v>
      </c>
      <c r="H1232" s="6" t="s">
        <v>41</v>
      </c>
      <c r="I1232" s="6">
        <f>INDEX(Data_Persons[Tenure (yrs)],MATCH(Data_Sales!H1232,Data_Persons[Sales Person],0))</f>
        <v>8</v>
      </c>
      <c r="J1232" s="6" t="s">
        <v>17</v>
      </c>
      <c r="K1232" s="6" t="s">
        <v>1253</v>
      </c>
      <c r="L1232" s="22">
        <v>159</v>
      </c>
      <c r="M1232" s="6">
        <v>9</v>
      </c>
      <c r="N1232" s="22">
        <f t="shared" si="59"/>
        <v>1431</v>
      </c>
      <c r="O1232" s="6" t="str">
        <f>VLOOKUP(H1232,Data_Persons!$B$2:$C$9,2,0)</f>
        <v>Philip</v>
      </c>
    </row>
    <row r="1233" spans="1:15" x14ac:dyDescent="0.3">
      <c r="A1233" s="8" t="s">
        <v>1276</v>
      </c>
      <c r="B1233" s="43">
        <v>44239</v>
      </c>
      <c r="C1233" s="6">
        <f>DAY(Data_Sales[[#This Row],[Order Date]])</f>
        <v>12</v>
      </c>
      <c r="D1233" s="14">
        <f t="shared" si="57"/>
        <v>2</v>
      </c>
      <c r="E1233" s="6">
        <f t="shared" si="58"/>
        <v>2021</v>
      </c>
      <c r="F1233" s="6">
        <v>13</v>
      </c>
      <c r="G1233" s="6" t="s">
        <v>35</v>
      </c>
      <c r="H1233" s="6" t="s">
        <v>26</v>
      </c>
      <c r="I1233" s="6">
        <f>INDEX(Data_Persons[Tenure (yrs)],MATCH(Data_Sales!H1233,Data_Persons[Sales Person],0))</f>
        <v>5</v>
      </c>
      <c r="J1233" s="6" t="s">
        <v>27</v>
      </c>
      <c r="K1233" s="6" t="s">
        <v>1253</v>
      </c>
      <c r="L1233" s="22">
        <v>159</v>
      </c>
      <c r="M1233" s="6">
        <v>7</v>
      </c>
      <c r="N1233" s="22">
        <f t="shared" si="59"/>
        <v>1113</v>
      </c>
      <c r="O1233" s="6" t="str">
        <f>VLOOKUP(H1233,Data_Persons!$B$2:$C$9,2,0)</f>
        <v>Sara</v>
      </c>
    </row>
    <row r="1234" spans="1:15" x14ac:dyDescent="0.3">
      <c r="A1234" s="8" t="s">
        <v>1277</v>
      </c>
      <c r="B1234" s="43">
        <v>44240</v>
      </c>
      <c r="C1234" s="6">
        <f>DAY(Data_Sales[[#This Row],[Order Date]])</f>
        <v>13</v>
      </c>
      <c r="D1234" s="14">
        <f t="shared" si="57"/>
        <v>2</v>
      </c>
      <c r="E1234" s="6">
        <f t="shared" si="58"/>
        <v>2021</v>
      </c>
      <c r="F1234" s="6">
        <v>10</v>
      </c>
      <c r="G1234" s="6" t="s">
        <v>68</v>
      </c>
      <c r="H1234" s="6" t="s">
        <v>41</v>
      </c>
      <c r="I1234" s="6">
        <f>INDEX(Data_Persons[Tenure (yrs)],MATCH(Data_Sales!H1234,Data_Persons[Sales Person],0))</f>
        <v>8</v>
      </c>
      <c r="J1234" s="6" t="s">
        <v>17</v>
      </c>
      <c r="K1234" s="6" t="s">
        <v>1253</v>
      </c>
      <c r="L1234" s="22">
        <v>159</v>
      </c>
      <c r="M1234" s="6">
        <v>8</v>
      </c>
      <c r="N1234" s="22">
        <f t="shared" si="59"/>
        <v>1272</v>
      </c>
      <c r="O1234" s="6" t="str">
        <f>VLOOKUP(H1234,Data_Persons!$B$2:$C$9,2,0)</f>
        <v>Philip</v>
      </c>
    </row>
    <row r="1235" spans="1:15" x14ac:dyDescent="0.3">
      <c r="A1235" s="8" t="s">
        <v>1278</v>
      </c>
      <c r="B1235" s="43">
        <v>44240</v>
      </c>
      <c r="C1235" s="6">
        <f>DAY(Data_Sales[[#This Row],[Order Date]])</f>
        <v>13</v>
      </c>
      <c r="D1235" s="14">
        <f t="shared" si="57"/>
        <v>2</v>
      </c>
      <c r="E1235" s="6">
        <f t="shared" si="58"/>
        <v>2021</v>
      </c>
      <c r="F1235" s="6">
        <v>13</v>
      </c>
      <c r="G1235" s="6" t="s">
        <v>35</v>
      </c>
      <c r="H1235" s="6" t="s">
        <v>36</v>
      </c>
      <c r="I1235" s="6">
        <f>INDEX(Data_Persons[Tenure (yrs)],MATCH(Data_Sales!H1235,Data_Persons[Sales Person],0))</f>
        <v>6</v>
      </c>
      <c r="J1235" s="6" t="s">
        <v>27</v>
      </c>
      <c r="K1235" s="6" t="s">
        <v>1253</v>
      </c>
      <c r="L1235" s="22">
        <v>159</v>
      </c>
      <c r="M1235" s="6">
        <v>2</v>
      </c>
      <c r="N1235" s="22">
        <f t="shared" si="59"/>
        <v>318</v>
      </c>
      <c r="O1235" s="6" t="str">
        <f>VLOOKUP(H1235,Data_Persons!$B$2:$C$9,2,0)</f>
        <v>Steve</v>
      </c>
    </row>
    <row r="1236" spans="1:15" x14ac:dyDescent="0.3">
      <c r="A1236" s="8" t="s">
        <v>1279</v>
      </c>
      <c r="B1236" s="43">
        <v>44240</v>
      </c>
      <c r="C1236" s="6">
        <f>DAY(Data_Sales[[#This Row],[Order Date]])</f>
        <v>13</v>
      </c>
      <c r="D1236" s="14">
        <f t="shared" si="57"/>
        <v>2</v>
      </c>
      <c r="E1236" s="6">
        <f t="shared" si="58"/>
        <v>2021</v>
      </c>
      <c r="F1236" s="6">
        <v>13</v>
      </c>
      <c r="G1236" s="6" t="s">
        <v>35</v>
      </c>
      <c r="H1236" s="6" t="s">
        <v>36</v>
      </c>
      <c r="I1236" s="6">
        <f>INDEX(Data_Persons[Tenure (yrs)],MATCH(Data_Sales!H1236,Data_Persons[Sales Person],0))</f>
        <v>6</v>
      </c>
      <c r="J1236" s="6" t="s">
        <v>27</v>
      </c>
      <c r="K1236" s="6" t="s">
        <v>1253</v>
      </c>
      <c r="L1236" s="22">
        <v>159</v>
      </c>
      <c r="M1236" s="6">
        <v>5</v>
      </c>
      <c r="N1236" s="22">
        <f t="shared" si="59"/>
        <v>795</v>
      </c>
      <c r="O1236" s="6" t="str">
        <f>VLOOKUP(H1236,Data_Persons!$B$2:$C$9,2,0)</f>
        <v>Steve</v>
      </c>
    </row>
    <row r="1237" spans="1:15" x14ac:dyDescent="0.3">
      <c r="A1237" s="8" t="s">
        <v>1280</v>
      </c>
      <c r="B1237" s="43">
        <v>44240</v>
      </c>
      <c r="C1237" s="6">
        <f>DAY(Data_Sales[[#This Row],[Order Date]])</f>
        <v>13</v>
      </c>
      <c r="D1237" s="14">
        <f t="shared" si="57"/>
        <v>2</v>
      </c>
      <c r="E1237" s="6">
        <f t="shared" si="58"/>
        <v>2021</v>
      </c>
      <c r="F1237" s="6">
        <v>12</v>
      </c>
      <c r="G1237" s="6" t="s">
        <v>25</v>
      </c>
      <c r="H1237" s="6" t="s">
        <v>26</v>
      </c>
      <c r="I1237" s="6">
        <f>INDEX(Data_Persons[Tenure (yrs)],MATCH(Data_Sales!H1237,Data_Persons[Sales Person],0))</f>
        <v>5</v>
      </c>
      <c r="J1237" s="6" t="s">
        <v>27</v>
      </c>
      <c r="K1237" s="6" t="s">
        <v>1253</v>
      </c>
      <c r="L1237" s="22">
        <v>159</v>
      </c>
      <c r="M1237" s="6">
        <v>6</v>
      </c>
      <c r="N1237" s="22">
        <f t="shared" si="59"/>
        <v>954</v>
      </c>
      <c r="O1237" s="6" t="str">
        <f>VLOOKUP(H1237,Data_Persons!$B$2:$C$9,2,0)</f>
        <v>Sara</v>
      </c>
    </row>
    <row r="1238" spans="1:15" x14ac:dyDescent="0.3">
      <c r="A1238" s="8" t="s">
        <v>1281</v>
      </c>
      <c r="B1238" s="43">
        <v>44242</v>
      </c>
      <c r="C1238" s="6">
        <f>DAY(Data_Sales[[#This Row],[Order Date]])</f>
        <v>15</v>
      </c>
      <c r="D1238" s="14">
        <f t="shared" si="57"/>
        <v>2</v>
      </c>
      <c r="E1238" s="6">
        <f t="shared" si="58"/>
        <v>2021</v>
      </c>
      <c r="F1238" s="6">
        <v>18</v>
      </c>
      <c r="G1238" s="6" t="s">
        <v>52</v>
      </c>
      <c r="H1238" s="6" t="s">
        <v>11</v>
      </c>
      <c r="I1238" s="6">
        <f>INDEX(Data_Persons[Tenure (yrs)],MATCH(Data_Sales!H1238,Data_Persons[Sales Person],0))</f>
        <v>3</v>
      </c>
      <c r="J1238" s="6" t="s">
        <v>12</v>
      </c>
      <c r="K1238" s="6" t="s">
        <v>1253</v>
      </c>
      <c r="L1238" s="22">
        <v>159</v>
      </c>
      <c r="M1238" s="6">
        <v>4</v>
      </c>
      <c r="N1238" s="22">
        <f t="shared" si="59"/>
        <v>636</v>
      </c>
      <c r="O1238" s="6" t="str">
        <f>VLOOKUP(H1238,Data_Persons!$B$2:$C$9,2,0)</f>
        <v>Jeff</v>
      </c>
    </row>
    <row r="1239" spans="1:15" x14ac:dyDescent="0.3">
      <c r="A1239" s="8" t="s">
        <v>1282</v>
      </c>
      <c r="B1239" s="43">
        <v>44243</v>
      </c>
      <c r="C1239" s="6">
        <f>DAY(Data_Sales[[#This Row],[Order Date]])</f>
        <v>16</v>
      </c>
      <c r="D1239" s="14">
        <f t="shared" si="57"/>
        <v>2</v>
      </c>
      <c r="E1239" s="6">
        <f t="shared" si="58"/>
        <v>2021</v>
      </c>
      <c r="F1239" s="6">
        <v>20</v>
      </c>
      <c r="G1239" s="6" t="s">
        <v>10</v>
      </c>
      <c r="H1239" s="6" t="s">
        <v>38</v>
      </c>
      <c r="I1239" s="6">
        <f>INDEX(Data_Persons[Tenure (yrs)],MATCH(Data_Sales!H1239,Data_Persons[Sales Person],0))</f>
        <v>5</v>
      </c>
      <c r="J1239" s="6" t="s">
        <v>12</v>
      </c>
      <c r="K1239" s="6" t="s">
        <v>1253</v>
      </c>
      <c r="L1239" s="22">
        <v>159</v>
      </c>
      <c r="M1239" s="6">
        <v>6</v>
      </c>
      <c r="N1239" s="22">
        <f t="shared" si="59"/>
        <v>954</v>
      </c>
      <c r="O1239" s="6" t="str">
        <f>VLOOKUP(H1239,Data_Persons!$B$2:$C$9,2,0)</f>
        <v>Jeff</v>
      </c>
    </row>
    <row r="1240" spans="1:15" x14ac:dyDescent="0.3">
      <c r="A1240" s="8" t="s">
        <v>1283</v>
      </c>
      <c r="B1240" s="43">
        <v>44244</v>
      </c>
      <c r="C1240" s="6">
        <f>DAY(Data_Sales[[#This Row],[Order Date]])</f>
        <v>17</v>
      </c>
      <c r="D1240" s="14">
        <f t="shared" si="57"/>
        <v>2</v>
      </c>
      <c r="E1240" s="6">
        <f t="shared" si="58"/>
        <v>2021</v>
      </c>
      <c r="F1240" s="6">
        <v>4</v>
      </c>
      <c r="G1240" s="6" t="s">
        <v>19</v>
      </c>
      <c r="H1240" s="6" t="s">
        <v>20</v>
      </c>
      <c r="I1240" s="6">
        <f>INDEX(Data_Persons[Tenure (yrs)],MATCH(Data_Sales!H1240,Data_Persons[Sales Person],0))</f>
        <v>2</v>
      </c>
      <c r="J1240" s="6" t="s">
        <v>21</v>
      </c>
      <c r="K1240" s="6" t="s">
        <v>1253</v>
      </c>
      <c r="L1240" s="22">
        <v>159</v>
      </c>
      <c r="M1240" s="6">
        <v>1</v>
      </c>
      <c r="N1240" s="22">
        <f t="shared" si="59"/>
        <v>159</v>
      </c>
      <c r="O1240" s="6" t="str">
        <f>VLOOKUP(H1240,Data_Persons!$B$2:$C$9,2,0)</f>
        <v>Jeff</v>
      </c>
    </row>
    <row r="1241" spans="1:15" x14ac:dyDescent="0.3">
      <c r="A1241" s="8" t="s">
        <v>1284</v>
      </c>
      <c r="B1241" s="43">
        <v>44245</v>
      </c>
      <c r="C1241" s="6">
        <f>DAY(Data_Sales[[#This Row],[Order Date]])</f>
        <v>18</v>
      </c>
      <c r="D1241" s="14">
        <f t="shared" si="57"/>
        <v>2</v>
      </c>
      <c r="E1241" s="6">
        <f t="shared" si="58"/>
        <v>2021</v>
      </c>
      <c r="F1241" s="6">
        <v>7</v>
      </c>
      <c r="G1241" s="6" t="s">
        <v>43</v>
      </c>
      <c r="H1241" s="6" t="s">
        <v>41</v>
      </c>
      <c r="I1241" s="6">
        <f>INDEX(Data_Persons[Tenure (yrs)],MATCH(Data_Sales!H1241,Data_Persons[Sales Person],0))</f>
        <v>8</v>
      </c>
      <c r="J1241" s="6" t="s">
        <v>17</v>
      </c>
      <c r="K1241" s="6" t="s">
        <v>1253</v>
      </c>
      <c r="L1241" s="22">
        <v>159</v>
      </c>
      <c r="M1241" s="6">
        <v>2</v>
      </c>
      <c r="N1241" s="22">
        <f t="shared" si="59"/>
        <v>318</v>
      </c>
      <c r="O1241" s="6" t="str">
        <f>VLOOKUP(H1241,Data_Persons!$B$2:$C$9,2,0)</f>
        <v>Philip</v>
      </c>
    </row>
    <row r="1242" spans="1:15" x14ac:dyDescent="0.3">
      <c r="A1242" s="8" t="s">
        <v>1285</v>
      </c>
      <c r="B1242" s="43">
        <v>44248</v>
      </c>
      <c r="C1242" s="6">
        <f>DAY(Data_Sales[[#This Row],[Order Date]])</f>
        <v>21</v>
      </c>
      <c r="D1242" s="14">
        <f t="shared" si="57"/>
        <v>2</v>
      </c>
      <c r="E1242" s="6">
        <f t="shared" si="58"/>
        <v>2021</v>
      </c>
      <c r="F1242" s="6">
        <v>13</v>
      </c>
      <c r="G1242" s="6" t="s">
        <v>35</v>
      </c>
      <c r="H1242" s="6" t="s">
        <v>26</v>
      </c>
      <c r="I1242" s="6">
        <f>INDEX(Data_Persons[Tenure (yrs)],MATCH(Data_Sales!H1242,Data_Persons[Sales Person],0))</f>
        <v>5</v>
      </c>
      <c r="J1242" s="6" t="s">
        <v>27</v>
      </c>
      <c r="K1242" s="6" t="s">
        <v>1253</v>
      </c>
      <c r="L1242" s="22">
        <v>159</v>
      </c>
      <c r="M1242" s="6">
        <v>1</v>
      </c>
      <c r="N1242" s="22">
        <f t="shared" si="59"/>
        <v>159</v>
      </c>
      <c r="O1242" s="6" t="str">
        <f>VLOOKUP(H1242,Data_Persons!$B$2:$C$9,2,0)</f>
        <v>Sara</v>
      </c>
    </row>
    <row r="1243" spans="1:15" x14ac:dyDescent="0.3">
      <c r="A1243" s="8" t="s">
        <v>1286</v>
      </c>
      <c r="B1243" s="43">
        <v>44248</v>
      </c>
      <c r="C1243" s="6">
        <f>DAY(Data_Sales[[#This Row],[Order Date]])</f>
        <v>21</v>
      </c>
      <c r="D1243" s="14">
        <f t="shared" si="57"/>
        <v>2</v>
      </c>
      <c r="E1243" s="6">
        <f t="shared" si="58"/>
        <v>2021</v>
      </c>
      <c r="F1243" s="6">
        <v>1</v>
      </c>
      <c r="G1243" s="6" t="s">
        <v>61</v>
      </c>
      <c r="H1243" s="6" t="s">
        <v>20</v>
      </c>
      <c r="I1243" s="6">
        <f>INDEX(Data_Persons[Tenure (yrs)],MATCH(Data_Sales!H1243,Data_Persons[Sales Person],0))</f>
        <v>2</v>
      </c>
      <c r="J1243" s="6" t="s">
        <v>21</v>
      </c>
      <c r="K1243" s="6" t="s">
        <v>1253</v>
      </c>
      <c r="L1243" s="22">
        <v>159</v>
      </c>
      <c r="M1243" s="6">
        <v>2</v>
      </c>
      <c r="N1243" s="22">
        <f t="shared" si="59"/>
        <v>318</v>
      </c>
      <c r="O1243" s="6" t="str">
        <f>VLOOKUP(H1243,Data_Persons!$B$2:$C$9,2,0)</f>
        <v>Jeff</v>
      </c>
    </row>
    <row r="1244" spans="1:15" x14ac:dyDescent="0.3">
      <c r="A1244" s="8" t="s">
        <v>1287</v>
      </c>
      <c r="B1244" s="43">
        <v>44250</v>
      </c>
      <c r="C1244" s="6">
        <f>DAY(Data_Sales[[#This Row],[Order Date]])</f>
        <v>23</v>
      </c>
      <c r="D1244" s="14">
        <f t="shared" si="57"/>
        <v>2</v>
      </c>
      <c r="E1244" s="6">
        <f t="shared" si="58"/>
        <v>2021</v>
      </c>
      <c r="F1244" s="6">
        <v>12</v>
      </c>
      <c r="G1244" s="6" t="s">
        <v>25</v>
      </c>
      <c r="H1244" s="6" t="s">
        <v>36</v>
      </c>
      <c r="I1244" s="6">
        <f>INDEX(Data_Persons[Tenure (yrs)],MATCH(Data_Sales!H1244,Data_Persons[Sales Person],0))</f>
        <v>6</v>
      </c>
      <c r="J1244" s="6" t="s">
        <v>27</v>
      </c>
      <c r="K1244" s="6" t="s">
        <v>1253</v>
      </c>
      <c r="L1244" s="22">
        <v>159</v>
      </c>
      <c r="M1244" s="6">
        <v>7</v>
      </c>
      <c r="N1244" s="22">
        <f t="shared" si="59"/>
        <v>1113</v>
      </c>
      <c r="O1244" s="6" t="str">
        <f>VLOOKUP(H1244,Data_Persons!$B$2:$C$9,2,0)</f>
        <v>Steve</v>
      </c>
    </row>
    <row r="1245" spans="1:15" x14ac:dyDescent="0.3">
      <c r="A1245" s="8" t="s">
        <v>1288</v>
      </c>
      <c r="B1245" s="43">
        <v>44252</v>
      </c>
      <c r="C1245" s="6">
        <f>DAY(Data_Sales[[#This Row],[Order Date]])</f>
        <v>25</v>
      </c>
      <c r="D1245" s="14">
        <f t="shared" si="57"/>
        <v>2</v>
      </c>
      <c r="E1245" s="6">
        <f t="shared" si="58"/>
        <v>2021</v>
      </c>
      <c r="F1245" s="6">
        <v>11</v>
      </c>
      <c r="G1245" s="6" t="s">
        <v>115</v>
      </c>
      <c r="H1245" s="6" t="s">
        <v>26</v>
      </c>
      <c r="I1245" s="6">
        <f>INDEX(Data_Persons[Tenure (yrs)],MATCH(Data_Sales!H1245,Data_Persons[Sales Person],0))</f>
        <v>5</v>
      </c>
      <c r="J1245" s="6" t="s">
        <v>27</v>
      </c>
      <c r="K1245" s="6" t="s">
        <v>1253</v>
      </c>
      <c r="L1245" s="22">
        <v>159</v>
      </c>
      <c r="M1245" s="6">
        <v>4</v>
      </c>
      <c r="N1245" s="22">
        <f t="shared" si="59"/>
        <v>636</v>
      </c>
      <c r="O1245" s="6" t="str">
        <f>VLOOKUP(H1245,Data_Persons!$B$2:$C$9,2,0)</f>
        <v>Sara</v>
      </c>
    </row>
    <row r="1246" spans="1:15" x14ac:dyDescent="0.3">
      <c r="A1246" s="8" t="s">
        <v>1289</v>
      </c>
      <c r="B1246" s="43">
        <v>44254</v>
      </c>
      <c r="C1246" s="6">
        <f>DAY(Data_Sales[[#This Row],[Order Date]])</f>
        <v>27</v>
      </c>
      <c r="D1246" s="14">
        <f t="shared" si="57"/>
        <v>2</v>
      </c>
      <c r="E1246" s="6">
        <f t="shared" si="58"/>
        <v>2021</v>
      </c>
      <c r="F1246" s="6">
        <v>9</v>
      </c>
      <c r="G1246" s="6" t="s">
        <v>40</v>
      </c>
      <c r="H1246" s="6" t="s">
        <v>16</v>
      </c>
      <c r="I1246" s="6">
        <f>INDEX(Data_Persons[Tenure (yrs)],MATCH(Data_Sales!H1246,Data_Persons[Sales Person],0))</f>
        <v>4</v>
      </c>
      <c r="J1246" s="6" t="s">
        <v>17</v>
      </c>
      <c r="K1246" s="6" t="s">
        <v>1253</v>
      </c>
      <c r="L1246" s="22">
        <v>159</v>
      </c>
      <c r="M1246" s="6">
        <v>1</v>
      </c>
      <c r="N1246" s="22">
        <f t="shared" si="59"/>
        <v>159</v>
      </c>
      <c r="O1246" s="6" t="str">
        <f>VLOOKUP(H1246,Data_Persons!$B$2:$C$9,2,0)</f>
        <v>Steve</v>
      </c>
    </row>
    <row r="1247" spans="1:15" x14ac:dyDescent="0.3">
      <c r="A1247" s="8" t="s">
        <v>1290</v>
      </c>
      <c r="B1247" s="43">
        <v>44254</v>
      </c>
      <c r="C1247" s="6">
        <f>DAY(Data_Sales[[#This Row],[Order Date]])</f>
        <v>27</v>
      </c>
      <c r="D1247" s="14">
        <f t="shared" si="57"/>
        <v>2</v>
      </c>
      <c r="E1247" s="6">
        <f t="shared" si="58"/>
        <v>2021</v>
      </c>
      <c r="F1247" s="6">
        <v>15</v>
      </c>
      <c r="G1247" s="6" t="s">
        <v>49</v>
      </c>
      <c r="H1247" s="6" t="s">
        <v>36</v>
      </c>
      <c r="I1247" s="6">
        <f>INDEX(Data_Persons[Tenure (yrs)],MATCH(Data_Sales!H1247,Data_Persons[Sales Person],0))</f>
        <v>6</v>
      </c>
      <c r="J1247" s="6" t="s">
        <v>27</v>
      </c>
      <c r="K1247" s="6" t="s">
        <v>1253</v>
      </c>
      <c r="L1247" s="22">
        <v>159</v>
      </c>
      <c r="M1247" s="6">
        <v>8</v>
      </c>
      <c r="N1247" s="22">
        <f t="shared" si="59"/>
        <v>1272</v>
      </c>
      <c r="O1247" s="6" t="str">
        <f>VLOOKUP(H1247,Data_Persons!$B$2:$C$9,2,0)</f>
        <v>Steve</v>
      </c>
    </row>
    <row r="1248" spans="1:15" x14ac:dyDescent="0.3">
      <c r="A1248" s="8" t="s">
        <v>1291</v>
      </c>
      <c r="B1248" s="43">
        <v>44256</v>
      </c>
      <c r="C1248" s="6">
        <f>DAY(Data_Sales[[#This Row],[Order Date]])</f>
        <v>1</v>
      </c>
      <c r="D1248" s="14">
        <f t="shared" si="57"/>
        <v>3</v>
      </c>
      <c r="E1248" s="6">
        <f t="shared" si="58"/>
        <v>2021</v>
      </c>
      <c r="F1248" s="6">
        <v>18</v>
      </c>
      <c r="G1248" s="6" t="s">
        <v>52</v>
      </c>
      <c r="H1248" s="6" t="s">
        <v>38</v>
      </c>
      <c r="I1248" s="6">
        <f>INDEX(Data_Persons[Tenure (yrs)],MATCH(Data_Sales!H1248,Data_Persons[Sales Person],0))</f>
        <v>5</v>
      </c>
      <c r="J1248" s="6" t="s">
        <v>12</v>
      </c>
      <c r="K1248" s="6" t="s">
        <v>1253</v>
      </c>
      <c r="L1248" s="22">
        <v>159</v>
      </c>
      <c r="M1248" s="6">
        <v>6</v>
      </c>
      <c r="N1248" s="22">
        <f t="shared" si="59"/>
        <v>954</v>
      </c>
      <c r="O1248" s="6" t="str">
        <f>VLOOKUP(H1248,Data_Persons!$B$2:$C$9,2,0)</f>
        <v>Jeff</v>
      </c>
    </row>
    <row r="1249" spans="1:15" x14ac:dyDescent="0.3">
      <c r="A1249" s="8" t="s">
        <v>1292</v>
      </c>
      <c r="B1249" s="43">
        <v>44257</v>
      </c>
      <c r="C1249" s="6">
        <f>DAY(Data_Sales[[#This Row],[Order Date]])</f>
        <v>2</v>
      </c>
      <c r="D1249" s="14">
        <f t="shared" si="57"/>
        <v>3</v>
      </c>
      <c r="E1249" s="6">
        <f t="shared" si="58"/>
        <v>2021</v>
      </c>
      <c r="F1249" s="6">
        <v>17</v>
      </c>
      <c r="G1249" s="6" t="s">
        <v>63</v>
      </c>
      <c r="H1249" s="6" t="s">
        <v>11</v>
      </c>
      <c r="I1249" s="6">
        <f>INDEX(Data_Persons[Tenure (yrs)],MATCH(Data_Sales!H1249,Data_Persons[Sales Person],0))</f>
        <v>3</v>
      </c>
      <c r="J1249" s="6" t="s">
        <v>12</v>
      </c>
      <c r="K1249" s="6" t="s">
        <v>1253</v>
      </c>
      <c r="L1249" s="22">
        <v>159</v>
      </c>
      <c r="M1249" s="6">
        <v>4</v>
      </c>
      <c r="N1249" s="22">
        <f t="shared" si="59"/>
        <v>636</v>
      </c>
      <c r="O1249" s="6" t="str">
        <f>VLOOKUP(H1249,Data_Persons!$B$2:$C$9,2,0)</f>
        <v>Jeff</v>
      </c>
    </row>
    <row r="1250" spans="1:15" x14ac:dyDescent="0.3">
      <c r="A1250" s="8" t="s">
        <v>1293</v>
      </c>
      <c r="B1250" s="43">
        <v>44263</v>
      </c>
      <c r="C1250" s="6">
        <f>DAY(Data_Sales[[#This Row],[Order Date]])</f>
        <v>8</v>
      </c>
      <c r="D1250" s="14">
        <f t="shared" si="57"/>
        <v>3</v>
      </c>
      <c r="E1250" s="6">
        <f t="shared" si="58"/>
        <v>2021</v>
      </c>
      <c r="F1250" s="6">
        <v>16</v>
      </c>
      <c r="G1250" s="6" t="s">
        <v>92</v>
      </c>
      <c r="H1250" s="6" t="s">
        <v>11</v>
      </c>
      <c r="I1250" s="6">
        <f>INDEX(Data_Persons[Tenure (yrs)],MATCH(Data_Sales!H1250,Data_Persons[Sales Person],0))</f>
        <v>3</v>
      </c>
      <c r="J1250" s="6" t="s">
        <v>12</v>
      </c>
      <c r="K1250" s="6" t="s">
        <v>1253</v>
      </c>
      <c r="L1250" s="22">
        <v>159</v>
      </c>
      <c r="M1250" s="6">
        <v>3</v>
      </c>
      <c r="N1250" s="22">
        <f t="shared" si="59"/>
        <v>477</v>
      </c>
      <c r="O1250" s="6" t="str">
        <f>VLOOKUP(H1250,Data_Persons!$B$2:$C$9,2,0)</f>
        <v>Jeff</v>
      </c>
    </row>
    <row r="1251" spans="1:15" x14ac:dyDescent="0.3">
      <c r="A1251" s="8" t="s">
        <v>1294</v>
      </c>
      <c r="B1251" s="43">
        <v>44264</v>
      </c>
      <c r="C1251" s="6">
        <f>DAY(Data_Sales[[#This Row],[Order Date]])</f>
        <v>9</v>
      </c>
      <c r="D1251" s="14">
        <f t="shared" si="57"/>
        <v>3</v>
      </c>
      <c r="E1251" s="6">
        <f t="shared" si="58"/>
        <v>2021</v>
      </c>
      <c r="F1251" s="6">
        <v>1</v>
      </c>
      <c r="G1251" s="6" t="s">
        <v>61</v>
      </c>
      <c r="H1251" s="6" t="s">
        <v>30</v>
      </c>
      <c r="I1251" s="6">
        <f>INDEX(Data_Persons[Tenure (yrs)],MATCH(Data_Sales!H1251,Data_Persons[Sales Person],0))</f>
        <v>2</v>
      </c>
      <c r="J1251" s="6" t="s">
        <v>21</v>
      </c>
      <c r="K1251" s="6" t="s">
        <v>1253</v>
      </c>
      <c r="L1251" s="22">
        <v>159</v>
      </c>
      <c r="M1251" s="6">
        <v>2</v>
      </c>
      <c r="N1251" s="22">
        <f t="shared" si="59"/>
        <v>318</v>
      </c>
      <c r="O1251" s="6" t="str">
        <f>VLOOKUP(H1251,Data_Persons!$B$2:$C$9,2,0)</f>
        <v>Sara</v>
      </c>
    </row>
    <row r="1252" spans="1:15" x14ac:dyDescent="0.3">
      <c r="A1252" s="8" t="s">
        <v>1295</v>
      </c>
      <c r="B1252" s="43">
        <v>44266</v>
      </c>
      <c r="C1252" s="6">
        <f>DAY(Data_Sales[[#This Row],[Order Date]])</f>
        <v>11</v>
      </c>
      <c r="D1252" s="14">
        <f t="shared" si="57"/>
        <v>3</v>
      </c>
      <c r="E1252" s="6">
        <f t="shared" si="58"/>
        <v>2021</v>
      </c>
      <c r="F1252" s="6">
        <v>8</v>
      </c>
      <c r="G1252" s="6" t="s">
        <v>76</v>
      </c>
      <c r="H1252" s="6" t="s">
        <v>16</v>
      </c>
      <c r="I1252" s="6">
        <f>INDEX(Data_Persons[Tenure (yrs)],MATCH(Data_Sales!H1252,Data_Persons[Sales Person],0))</f>
        <v>4</v>
      </c>
      <c r="J1252" s="6" t="s">
        <v>17</v>
      </c>
      <c r="K1252" s="6" t="s">
        <v>1253</v>
      </c>
      <c r="L1252" s="22">
        <v>159</v>
      </c>
      <c r="M1252" s="6">
        <v>2</v>
      </c>
      <c r="N1252" s="22">
        <f t="shared" si="59"/>
        <v>318</v>
      </c>
      <c r="O1252" s="6" t="str">
        <f>VLOOKUP(H1252,Data_Persons!$B$2:$C$9,2,0)</f>
        <v>Steve</v>
      </c>
    </row>
    <row r="1253" spans="1:15" x14ac:dyDescent="0.3">
      <c r="A1253" s="8" t="s">
        <v>1296</v>
      </c>
      <c r="B1253" s="43">
        <v>44266</v>
      </c>
      <c r="C1253" s="6">
        <f>DAY(Data_Sales[[#This Row],[Order Date]])</f>
        <v>11</v>
      </c>
      <c r="D1253" s="14">
        <f t="shared" si="57"/>
        <v>3</v>
      </c>
      <c r="E1253" s="6">
        <f t="shared" si="58"/>
        <v>2021</v>
      </c>
      <c r="F1253" s="6">
        <v>7</v>
      </c>
      <c r="G1253" s="6" t="s">
        <v>43</v>
      </c>
      <c r="H1253" s="6" t="s">
        <v>16</v>
      </c>
      <c r="I1253" s="6">
        <f>INDEX(Data_Persons[Tenure (yrs)],MATCH(Data_Sales!H1253,Data_Persons[Sales Person],0))</f>
        <v>4</v>
      </c>
      <c r="J1253" s="6" t="s">
        <v>17</v>
      </c>
      <c r="K1253" s="6" t="s">
        <v>1253</v>
      </c>
      <c r="L1253" s="22">
        <v>159</v>
      </c>
      <c r="M1253" s="6">
        <v>1</v>
      </c>
      <c r="N1253" s="22">
        <f t="shared" si="59"/>
        <v>159</v>
      </c>
      <c r="O1253" s="6" t="str">
        <f>VLOOKUP(H1253,Data_Persons!$B$2:$C$9,2,0)</f>
        <v>Steve</v>
      </c>
    </row>
    <row r="1254" spans="1:15" x14ac:dyDescent="0.3">
      <c r="A1254" s="8" t="s">
        <v>1297</v>
      </c>
      <c r="B1254" s="43">
        <v>44266</v>
      </c>
      <c r="C1254" s="6">
        <f>DAY(Data_Sales[[#This Row],[Order Date]])</f>
        <v>11</v>
      </c>
      <c r="D1254" s="14">
        <f t="shared" si="57"/>
        <v>3</v>
      </c>
      <c r="E1254" s="6">
        <f t="shared" si="58"/>
        <v>2021</v>
      </c>
      <c r="F1254" s="6">
        <v>17</v>
      </c>
      <c r="G1254" s="6" t="s">
        <v>63</v>
      </c>
      <c r="H1254" s="6" t="s">
        <v>11</v>
      </c>
      <c r="I1254" s="6">
        <f>INDEX(Data_Persons[Tenure (yrs)],MATCH(Data_Sales!H1254,Data_Persons[Sales Person],0))</f>
        <v>3</v>
      </c>
      <c r="J1254" s="6" t="s">
        <v>12</v>
      </c>
      <c r="K1254" s="6" t="s">
        <v>1253</v>
      </c>
      <c r="L1254" s="22">
        <v>159</v>
      </c>
      <c r="M1254" s="6">
        <v>2</v>
      </c>
      <c r="N1254" s="22">
        <f t="shared" si="59"/>
        <v>318</v>
      </c>
      <c r="O1254" s="6" t="str">
        <f>VLOOKUP(H1254,Data_Persons!$B$2:$C$9,2,0)</f>
        <v>Jeff</v>
      </c>
    </row>
    <row r="1255" spans="1:15" x14ac:dyDescent="0.3">
      <c r="A1255" s="8" t="s">
        <v>1298</v>
      </c>
      <c r="B1255" s="43">
        <v>44266</v>
      </c>
      <c r="C1255" s="6">
        <f>DAY(Data_Sales[[#This Row],[Order Date]])</f>
        <v>11</v>
      </c>
      <c r="D1255" s="14">
        <f t="shared" si="57"/>
        <v>3</v>
      </c>
      <c r="E1255" s="6">
        <f t="shared" si="58"/>
        <v>2021</v>
      </c>
      <c r="F1255" s="6">
        <v>13</v>
      </c>
      <c r="G1255" s="6" t="s">
        <v>35</v>
      </c>
      <c r="H1255" s="6" t="s">
        <v>26</v>
      </c>
      <c r="I1255" s="6">
        <f>INDEX(Data_Persons[Tenure (yrs)],MATCH(Data_Sales!H1255,Data_Persons[Sales Person],0))</f>
        <v>5</v>
      </c>
      <c r="J1255" s="6" t="s">
        <v>27</v>
      </c>
      <c r="K1255" s="6" t="s">
        <v>1253</v>
      </c>
      <c r="L1255" s="22">
        <v>159</v>
      </c>
      <c r="M1255" s="6">
        <v>3</v>
      </c>
      <c r="N1255" s="22">
        <f t="shared" si="59"/>
        <v>477</v>
      </c>
      <c r="O1255" s="6" t="str">
        <f>VLOOKUP(H1255,Data_Persons!$B$2:$C$9,2,0)</f>
        <v>Sara</v>
      </c>
    </row>
    <row r="1256" spans="1:15" x14ac:dyDescent="0.3">
      <c r="A1256" s="8" t="s">
        <v>1299</v>
      </c>
      <c r="B1256" s="43">
        <v>44266</v>
      </c>
      <c r="C1256" s="6">
        <f>DAY(Data_Sales[[#This Row],[Order Date]])</f>
        <v>11</v>
      </c>
      <c r="D1256" s="14">
        <f t="shared" si="57"/>
        <v>3</v>
      </c>
      <c r="E1256" s="6">
        <f t="shared" si="58"/>
        <v>2021</v>
      </c>
      <c r="F1256" s="6">
        <v>10</v>
      </c>
      <c r="G1256" s="6" t="s">
        <v>68</v>
      </c>
      <c r="H1256" s="6" t="s">
        <v>16</v>
      </c>
      <c r="I1256" s="6">
        <f>INDEX(Data_Persons[Tenure (yrs)],MATCH(Data_Sales!H1256,Data_Persons[Sales Person],0))</f>
        <v>4</v>
      </c>
      <c r="J1256" s="6" t="s">
        <v>17</v>
      </c>
      <c r="K1256" s="6" t="s">
        <v>1253</v>
      </c>
      <c r="L1256" s="22">
        <v>159</v>
      </c>
      <c r="M1256" s="6">
        <v>8</v>
      </c>
      <c r="N1256" s="22">
        <f t="shared" si="59"/>
        <v>1272</v>
      </c>
      <c r="O1256" s="6" t="str">
        <f>VLOOKUP(H1256,Data_Persons!$B$2:$C$9,2,0)</f>
        <v>Steve</v>
      </c>
    </row>
    <row r="1257" spans="1:15" x14ac:dyDescent="0.3">
      <c r="A1257" s="8" t="s">
        <v>1300</v>
      </c>
      <c r="B1257" s="43">
        <v>44272</v>
      </c>
      <c r="C1257" s="6">
        <f>DAY(Data_Sales[[#This Row],[Order Date]])</f>
        <v>17</v>
      </c>
      <c r="D1257" s="14">
        <f t="shared" si="57"/>
        <v>3</v>
      </c>
      <c r="E1257" s="6">
        <f t="shared" si="58"/>
        <v>2021</v>
      </c>
      <c r="F1257" s="6">
        <v>4</v>
      </c>
      <c r="G1257" s="6" t="s">
        <v>19</v>
      </c>
      <c r="H1257" s="6" t="s">
        <v>20</v>
      </c>
      <c r="I1257" s="6">
        <f>INDEX(Data_Persons[Tenure (yrs)],MATCH(Data_Sales!H1257,Data_Persons[Sales Person],0))</f>
        <v>2</v>
      </c>
      <c r="J1257" s="6" t="s">
        <v>21</v>
      </c>
      <c r="K1257" s="6" t="s">
        <v>1253</v>
      </c>
      <c r="L1257" s="22">
        <v>159</v>
      </c>
      <c r="M1257" s="6">
        <v>2</v>
      </c>
      <c r="N1257" s="22">
        <f t="shared" si="59"/>
        <v>318</v>
      </c>
      <c r="O1257" s="6" t="str">
        <f>VLOOKUP(H1257,Data_Persons!$B$2:$C$9,2,0)</f>
        <v>Jeff</v>
      </c>
    </row>
    <row r="1258" spans="1:15" x14ac:dyDescent="0.3">
      <c r="A1258" s="8" t="s">
        <v>1301</v>
      </c>
      <c r="B1258" s="43">
        <v>44273</v>
      </c>
      <c r="C1258" s="6">
        <f>DAY(Data_Sales[[#This Row],[Order Date]])</f>
        <v>18</v>
      </c>
      <c r="D1258" s="14">
        <f t="shared" si="57"/>
        <v>3</v>
      </c>
      <c r="E1258" s="6">
        <f t="shared" si="58"/>
        <v>2021</v>
      </c>
      <c r="F1258" s="6">
        <v>19</v>
      </c>
      <c r="G1258" s="6" t="s">
        <v>32</v>
      </c>
      <c r="H1258" s="6" t="s">
        <v>38</v>
      </c>
      <c r="I1258" s="6">
        <f>INDEX(Data_Persons[Tenure (yrs)],MATCH(Data_Sales!H1258,Data_Persons[Sales Person],0))</f>
        <v>5</v>
      </c>
      <c r="J1258" s="6" t="s">
        <v>12</v>
      </c>
      <c r="K1258" s="6" t="s">
        <v>1253</v>
      </c>
      <c r="L1258" s="22">
        <v>159</v>
      </c>
      <c r="M1258" s="6">
        <v>0</v>
      </c>
      <c r="N1258" s="22">
        <f t="shared" si="59"/>
        <v>0</v>
      </c>
      <c r="O1258" s="6" t="str">
        <f>VLOOKUP(H1258,Data_Persons!$B$2:$C$9,2,0)</f>
        <v>Jeff</v>
      </c>
    </row>
    <row r="1259" spans="1:15" x14ac:dyDescent="0.3">
      <c r="A1259" s="8" t="s">
        <v>1302</v>
      </c>
      <c r="B1259" s="43">
        <v>44273</v>
      </c>
      <c r="C1259" s="6">
        <f>DAY(Data_Sales[[#This Row],[Order Date]])</f>
        <v>18</v>
      </c>
      <c r="D1259" s="14">
        <f t="shared" si="57"/>
        <v>3</v>
      </c>
      <c r="E1259" s="6">
        <f t="shared" si="58"/>
        <v>2021</v>
      </c>
      <c r="F1259" s="6">
        <v>8</v>
      </c>
      <c r="G1259" s="6" t="s">
        <v>76</v>
      </c>
      <c r="H1259" s="6" t="s">
        <v>41</v>
      </c>
      <c r="I1259" s="6">
        <f>INDEX(Data_Persons[Tenure (yrs)],MATCH(Data_Sales!H1259,Data_Persons[Sales Person],0))</f>
        <v>8</v>
      </c>
      <c r="J1259" s="6" t="s">
        <v>17</v>
      </c>
      <c r="K1259" s="6" t="s">
        <v>1253</v>
      </c>
      <c r="L1259" s="22">
        <v>159</v>
      </c>
      <c r="M1259" s="6">
        <v>7</v>
      </c>
      <c r="N1259" s="22">
        <f t="shared" si="59"/>
        <v>1113</v>
      </c>
      <c r="O1259" s="6" t="str">
        <f>VLOOKUP(H1259,Data_Persons!$B$2:$C$9,2,0)</f>
        <v>Philip</v>
      </c>
    </row>
    <row r="1260" spans="1:15" x14ac:dyDescent="0.3">
      <c r="A1260" s="8" t="s">
        <v>1303</v>
      </c>
      <c r="B1260" s="43">
        <v>44274</v>
      </c>
      <c r="C1260" s="6">
        <f>DAY(Data_Sales[[#This Row],[Order Date]])</f>
        <v>19</v>
      </c>
      <c r="D1260" s="14">
        <f t="shared" si="57"/>
        <v>3</v>
      </c>
      <c r="E1260" s="6">
        <f t="shared" si="58"/>
        <v>2021</v>
      </c>
      <c r="F1260" s="6">
        <v>6</v>
      </c>
      <c r="G1260" s="6" t="s">
        <v>15</v>
      </c>
      <c r="H1260" s="6" t="s">
        <v>41</v>
      </c>
      <c r="I1260" s="6">
        <f>INDEX(Data_Persons[Tenure (yrs)],MATCH(Data_Sales!H1260,Data_Persons[Sales Person],0))</f>
        <v>8</v>
      </c>
      <c r="J1260" s="6" t="s">
        <v>17</v>
      </c>
      <c r="K1260" s="6" t="s">
        <v>1253</v>
      </c>
      <c r="L1260" s="22">
        <v>159</v>
      </c>
      <c r="M1260" s="6">
        <v>4</v>
      </c>
      <c r="N1260" s="22">
        <f t="shared" si="59"/>
        <v>636</v>
      </c>
      <c r="O1260" s="6" t="str">
        <f>VLOOKUP(H1260,Data_Persons!$B$2:$C$9,2,0)</f>
        <v>Philip</v>
      </c>
    </row>
    <row r="1261" spans="1:15" x14ac:dyDescent="0.3">
      <c r="A1261" s="8" t="s">
        <v>1304</v>
      </c>
      <c r="B1261" s="43">
        <v>44274</v>
      </c>
      <c r="C1261" s="6">
        <f>DAY(Data_Sales[[#This Row],[Order Date]])</f>
        <v>19</v>
      </c>
      <c r="D1261" s="14">
        <f t="shared" si="57"/>
        <v>3</v>
      </c>
      <c r="E1261" s="6">
        <f t="shared" si="58"/>
        <v>2021</v>
      </c>
      <c r="F1261" s="6">
        <v>18</v>
      </c>
      <c r="G1261" s="6" t="s">
        <v>52</v>
      </c>
      <c r="H1261" s="6" t="s">
        <v>38</v>
      </c>
      <c r="I1261" s="6">
        <f>INDEX(Data_Persons[Tenure (yrs)],MATCH(Data_Sales!H1261,Data_Persons[Sales Person],0))</f>
        <v>5</v>
      </c>
      <c r="J1261" s="6" t="s">
        <v>12</v>
      </c>
      <c r="K1261" s="6" t="s">
        <v>1253</v>
      </c>
      <c r="L1261" s="22">
        <v>159</v>
      </c>
      <c r="M1261" s="6">
        <v>2</v>
      </c>
      <c r="N1261" s="22">
        <f t="shared" si="59"/>
        <v>318</v>
      </c>
      <c r="O1261" s="6" t="str">
        <f>VLOOKUP(H1261,Data_Persons!$B$2:$C$9,2,0)</f>
        <v>Jeff</v>
      </c>
    </row>
    <row r="1262" spans="1:15" x14ac:dyDescent="0.3">
      <c r="A1262" s="8" t="s">
        <v>1305</v>
      </c>
      <c r="B1262" s="43">
        <v>44277</v>
      </c>
      <c r="C1262" s="6">
        <f>DAY(Data_Sales[[#This Row],[Order Date]])</f>
        <v>22</v>
      </c>
      <c r="D1262" s="14">
        <f t="shared" si="57"/>
        <v>3</v>
      </c>
      <c r="E1262" s="6">
        <f t="shared" si="58"/>
        <v>2021</v>
      </c>
      <c r="F1262" s="6">
        <v>8</v>
      </c>
      <c r="G1262" s="6" t="s">
        <v>76</v>
      </c>
      <c r="H1262" s="6" t="s">
        <v>16</v>
      </c>
      <c r="I1262" s="6">
        <f>INDEX(Data_Persons[Tenure (yrs)],MATCH(Data_Sales!H1262,Data_Persons[Sales Person],0))</f>
        <v>4</v>
      </c>
      <c r="J1262" s="6" t="s">
        <v>17</v>
      </c>
      <c r="K1262" s="6" t="s">
        <v>1253</v>
      </c>
      <c r="L1262" s="22">
        <v>159</v>
      </c>
      <c r="M1262" s="6">
        <v>1</v>
      </c>
      <c r="N1262" s="22">
        <f t="shared" si="59"/>
        <v>159</v>
      </c>
      <c r="O1262" s="6" t="str">
        <f>VLOOKUP(H1262,Data_Persons!$B$2:$C$9,2,0)</f>
        <v>Steve</v>
      </c>
    </row>
    <row r="1263" spans="1:15" x14ac:dyDescent="0.3">
      <c r="A1263" s="8" t="s">
        <v>1306</v>
      </c>
      <c r="B1263" s="43">
        <v>44278</v>
      </c>
      <c r="C1263" s="6">
        <f>DAY(Data_Sales[[#This Row],[Order Date]])</f>
        <v>23</v>
      </c>
      <c r="D1263" s="14">
        <f t="shared" si="57"/>
        <v>3</v>
      </c>
      <c r="E1263" s="6">
        <f t="shared" si="58"/>
        <v>2021</v>
      </c>
      <c r="F1263" s="6">
        <v>7</v>
      </c>
      <c r="G1263" s="6" t="s">
        <v>43</v>
      </c>
      <c r="H1263" s="6" t="s">
        <v>16</v>
      </c>
      <c r="I1263" s="6">
        <f>INDEX(Data_Persons[Tenure (yrs)],MATCH(Data_Sales!H1263,Data_Persons[Sales Person],0))</f>
        <v>4</v>
      </c>
      <c r="J1263" s="6" t="s">
        <v>17</v>
      </c>
      <c r="K1263" s="6" t="s">
        <v>1253</v>
      </c>
      <c r="L1263" s="22">
        <v>159</v>
      </c>
      <c r="M1263" s="6">
        <v>5</v>
      </c>
      <c r="N1263" s="22">
        <f t="shared" si="59"/>
        <v>795</v>
      </c>
      <c r="O1263" s="6" t="str">
        <f>VLOOKUP(H1263,Data_Persons!$B$2:$C$9,2,0)</f>
        <v>Steve</v>
      </c>
    </row>
    <row r="1264" spans="1:15" x14ac:dyDescent="0.3">
      <c r="A1264" s="8" t="s">
        <v>1307</v>
      </c>
      <c r="B1264" s="43">
        <v>44280</v>
      </c>
      <c r="C1264" s="6">
        <f>DAY(Data_Sales[[#This Row],[Order Date]])</f>
        <v>25</v>
      </c>
      <c r="D1264" s="14">
        <f t="shared" si="57"/>
        <v>3</v>
      </c>
      <c r="E1264" s="6">
        <f t="shared" si="58"/>
        <v>2021</v>
      </c>
      <c r="F1264" s="6">
        <v>2</v>
      </c>
      <c r="G1264" s="6" t="s">
        <v>74</v>
      </c>
      <c r="H1264" s="6" t="s">
        <v>20</v>
      </c>
      <c r="I1264" s="6">
        <f>INDEX(Data_Persons[Tenure (yrs)],MATCH(Data_Sales!H1264,Data_Persons[Sales Person],0))</f>
        <v>2</v>
      </c>
      <c r="J1264" s="6" t="s">
        <v>21</v>
      </c>
      <c r="K1264" s="6" t="s">
        <v>1253</v>
      </c>
      <c r="L1264" s="22">
        <v>159</v>
      </c>
      <c r="M1264" s="6">
        <v>7</v>
      </c>
      <c r="N1264" s="22">
        <f t="shared" si="59"/>
        <v>1113</v>
      </c>
      <c r="O1264" s="6" t="str">
        <f>VLOOKUP(H1264,Data_Persons!$B$2:$C$9,2,0)</f>
        <v>Jeff</v>
      </c>
    </row>
    <row r="1265" spans="1:15" x14ac:dyDescent="0.3">
      <c r="A1265" s="8" t="s">
        <v>1308</v>
      </c>
      <c r="B1265" s="43">
        <v>44282</v>
      </c>
      <c r="C1265" s="6">
        <f>DAY(Data_Sales[[#This Row],[Order Date]])</f>
        <v>27</v>
      </c>
      <c r="D1265" s="14">
        <f t="shared" si="57"/>
        <v>3</v>
      </c>
      <c r="E1265" s="6">
        <f t="shared" si="58"/>
        <v>2021</v>
      </c>
      <c r="F1265" s="6">
        <v>16</v>
      </c>
      <c r="G1265" s="6" t="s">
        <v>92</v>
      </c>
      <c r="H1265" s="6" t="s">
        <v>38</v>
      </c>
      <c r="I1265" s="6">
        <f>INDEX(Data_Persons[Tenure (yrs)],MATCH(Data_Sales!H1265,Data_Persons[Sales Person],0))</f>
        <v>5</v>
      </c>
      <c r="J1265" s="6" t="s">
        <v>12</v>
      </c>
      <c r="K1265" s="6" t="s">
        <v>1253</v>
      </c>
      <c r="L1265" s="22">
        <v>159</v>
      </c>
      <c r="M1265" s="6">
        <v>6</v>
      </c>
      <c r="N1265" s="22">
        <f t="shared" si="59"/>
        <v>954</v>
      </c>
      <c r="O1265" s="6" t="str">
        <f>VLOOKUP(H1265,Data_Persons!$B$2:$C$9,2,0)</f>
        <v>Jeff</v>
      </c>
    </row>
    <row r="1266" spans="1:15" x14ac:dyDescent="0.3">
      <c r="A1266" s="8" t="s">
        <v>1309</v>
      </c>
      <c r="B1266" s="43">
        <v>44282</v>
      </c>
      <c r="C1266" s="6">
        <f>DAY(Data_Sales[[#This Row],[Order Date]])</f>
        <v>27</v>
      </c>
      <c r="D1266" s="14">
        <f t="shared" si="57"/>
        <v>3</v>
      </c>
      <c r="E1266" s="6">
        <f t="shared" si="58"/>
        <v>2021</v>
      </c>
      <c r="F1266" s="6">
        <v>20</v>
      </c>
      <c r="G1266" s="6" t="s">
        <v>10</v>
      </c>
      <c r="H1266" s="6" t="s">
        <v>11</v>
      </c>
      <c r="I1266" s="6">
        <f>INDEX(Data_Persons[Tenure (yrs)],MATCH(Data_Sales!H1266,Data_Persons[Sales Person],0))</f>
        <v>3</v>
      </c>
      <c r="J1266" s="6" t="s">
        <v>12</v>
      </c>
      <c r="K1266" s="6" t="s">
        <v>1253</v>
      </c>
      <c r="L1266" s="22">
        <v>159</v>
      </c>
      <c r="M1266" s="6">
        <v>0</v>
      </c>
      <c r="N1266" s="22">
        <f t="shared" si="59"/>
        <v>0</v>
      </c>
      <c r="O1266" s="6" t="str">
        <f>VLOOKUP(H1266,Data_Persons!$B$2:$C$9,2,0)</f>
        <v>Jeff</v>
      </c>
    </row>
    <row r="1267" spans="1:15" x14ac:dyDescent="0.3">
      <c r="A1267" s="8" t="s">
        <v>1310</v>
      </c>
      <c r="B1267" s="43">
        <v>44282</v>
      </c>
      <c r="C1267" s="6">
        <f>DAY(Data_Sales[[#This Row],[Order Date]])</f>
        <v>27</v>
      </c>
      <c r="D1267" s="14">
        <f t="shared" si="57"/>
        <v>3</v>
      </c>
      <c r="E1267" s="6">
        <f t="shared" si="58"/>
        <v>2021</v>
      </c>
      <c r="F1267" s="6">
        <v>2</v>
      </c>
      <c r="G1267" s="6" t="s">
        <v>74</v>
      </c>
      <c r="H1267" s="6" t="s">
        <v>20</v>
      </c>
      <c r="I1267" s="6">
        <f>INDEX(Data_Persons[Tenure (yrs)],MATCH(Data_Sales!H1267,Data_Persons[Sales Person],0))</f>
        <v>2</v>
      </c>
      <c r="J1267" s="6" t="s">
        <v>21</v>
      </c>
      <c r="K1267" s="6" t="s">
        <v>1253</v>
      </c>
      <c r="L1267" s="22">
        <v>159</v>
      </c>
      <c r="M1267" s="6">
        <v>4</v>
      </c>
      <c r="N1267" s="22">
        <f t="shared" si="59"/>
        <v>636</v>
      </c>
      <c r="O1267" s="6" t="str">
        <f>VLOOKUP(H1267,Data_Persons!$B$2:$C$9,2,0)</f>
        <v>Jeff</v>
      </c>
    </row>
    <row r="1268" spans="1:15" x14ac:dyDescent="0.3">
      <c r="A1268" s="8" t="s">
        <v>1311</v>
      </c>
      <c r="B1268" s="43">
        <v>44282</v>
      </c>
      <c r="C1268" s="6">
        <f>DAY(Data_Sales[[#This Row],[Order Date]])</f>
        <v>27</v>
      </c>
      <c r="D1268" s="14">
        <f t="shared" si="57"/>
        <v>3</v>
      </c>
      <c r="E1268" s="6">
        <f t="shared" si="58"/>
        <v>2021</v>
      </c>
      <c r="F1268" s="6">
        <v>3</v>
      </c>
      <c r="G1268" s="6" t="s">
        <v>29</v>
      </c>
      <c r="H1268" s="6" t="s">
        <v>30</v>
      </c>
      <c r="I1268" s="6">
        <f>INDEX(Data_Persons[Tenure (yrs)],MATCH(Data_Sales!H1268,Data_Persons[Sales Person],0))</f>
        <v>2</v>
      </c>
      <c r="J1268" s="6" t="s">
        <v>21</v>
      </c>
      <c r="K1268" s="6" t="s">
        <v>1253</v>
      </c>
      <c r="L1268" s="22">
        <v>159</v>
      </c>
      <c r="M1268" s="6">
        <v>2</v>
      </c>
      <c r="N1268" s="22">
        <f t="shared" si="59"/>
        <v>318</v>
      </c>
      <c r="O1268" s="6" t="str">
        <f>VLOOKUP(H1268,Data_Persons!$B$2:$C$9,2,0)</f>
        <v>Sara</v>
      </c>
    </row>
    <row r="1269" spans="1:15" x14ac:dyDescent="0.3">
      <c r="A1269" s="8" t="s">
        <v>1312</v>
      </c>
      <c r="B1269" s="43">
        <v>44284</v>
      </c>
      <c r="C1269" s="6">
        <f>DAY(Data_Sales[[#This Row],[Order Date]])</f>
        <v>29</v>
      </c>
      <c r="D1269" s="14">
        <f t="shared" si="57"/>
        <v>3</v>
      </c>
      <c r="E1269" s="6">
        <f t="shared" si="58"/>
        <v>2021</v>
      </c>
      <c r="F1269" s="6">
        <v>3</v>
      </c>
      <c r="G1269" s="6" t="s">
        <v>29</v>
      </c>
      <c r="H1269" s="6" t="s">
        <v>20</v>
      </c>
      <c r="I1269" s="6">
        <f>INDEX(Data_Persons[Tenure (yrs)],MATCH(Data_Sales!H1269,Data_Persons[Sales Person],0))</f>
        <v>2</v>
      </c>
      <c r="J1269" s="6" t="s">
        <v>21</v>
      </c>
      <c r="K1269" s="6" t="s">
        <v>1253</v>
      </c>
      <c r="L1269" s="22">
        <v>159</v>
      </c>
      <c r="M1269" s="6">
        <v>9</v>
      </c>
      <c r="N1269" s="22">
        <f t="shared" si="59"/>
        <v>1431</v>
      </c>
      <c r="O1269" s="6" t="str">
        <f>VLOOKUP(H1269,Data_Persons!$B$2:$C$9,2,0)</f>
        <v>Jeff</v>
      </c>
    </row>
    <row r="1270" spans="1:15" x14ac:dyDescent="0.3">
      <c r="A1270" s="8" t="s">
        <v>1313</v>
      </c>
      <c r="B1270" s="43">
        <v>44285</v>
      </c>
      <c r="C1270" s="6">
        <f>DAY(Data_Sales[[#This Row],[Order Date]])</f>
        <v>30</v>
      </c>
      <c r="D1270" s="14">
        <f t="shared" si="57"/>
        <v>3</v>
      </c>
      <c r="E1270" s="6">
        <f t="shared" si="58"/>
        <v>2021</v>
      </c>
      <c r="F1270" s="6">
        <v>1</v>
      </c>
      <c r="G1270" s="6" t="s">
        <v>61</v>
      </c>
      <c r="H1270" s="6" t="s">
        <v>30</v>
      </c>
      <c r="I1270" s="6">
        <f>INDEX(Data_Persons[Tenure (yrs)],MATCH(Data_Sales!H1270,Data_Persons[Sales Person],0))</f>
        <v>2</v>
      </c>
      <c r="J1270" s="6" t="s">
        <v>21</v>
      </c>
      <c r="K1270" s="6" t="s">
        <v>1253</v>
      </c>
      <c r="L1270" s="22">
        <v>159</v>
      </c>
      <c r="M1270" s="6">
        <v>0</v>
      </c>
      <c r="N1270" s="22">
        <f t="shared" si="59"/>
        <v>0</v>
      </c>
      <c r="O1270" s="6" t="str">
        <f>VLOOKUP(H1270,Data_Persons!$B$2:$C$9,2,0)</f>
        <v>Sara</v>
      </c>
    </row>
    <row r="1271" spans="1:15" x14ac:dyDescent="0.3">
      <c r="A1271" s="8" t="s">
        <v>1314</v>
      </c>
      <c r="B1271" s="43">
        <v>44285</v>
      </c>
      <c r="C1271" s="6">
        <f>DAY(Data_Sales[[#This Row],[Order Date]])</f>
        <v>30</v>
      </c>
      <c r="D1271" s="14">
        <f t="shared" si="57"/>
        <v>3</v>
      </c>
      <c r="E1271" s="6">
        <f t="shared" si="58"/>
        <v>2021</v>
      </c>
      <c r="F1271" s="6">
        <v>16</v>
      </c>
      <c r="G1271" s="6" t="s">
        <v>92</v>
      </c>
      <c r="H1271" s="6" t="s">
        <v>38</v>
      </c>
      <c r="I1271" s="6">
        <f>INDEX(Data_Persons[Tenure (yrs)],MATCH(Data_Sales!H1271,Data_Persons[Sales Person],0))</f>
        <v>5</v>
      </c>
      <c r="J1271" s="6" t="s">
        <v>12</v>
      </c>
      <c r="K1271" s="6" t="s">
        <v>1253</v>
      </c>
      <c r="L1271" s="22">
        <v>159</v>
      </c>
      <c r="M1271" s="6">
        <v>2</v>
      </c>
      <c r="N1271" s="22">
        <f t="shared" si="59"/>
        <v>318</v>
      </c>
      <c r="O1271" s="6" t="str">
        <f>VLOOKUP(H1271,Data_Persons!$B$2:$C$9,2,0)</f>
        <v>Jeff</v>
      </c>
    </row>
    <row r="1272" spans="1:15" x14ac:dyDescent="0.3">
      <c r="A1272" s="8" t="s">
        <v>1315</v>
      </c>
      <c r="B1272" s="43">
        <v>44290</v>
      </c>
      <c r="C1272" s="6">
        <f>DAY(Data_Sales[[#This Row],[Order Date]])</f>
        <v>4</v>
      </c>
      <c r="D1272" s="14">
        <f t="shared" si="57"/>
        <v>4</v>
      </c>
      <c r="E1272" s="6">
        <f t="shared" si="58"/>
        <v>2021</v>
      </c>
      <c r="F1272" s="6">
        <v>20</v>
      </c>
      <c r="G1272" s="6" t="s">
        <v>10</v>
      </c>
      <c r="H1272" s="6" t="s">
        <v>38</v>
      </c>
      <c r="I1272" s="6">
        <f>INDEX(Data_Persons[Tenure (yrs)],MATCH(Data_Sales!H1272,Data_Persons[Sales Person],0))</f>
        <v>5</v>
      </c>
      <c r="J1272" s="6" t="s">
        <v>12</v>
      </c>
      <c r="K1272" s="6" t="s">
        <v>1253</v>
      </c>
      <c r="L1272" s="22">
        <v>159</v>
      </c>
      <c r="M1272" s="6">
        <v>0</v>
      </c>
      <c r="N1272" s="22">
        <f t="shared" si="59"/>
        <v>0</v>
      </c>
      <c r="O1272" s="6" t="str">
        <f>VLOOKUP(H1272,Data_Persons!$B$2:$C$9,2,0)</f>
        <v>Jeff</v>
      </c>
    </row>
    <row r="1273" spans="1:15" x14ac:dyDescent="0.3">
      <c r="A1273" s="8" t="s">
        <v>1316</v>
      </c>
      <c r="B1273" s="43">
        <v>44291</v>
      </c>
      <c r="C1273" s="6">
        <f>DAY(Data_Sales[[#This Row],[Order Date]])</f>
        <v>5</v>
      </c>
      <c r="D1273" s="14">
        <f t="shared" si="57"/>
        <v>4</v>
      </c>
      <c r="E1273" s="6">
        <f t="shared" si="58"/>
        <v>2021</v>
      </c>
      <c r="F1273" s="6">
        <v>1</v>
      </c>
      <c r="G1273" s="6" t="s">
        <v>61</v>
      </c>
      <c r="H1273" s="6" t="s">
        <v>20</v>
      </c>
      <c r="I1273" s="6">
        <f>INDEX(Data_Persons[Tenure (yrs)],MATCH(Data_Sales!H1273,Data_Persons[Sales Person],0))</f>
        <v>2</v>
      </c>
      <c r="J1273" s="6" t="s">
        <v>21</v>
      </c>
      <c r="K1273" s="6" t="s">
        <v>1253</v>
      </c>
      <c r="L1273" s="22">
        <v>159</v>
      </c>
      <c r="M1273" s="6">
        <v>3</v>
      </c>
      <c r="N1273" s="22">
        <f t="shared" si="59"/>
        <v>477</v>
      </c>
      <c r="O1273" s="6" t="str">
        <f>VLOOKUP(H1273,Data_Persons!$B$2:$C$9,2,0)</f>
        <v>Jeff</v>
      </c>
    </row>
    <row r="1274" spans="1:15" x14ac:dyDescent="0.3">
      <c r="A1274" s="8" t="s">
        <v>1317</v>
      </c>
      <c r="B1274" s="43">
        <v>44300</v>
      </c>
      <c r="C1274" s="6">
        <f>DAY(Data_Sales[[#This Row],[Order Date]])</f>
        <v>14</v>
      </c>
      <c r="D1274" s="14">
        <f t="shared" si="57"/>
        <v>4</v>
      </c>
      <c r="E1274" s="6">
        <f t="shared" si="58"/>
        <v>2021</v>
      </c>
      <c r="F1274" s="6">
        <v>17</v>
      </c>
      <c r="G1274" s="6" t="s">
        <v>63</v>
      </c>
      <c r="H1274" s="6" t="s">
        <v>11</v>
      </c>
      <c r="I1274" s="6">
        <f>INDEX(Data_Persons[Tenure (yrs)],MATCH(Data_Sales!H1274,Data_Persons[Sales Person],0))</f>
        <v>3</v>
      </c>
      <c r="J1274" s="6" t="s">
        <v>12</v>
      </c>
      <c r="K1274" s="6" t="s">
        <v>1253</v>
      </c>
      <c r="L1274" s="22">
        <v>159</v>
      </c>
      <c r="M1274" s="6">
        <v>4</v>
      </c>
      <c r="N1274" s="22">
        <f t="shared" si="59"/>
        <v>636</v>
      </c>
      <c r="O1274" s="6" t="str">
        <f>VLOOKUP(H1274,Data_Persons!$B$2:$C$9,2,0)</f>
        <v>Jeff</v>
      </c>
    </row>
    <row r="1275" spans="1:15" x14ac:dyDescent="0.3">
      <c r="A1275" s="8" t="s">
        <v>1318</v>
      </c>
      <c r="B1275" s="43">
        <v>44302</v>
      </c>
      <c r="C1275" s="6">
        <f>DAY(Data_Sales[[#This Row],[Order Date]])</f>
        <v>16</v>
      </c>
      <c r="D1275" s="14">
        <f t="shared" si="57"/>
        <v>4</v>
      </c>
      <c r="E1275" s="6">
        <f t="shared" si="58"/>
        <v>2021</v>
      </c>
      <c r="F1275" s="6">
        <v>4</v>
      </c>
      <c r="G1275" s="6" t="s">
        <v>19</v>
      </c>
      <c r="H1275" s="6" t="s">
        <v>20</v>
      </c>
      <c r="I1275" s="6">
        <f>INDEX(Data_Persons[Tenure (yrs)],MATCH(Data_Sales!H1275,Data_Persons[Sales Person],0))</f>
        <v>2</v>
      </c>
      <c r="J1275" s="6" t="s">
        <v>21</v>
      </c>
      <c r="K1275" s="6" t="s">
        <v>1253</v>
      </c>
      <c r="L1275" s="22">
        <v>159</v>
      </c>
      <c r="M1275" s="6">
        <v>9</v>
      </c>
      <c r="N1275" s="22">
        <f t="shared" si="59"/>
        <v>1431</v>
      </c>
      <c r="O1275" s="6" t="str">
        <f>VLOOKUP(H1275,Data_Persons!$B$2:$C$9,2,0)</f>
        <v>Jeff</v>
      </c>
    </row>
    <row r="1276" spans="1:15" x14ac:dyDescent="0.3">
      <c r="A1276" s="8" t="s">
        <v>1319</v>
      </c>
      <c r="B1276" s="43">
        <v>44305</v>
      </c>
      <c r="C1276" s="6">
        <f>DAY(Data_Sales[[#This Row],[Order Date]])</f>
        <v>19</v>
      </c>
      <c r="D1276" s="14">
        <f t="shared" si="57"/>
        <v>4</v>
      </c>
      <c r="E1276" s="6">
        <f t="shared" si="58"/>
        <v>2021</v>
      </c>
      <c r="F1276" s="6">
        <v>8</v>
      </c>
      <c r="G1276" s="6" t="s">
        <v>76</v>
      </c>
      <c r="H1276" s="6" t="s">
        <v>16</v>
      </c>
      <c r="I1276" s="6">
        <f>INDEX(Data_Persons[Tenure (yrs)],MATCH(Data_Sales!H1276,Data_Persons[Sales Person],0))</f>
        <v>4</v>
      </c>
      <c r="J1276" s="6" t="s">
        <v>17</v>
      </c>
      <c r="K1276" s="6" t="s">
        <v>1253</v>
      </c>
      <c r="L1276" s="22">
        <v>159</v>
      </c>
      <c r="M1276" s="6">
        <v>6</v>
      </c>
      <c r="N1276" s="22">
        <f t="shared" si="59"/>
        <v>954</v>
      </c>
      <c r="O1276" s="6" t="str">
        <f>VLOOKUP(H1276,Data_Persons!$B$2:$C$9,2,0)</f>
        <v>Steve</v>
      </c>
    </row>
    <row r="1277" spans="1:15" x14ac:dyDescent="0.3">
      <c r="A1277" s="8" t="s">
        <v>1320</v>
      </c>
      <c r="B1277" s="43">
        <v>44305</v>
      </c>
      <c r="C1277" s="6">
        <f>DAY(Data_Sales[[#This Row],[Order Date]])</f>
        <v>19</v>
      </c>
      <c r="D1277" s="14">
        <f t="shared" si="57"/>
        <v>4</v>
      </c>
      <c r="E1277" s="6">
        <f t="shared" si="58"/>
        <v>2021</v>
      </c>
      <c r="F1277" s="6">
        <v>5</v>
      </c>
      <c r="G1277" s="6" t="s">
        <v>23</v>
      </c>
      <c r="H1277" s="6" t="s">
        <v>20</v>
      </c>
      <c r="I1277" s="6">
        <f>INDEX(Data_Persons[Tenure (yrs)],MATCH(Data_Sales!H1277,Data_Persons[Sales Person],0))</f>
        <v>2</v>
      </c>
      <c r="J1277" s="6" t="s">
        <v>21</v>
      </c>
      <c r="K1277" s="6" t="s">
        <v>1253</v>
      </c>
      <c r="L1277" s="22">
        <v>159</v>
      </c>
      <c r="M1277" s="6">
        <v>0</v>
      </c>
      <c r="N1277" s="22">
        <f t="shared" si="59"/>
        <v>0</v>
      </c>
      <c r="O1277" s="6" t="str">
        <f>VLOOKUP(H1277,Data_Persons!$B$2:$C$9,2,0)</f>
        <v>Jeff</v>
      </c>
    </row>
    <row r="1278" spans="1:15" x14ac:dyDescent="0.3">
      <c r="A1278" s="8" t="s">
        <v>1321</v>
      </c>
      <c r="B1278" s="43">
        <v>44305</v>
      </c>
      <c r="C1278" s="6">
        <f>DAY(Data_Sales[[#This Row],[Order Date]])</f>
        <v>19</v>
      </c>
      <c r="D1278" s="14">
        <f t="shared" si="57"/>
        <v>4</v>
      </c>
      <c r="E1278" s="6">
        <f t="shared" si="58"/>
        <v>2021</v>
      </c>
      <c r="F1278" s="6">
        <v>13</v>
      </c>
      <c r="G1278" s="6" t="s">
        <v>35</v>
      </c>
      <c r="H1278" s="6" t="s">
        <v>36</v>
      </c>
      <c r="I1278" s="6">
        <f>INDEX(Data_Persons[Tenure (yrs)],MATCH(Data_Sales!H1278,Data_Persons[Sales Person],0))</f>
        <v>6</v>
      </c>
      <c r="J1278" s="6" t="s">
        <v>27</v>
      </c>
      <c r="K1278" s="6" t="s">
        <v>1253</v>
      </c>
      <c r="L1278" s="22">
        <v>159</v>
      </c>
      <c r="M1278" s="6">
        <v>5</v>
      </c>
      <c r="N1278" s="22">
        <f t="shared" si="59"/>
        <v>795</v>
      </c>
      <c r="O1278" s="6" t="str">
        <f>VLOOKUP(H1278,Data_Persons!$B$2:$C$9,2,0)</f>
        <v>Steve</v>
      </c>
    </row>
    <row r="1279" spans="1:15" x14ac:dyDescent="0.3">
      <c r="A1279" s="8" t="s">
        <v>1322</v>
      </c>
      <c r="B1279" s="43">
        <v>44305</v>
      </c>
      <c r="C1279" s="6">
        <f>DAY(Data_Sales[[#This Row],[Order Date]])</f>
        <v>19</v>
      </c>
      <c r="D1279" s="14">
        <f t="shared" si="57"/>
        <v>4</v>
      </c>
      <c r="E1279" s="6">
        <f t="shared" si="58"/>
        <v>2021</v>
      </c>
      <c r="F1279" s="6">
        <v>10</v>
      </c>
      <c r="G1279" s="6" t="s">
        <v>68</v>
      </c>
      <c r="H1279" s="6" t="s">
        <v>16</v>
      </c>
      <c r="I1279" s="6">
        <f>INDEX(Data_Persons[Tenure (yrs)],MATCH(Data_Sales!H1279,Data_Persons[Sales Person],0))</f>
        <v>4</v>
      </c>
      <c r="J1279" s="6" t="s">
        <v>17</v>
      </c>
      <c r="K1279" s="6" t="s">
        <v>1253</v>
      </c>
      <c r="L1279" s="22">
        <v>159</v>
      </c>
      <c r="M1279" s="6">
        <v>9</v>
      </c>
      <c r="N1279" s="22">
        <f t="shared" si="59"/>
        <v>1431</v>
      </c>
      <c r="O1279" s="6" t="str">
        <f>VLOOKUP(H1279,Data_Persons!$B$2:$C$9,2,0)</f>
        <v>Steve</v>
      </c>
    </row>
    <row r="1280" spans="1:15" x14ac:dyDescent="0.3">
      <c r="A1280" s="8" t="s">
        <v>1323</v>
      </c>
      <c r="B1280" s="43">
        <v>44308</v>
      </c>
      <c r="C1280" s="6">
        <f>DAY(Data_Sales[[#This Row],[Order Date]])</f>
        <v>22</v>
      </c>
      <c r="D1280" s="14">
        <f t="shared" si="57"/>
        <v>4</v>
      </c>
      <c r="E1280" s="6">
        <f t="shared" si="58"/>
        <v>2021</v>
      </c>
      <c r="F1280" s="6">
        <v>5</v>
      </c>
      <c r="G1280" s="6" t="s">
        <v>23</v>
      </c>
      <c r="H1280" s="6" t="s">
        <v>30</v>
      </c>
      <c r="I1280" s="6">
        <f>INDEX(Data_Persons[Tenure (yrs)],MATCH(Data_Sales!H1280,Data_Persons[Sales Person],0))</f>
        <v>2</v>
      </c>
      <c r="J1280" s="6" t="s">
        <v>21</v>
      </c>
      <c r="K1280" s="6" t="s">
        <v>1253</v>
      </c>
      <c r="L1280" s="22">
        <v>159</v>
      </c>
      <c r="M1280" s="6">
        <v>5</v>
      </c>
      <c r="N1280" s="22">
        <f t="shared" si="59"/>
        <v>795</v>
      </c>
      <c r="O1280" s="6" t="str">
        <f>VLOOKUP(H1280,Data_Persons!$B$2:$C$9,2,0)</f>
        <v>Sara</v>
      </c>
    </row>
    <row r="1281" spans="1:15" x14ac:dyDescent="0.3">
      <c r="A1281" s="8" t="s">
        <v>1324</v>
      </c>
      <c r="B1281" s="43">
        <v>44308</v>
      </c>
      <c r="C1281" s="6">
        <f>DAY(Data_Sales[[#This Row],[Order Date]])</f>
        <v>22</v>
      </c>
      <c r="D1281" s="14">
        <f t="shared" si="57"/>
        <v>4</v>
      </c>
      <c r="E1281" s="6">
        <f t="shared" si="58"/>
        <v>2021</v>
      </c>
      <c r="F1281" s="6">
        <v>16</v>
      </c>
      <c r="G1281" s="6" t="s">
        <v>92</v>
      </c>
      <c r="H1281" s="6" t="s">
        <v>11</v>
      </c>
      <c r="I1281" s="6">
        <f>INDEX(Data_Persons[Tenure (yrs)],MATCH(Data_Sales!H1281,Data_Persons[Sales Person],0))</f>
        <v>3</v>
      </c>
      <c r="J1281" s="6" t="s">
        <v>12</v>
      </c>
      <c r="K1281" s="6" t="s">
        <v>1253</v>
      </c>
      <c r="L1281" s="22">
        <v>159</v>
      </c>
      <c r="M1281" s="6">
        <v>9</v>
      </c>
      <c r="N1281" s="22">
        <f t="shared" si="59"/>
        <v>1431</v>
      </c>
      <c r="O1281" s="6" t="str">
        <f>VLOOKUP(H1281,Data_Persons!$B$2:$C$9,2,0)</f>
        <v>Jeff</v>
      </c>
    </row>
    <row r="1282" spans="1:15" x14ac:dyDescent="0.3">
      <c r="A1282" s="8" t="s">
        <v>1325</v>
      </c>
      <c r="B1282" s="43">
        <v>44310</v>
      </c>
      <c r="C1282" s="6">
        <f>DAY(Data_Sales[[#This Row],[Order Date]])</f>
        <v>24</v>
      </c>
      <c r="D1282" s="14">
        <f t="shared" ref="D1282:D1345" si="60">MONTH(B1282)</f>
        <v>4</v>
      </c>
      <c r="E1282" s="6">
        <f t="shared" ref="E1282:E1345" si="61">YEAR(B1282)</f>
        <v>2021</v>
      </c>
      <c r="F1282" s="6">
        <v>6</v>
      </c>
      <c r="G1282" s="6" t="s">
        <v>15</v>
      </c>
      <c r="H1282" s="6" t="s">
        <v>16</v>
      </c>
      <c r="I1282" s="6">
        <f>INDEX(Data_Persons[Tenure (yrs)],MATCH(Data_Sales!H1282,Data_Persons[Sales Person],0))</f>
        <v>4</v>
      </c>
      <c r="J1282" s="6" t="s">
        <v>17</v>
      </c>
      <c r="K1282" s="6" t="s">
        <v>1253</v>
      </c>
      <c r="L1282" s="22">
        <v>159</v>
      </c>
      <c r="M1282" s="6">
        <v>7</v>
      </c>
      <c r="N1282" s="22">
        <f t="shared" si="59"/>
        <v>1113</v>
      </c>
      <c r="O1282" s="6" t="str">
        <f>VLOOKUP(H1282,Data_Persons!$B$2:$C$9,2,0)</f>
        <v>Steve</v>
      </c>
    </row>
    <row r="1283" spans="1:15" x14ac:dyDescent="0.3">
      <c r="A1283" s="8" t="s">
        <v>1326</v>
      </c>
      <c r="B1283" s="43">
        <v>44310</v>
      </c>
      <c r="C1283" s="6">
        <f>DAY(Data_Sales[[#This Row],[Order Date]])</f>
        <v>24</v>
      </c>
      <c r="D1283" s="14">
        <f t="shared" si="60"/>
        <v>4</v>
      </c>
      <c r="E1283" s="6">
        <f t="shared" si="61"/>
        <v>2021</v>
      </c>
      <c r="F1283" s="6">
        <v>18</v>
      </c>
      <c r="G1283" s="6" t="s">
        <v>52</v>
      </c>
      <c r="H1283" s="6" t="s">
        <v>11</v>
      </c>
      <c r="I1283" s="6">
        <f>INDEX(Data_Persons[Tenure (yrs)],MATCH(Data_Sales!H1283,Data_Persons[Sales Person],0))</f>
        <v>3</v>
      </c>
      <c r="J1283" s="6" t="s">
        <v>12</v>
      </c>
      <c r="K1283" s="6" t="s">
        <v>1253</v>
      </c>
      <c r="L1283" s="22">
        <v>159</v>
      </c>
      <c r="M1283" s="6">
        <v>8</v>
      </c>
      <c r="N1283" s="22">
        <f t="shared" ref="N1283:N1346" si="62">L1283*M1283</f>
        <v>1272</v>
      </c>
      <c r="O1283" s="6" t="str">
        <f>VLOOKUP(H1283,Data_Persons!$B$2:$C$9,2,0)</f>
        <v>Jeff</v>
      </c>
    </row>
    <row r="1284" spans="1:15" x14ac:dyDescent="0.3">
      <c r="A1284" s="8" t="s">
        <v>1327</v>
      </c>
      <c r="B1284" s="43">
        <v>44311</v>
      </c>
      <c r="C1284" s="6">
        <f>DAY(Data_Sales[[#This Row],[Order Date]])</f>
        <v>25</v>
      </c>
      <c r="D1284" s="14">
        <f t="shared" si="60"/>
        <v>4</v>
      </c>
      <c r="E1284" s="6">
        <f t="shared" si="61"/>
        <v>2021</v>
      </c>
      <c r="F1284" s="6">
        <v>15</v>
      </c>
      <c r="G1284" s="6" t="s">
        <v>49</v>
      </c>
      <c r="H1284" s="6" t="s">
        <v>36</v>
      </c>
      <c r="I1284" s="6">
        <f>INDEX(Data_Persons[Tenure (yrs)],MATCH(Data_Sales!H1284,Data_Persons[Sales Person],0))</f>
        <v>6</v>
      </c>
      <c r="J1284" s="6" t="s">
        <v>27</v>
      </c>
      <c r="K1284" s="6" t="s">
        <v>1253</v>
      </c>
      <c r="L1284" s="22">
        <v>159</v>
      </c>
      <c r="M1284" s="6">
        <v>4</v>
      </c>
      <c r="N1284" s="22">
        <f t="shared" si="62"/>
        <v>636</v>
      </c>
      <c r="O1284" s="6" t="str">
        <f>VLOOKUP(H1284,Data_Persons!$B$2:$C$9,2,0)</f>
        <v>Steve</v>
      </c>
    </row>
    <row r="1285" spans="1:15" x14ac:dyDescent="0.3">
      <c r="A1285" s="8" t="s">
        <v>1328</v>
      </c>
      <c r="B1285" s="43">
        <v>44311</v>
      </c>
      <c r="C1285" s="6">
        <f>DAY(Data_Sales[[#This Row],[Order Date]])</f>
        <v>25</v>
      </c>
      <c r="D1285" s="14">
        <f t="shared" si="60"/>
        <v>4</v>
      </c>
      <c r="E1285" s="6">
        <f t="shared" si="61"/>
        <v>2021</v>
      </c>
      <c r="F1285" s="6">
        <v>15</v>
      </c>
      <c r="G1285" s="6" t="s">
        <v>49</v>
      </c>
      <c r="H1285" s="6" t="s">
        <v>26</v>
      </c>
      <c r="I1285" s="6">
        <f>INDEX(Data_Persons[Tenure (yrs)],MATCH(Data_Sales!H1285,Data_Persons[Sales Person],0))</f>
        <v>5</v>
      </c>
      <c r="J1285" s="6" t="s">
        <v>27</v>
      </c>
      <c r="K1285" s="6" t="s">
        <v>1253</v>
      </c>
      <c r="L1285" s="22">
        <v>159</v>
      </c>
      <c r="M1285" s="6">
        <v>0</v>
      </c>
      <c r="N1285" s="22">
        <f t="shared" si="62"/>
        <v>0</v>
      </c>
      <c r="O1285" s="6" t="str">
        <f>VLOOKUP(H1285,Data_Persons!$B$2:$C$9,2,0)</f>
        <v>Sara</v>
      </c>
    </row>
    <row r="1286" spans="1:15" x14ac:dyDescent="0.3">
      <c r="A1286" s="8" t="s">
        <v>1329</v>
      </c>
      <c r="B1286" s="43">
        <v>44312</v>
      </c>
      <c r="C1286" s="6">
        <f>DAY(Data_Sales[[#This Row],[Order Date]])</f>
        <v>26</v>
      </c>
      <c r="D1286" s="14">
        <f t="shared" si="60"/>
        <v>4</v>
      </c>
      <c r="E1286" s="6">
        <f t="shared" si="61"/>
        <v>2021</v>
      </c>
      <c r="F1286" s="6">
        <v>19</v>
      </c>
      <c r="G1286" s="6" t="s">
        <v>32</v>
      </c>
      <c r="H1286" s="6" t="s">
        <v>11</v>
      </c>
      <c r="I1286" s="6">
        <f>INDEX(Data_Persons[Tenure (yrs)],MATCH(Data_Sales!H1286,Data_Persons[Sales Person],0))</f>
        <v>3</v>
      </c>
      <c r="J1286" s="6" t="s">
        <v>12</v>
      </c>
      <c r="K1286" s="6" t="s">
        <v>1253</v>
      </c>
      <c r="L1286" s="22">
        <v>159</v>
      </c>
      <c r="M1286" s="6">
        <v>5</v>
      </c>
      <c r="N1286" s="22">
        <f t="shared" si="62"/>
        <v>795</v>
      </c>
      <c r="O1286" s="6" t="str">
        <f>VLOOKUP(H1286,Data_Persons!$B$2:$C$9,2,0)</f>
        <v>Jeff</v>
      </c>
    </row>
    <row r="1287" spans="1:15" x14ac:dyDescent="0.3">
      <c r="A1287" s="8" t="s">
        <v>1330</v>
      </c>
      <c r="B1287" s="43">
        <v>44314</v>
      </c>
      <c r="C1287" s="6">
        <f>DAY(Data_Sales[[#This Row],[Order Date]])</f>
        <v>28</v>
      </c>
      <c r="D1287" s="14">
        <f t="shared" si="60"/>
        <v>4</v>
      </c>
      <c r="E1287" s="6">
        <f t="shared" si="61"/>
        <v>2021</v>
      </c>
      <c r="F1287" s="6">
        <v>2</v>
      </c>
      <c r="G1287" s="6" t="s">
        <v>74</v>
      </c>
      <c r="H1287" s="6" t="s">
        <v>20</v>
      </c>
      <c r="I1287" s="6">
        <f>INDEX(Data_Persons[Tenure (yrs)],MATCH(Data_Sales!H1287,Data_Persons[Sales Person],0))</f>
        <v>2</v>
      </c>
      <c r="J1287" s="6" t="s">
        <v>21</v>
      </c>
      <c r="K1287" s="6" t="s">
        <v>1253</v>
      </c>
      <c r="L1287" s="22">
        <v>159</v>
      </c>
      <c r="M1287" s="6">
        <v>7</v>
      </c>
      <c r="N1287" s="22">
        <f t="shared" si="62"/>
        <v>1113</v>
      </c>
      <c r="O1287" s="6" t="str">
        <f>VLOOKUP(H1287,Data_Persons!$B$2:$C$9,2,0)</f>
        <v>Jeff</v>
      </c>
    </row>
    <row r="1288" spans="1:15" x14ac:dyDescent="0.3">
      <c r="A1288" s="8" t="s">
        <v>1331</v>
      </c>
      <c r="B1288" s="43">
        <v>44314</v>
      </c>
      <c r="C1288" s="6">
        <f>DAY(Data_Sales[[#This Row],[Order Date]])</f>
        <v>28</v>
      </c>
      <c r="D1288" s="14">
        <f t="shared" si="60"/>
        <v>4</v>
      </c>
      <c r="E1288" s="6">
        <f t="shared" si="61"/>
        <v>2021</v>
      </c>
      <c r="F1288" s="6">
        <v>1</v>
      </c>
      <c r="G1288" s="6" t="s">
        <v>61</v>
      </c>
      <c r="H1288" s="6" t="s">
        <v>30</v>
      </c>
      <c r="I1288" s="6">
        <f>INDEX(Data_Persons[Tenure (yrs)],MATCH(Data_Sales!H1288,Data_Persons[Sales Person],0))</f>
        <v>2</v>
      </c>
      <c r="J1288" s="6" t="s">
        <v>21</v>
      </c>
      <c r="K1288" s="6" t="s">
        <v>1253</v>
      </c>
      <c r="L1288" s="22">
        <v>159</v>
      </c>
      <c r="M1288" s="6">
        <v>5</v>
      </c>
      <c r="N1288" s="22">
        <f t="shared" si="62"/>
        <v>795</v>
      </c>
      <c r="O1288" s="6" t="str">
        <f>VLOOKUP(H1288,Data_Persons!$B$2:$C$9,2,0)</f>
        <v>Sara</v>
      </c>
    </row>
    <row r="1289" spans="1:15" x14ac:dyDescent="0.3">
      <c r="A1289" s="8" t="s">
        <v>1332</v>
      </c>
      <c r="B1289" s="43">
        <v>44314</v>
      </c>
      <c r="C1289" s="6">
        <f>DAY(Data_Sales[[#This Row],[Order Date]])</f>
        <v>28</v>
      </c>
      <c r="D1289" s="14">
        <f t="shared" si="60"/>
        <v>4</v>
      </c>
      <c r="E1289" s="6">
        <f t="shared" si="61"/>
        <v>2021</v>
      </c>
      <c r="F1289" s="6">
        <v>9</v>
      </c>
      <c r="G1289" s="6" t="s">
        <v>40</v>
      </c>
      <c r="H1289" s="6" t="s">
        <v>16</v>
      </c>
      <c r="I1289" s="6">
        <f>INDEX(Data_Persons[Tenure (yrs)],MATCH(Data_Sales!H1289,Data_Persons[Sales Person],0))</f>
        <v>4</v>
      </c>
      <c r="J1289" s="6" t="s">
        <v>17</v>
      </c>
      <c r="K1289" s="6" t="s">
        <v>1253</v>
      </c>
      <c r="L1289" s="22">
        <v>159</v>
      </c>
      <c r="M1289" s="6">
        <v>8</v>
      </c>
      <c r="N1289" s="22">
        <f t="shared" si="62"/>
        <v>1272</v>
      </c>
      <c r="O1289" s="6" t="str">
        <f>VLOOKUP(H1289,Data_Persons!$B$2:$C$9,2,0)</f>
        <v>Steve</v>
      </c>
    </row>
    <row r="1290" spans="1:15" x14ac:dyDescent="0.3">
      <c r="A1290" s="8" t="s">
        <v>1333</v>
      </c>
      <c r="B1290" s="43">
        <v>44318</v>
      </c>
      <c r="C1290" s="6">
        <f>DAY(Data_Sales[[#This Row],[Order Date]])</f>
        <v>2</v>
      </c>
      <c r="D1290" s="14">
        <f t="shared" si="60"/>
        <v>5</v>
      </c>
      <c r="E1290" s="6">
        <f t="shared" si="61"/>
        <v>2021</v>
      </c>
      <c r="F1290" s="6">
        <v>14</v>
      </c>
      <c r="G1290" s="6" t="s">
        <v>65</v>
      </c>
      <c r="H1290" s="6" t="s">
        <v>36</v>
      </c>
      <c r="I1290" s="6">
        <f>INDEX(Data_Persons[Tenure (yrs)],MATCH(Data_Sales!H1290,Data_Persons[Sales Person],0))</f>
        <v>6</v>
      </c>
      <c r="J1290" s="6" t="s">
        <v>27</v>
      </c>
      <c r="K1290" s="6" t="s">
        <v>1253</v>
      </c>
      <c r="L1290" s="22">
        <v>159</v>
      </c>
      <c r="M1290" s="6">
        <v>5</v>
      </c>
      <c r="N1290" s="22">
        <f t="shared" si="62"/>
        <v>795</v>
      </c>
      <c r="O1290" s="6" t="str">
        <f>VLOOKUP(H1290,Data_Persons!$B$2:$C$9,2,0)</f>
        <v>Steve</v>
      </c>
    </row>
    <row r="1291" spans="1:15" x14ac:dyDescent="0.3">
      <c r="A1291" s="8" t="s">
        <v>1334</v>
      </c>
      <c r="B1291" s="43">
        <v>44319</v>
      </c>
      <c r="C1291" s="6">
        <f>DAY(Data_Sales[[#This Row],[Order Date]])</f>
        <v>3</v>
      </c>
      <c r="D1291" s="14">
        <f t="shared" si="60"/>
        <v>5</v>
      </c>
      <c r="E1291" s="6">
        <f t="shared" si="61"/>
        <v>2021</v>
      </c>
      <c r="F1291" s="6">
        <v>18</v>
      </c>
      <c r="G1291" s="6" t="s">
        <v>52</v>
      </c>
      <c r="H1291" s="6" t="s">
        <v>11</v>
      </c>
      <c r="I1291" s="6">
        <f>INDEX(Data_Persons[Tenure (yrs)],MATCH(Data_Sales!H1291,Data_Persons[Sales Person],0))</f>
        <v>3</v>
      </c>
      <c r="J1291" s="6" t="s">
        <v>12</v>
      </c>
      <c r="K1291" s="6" t="s">
        <v>1253</v>
      </c>
      <c r="L1291" s="22">
        <v>159</v>
      </c>
      <c r="M1291" s="6">
        <v>0</v>
      </c>
      <c r="N1291" s="22">
        <f t="shared" si="62"/>
        <v>0</v>
      </c>
      <c r="O1291" s="6" t="str">
        <f>VLOOKUP(H1291,Data_Persons!$B$2:$C$9,2,0)</f>
        <v>Jeff</v>
      </c>
    </row>
    <row r="1292" spans="1:15" x14ac:dyDescent="0.3">
      <c r="A1292" s="8" t="s">
        <v>1335</v>
      </c>
      <c r="B1292" s="43">
        <v>44322</v>
      </c>
      <c r="C1292" s="6">
        <f>DAY(Data_Sales[[#This Row],[Order Date]])</f>
        <v>6</v>
      </c>
      <c r="D1292" s="14">
        <f t="shared" si="60"/>
        <v>5</v>
      </c>
      <c r="E1292" s="6">
        <f t="shared" si="61"/>
        <v>2021</v>
      </c>
      <c r="F1292" s="6">
        <v>5</v>
      </c>
      <c r="G1292" s="6" t="s">
        <v>23</v>
      </c>
      <c r="H1292" s="6" t="s">
        <v>20</v>
      </c>
      <c r="I1292" s="6">
        <f>INDEX(Data_Persons[Tenure (yrs)],MATCH(Data_Sales!H1292,Data_Persons[Sales Person],0))</f>
        <v>2</v>
      </c>
      <c r="J1292" s="6" t="s">
        <v>21</v>
      </c>
      <c r="K1292" s="6" t="s">
        <v>1253</v>
      </c>
      <c r="L1292" s="22">
        <v>159</v>
      </c>
      <c r="M1292" s="6">
        <v>9</v>
      </c>
      <c r="N1292" s="22">
        <f t="shared" si="62"/>
        <v>1431</v>
      </c>
      <c r="O1292" s="6" t="str">
        <f>VLOOKUP(H1292,Data_Persons!$B$2:$C$9,2,0)</f>
        <v>Jeff</v>
      </c>
    </row>
    <row r="1293" spans="1:15" x14ac:dyDescent="0.3">
      <c r="A1293" s="8" t="s">
        <v>1336</v>
      </c>
      <c r="B1293" s="43">
        <v>44322</v>
      </c>
      <c r="C1293" s="6">
        <f>DAY(Data_Sales[[#This Row],[Order Date]])</f>
        <v>6</v>
      </c>
      <c r="D1293" s="14">
        <f t="shared" si="60"/>
        <v>5</v>
      </c>
      <c r="E1293" s="6">
        <f t="shared" si="61"/>
        <v>2021</v>
      </c>
      <c r="F1293" s="6">
        <v>1</v>
      </c>
      <c r="G1293" s="6" t="s">
        <v>61</v>
      </c>
      <c r="H1293" s="6" t="s">
        <v>20</v>
      </c>
      <c r="I1293" s="6">
        <f>INDEX(Data_Persons[Tenure (yrs)],MATCH(Data_Sales!H1293,Data_Persons[Sales Person],0))</f>
        <v>2</v>
      </c>
      <c r="J1293" s="6" t="s">
        <v>21</v>
      </c>
      <c r="K1293" s="6" t="s">
        <v>1253</v>
      </c>
      <c r="L1293" s="22">
        <v>159</v>
      </c>
      <c r="M1293" s="6">
        <v>5</v>
      </c>
      <c r="N1293" s="22">
        <f t="shared" si="62"/>
        <v>795</v>
      </c>
      <c r="O1293" s="6" t="str">
        <f>VLOOKUP(H1293,Data_Persons!$B$2:$C$9,2,0)</f>
        <v>Jeff</v>
      </c>
    </row>
    <row r="1294" spans="1:15" x14ac:dyDescent="0.3">
      <c r="A1294" s="8" t="s">
        <v>1337</v>
      </c>
      <c r="B1294" s="43">
        <v>44322</v>
      </c>
      <c r="C1294" s="6">
        <f>DAY(Data_Sales[[#This Row],[Order Date]])</f>
        <v>6</v>
      </c>
      <c r="D1294" s="14">
        <f t="shared" si="60"/>
        <v>5</v>
      </c>
      <c r="E1294" s="6">
        <f t="shared" si="61"/>
        <v>2021</v>
      </c>
      <c r="F1294" s="6">
        <v>6</v>
      </c>
      <c r="G1294" s="6" t="s">
        <v>15</v>
      </c>
      <c r="H1294" s="6" t="s">
        <v>16</v>
      </c>
      <c r="I1294" s="6">
        <f>INDEX(Data_Persons[Tenure (yrs)],MATCH(Data_Sales!H1294,Data_Persons[Sales Person],0))</f>
        <v>4</v>
      </c>
      <c r="J1294" s="6" t="s">
        <v>17</v>
      </c>
      <c r="K1294" s="6" t="s">
        <v>1253</v>
      </c>
      <c r="L1294" s="22">
        <v>159</v>
      </c>
      <c r="M1294" s="6">
        <v>8</v>
      </c>
      <c r="N1294" s="22">
        <f t="shared" si="62"/>
        <v>1272</v>
      </c>
      <c r="O1294" s="6" t="str">
        <f>VLOOKUP(H1294,Data_Persons!$B$2:$C$9,2,0)</f>
        <v>Steve</v>
      </c>
    </row>
    <row r="1295" spans="1:15" x14ac:dyDescent="0.3">
      <c r="A1295" s="8" t="s">
        <v>1338</v>
      </c>
      <c r="B1295" s="43">
        <v>44322</v>
      </c>
      <c r="C1295" s="6">
        <f>DAY(Data_Sales[[#This Row],[Order Date]])</f>
        <v>6</v>
      </c>
      <c r="D1295" s="14">
        <f t="shared" si="60"/>
        <v>5</v>
      </c>
      <c r="E1295" s="6">
        <f t="shared" si="61"/>
        <v>2021</v>
      </c>
      <c r="F1295" s="6">
        <v>16</v>
      </c>
      <c r="G1295" s="6" t="s">
        <v>92</v>
      </c>
      <c r="H1295" s="6" t="s">
        <v>11</v>
      </c>
      <c r="I1295" s="6">
        <f>INDEX(Data_Persons[Tenure (yrs)],MATCH(Data_Sales!H1295,Data_Persons[Sales Person],0))</f>
        <v>3</v>
      </c>
      <c r="J1295" s="6" t="s">
        <v>12</v>
      </c>
      <c r="K1295" s="6" t="s">
        <v>1253</v>
      </c>
      <c r="L1295" s="22">
        <v>159</v>
      </c>
      <c r="M1295" s="6">
        <v>4</v>
      </c>
      <c r="N1295" s="22">
        <f t="shared" si="62"/>
        <v>636</v>
      </c>
      <c r="O1295" s="6" t="str">
        <f>VLOOKUP(H1295,Data_Persons!$B$2:$C$9,2,0)</f>
        <v>Jeff</v>
      </c>
    </row>
    <row r="1296" spans="1:15" x14ac:dyDescent="0.3">
      <c r="A1296" s="8" t="s">
        <v>1339</v>
      </c>
      <c r="B1296" s="43">
        <v>44322</v>
      </c>
      <c r="C1296" s="6">
        <f>DAY(Data_Sales[[#This Row],[Order Date]])</f>
        <v>6</v>
      </c>
      <c r="D1296" s="14">
        <f t="shared" si="60"/>
        <v>5</v>
      </c>
      <c r="E1296" s="6">
        <f t="shared" si="61"/>
        <v>2021</v>
      </c>
      <c r="F1296" s="6">
        <v>8</v>
      </c>
      <c r="G1296" s="6" t="s">
        <v>76</v>
      </c>
      <c r="H1296" s="6" t="s">
        <v>16</v>
      </c>
      <c r="I1296" s="6">
        <f>INDEX(Data_Persons[Tenure (yrs)],MATCH(Data_Sales!H1296,Data_Persons[Sales Person],0))</f>
        <v>4</v>
      </c>
      <c r="J1296" s="6" t="s">
        <v>17</v>
      </c>
      <c r="K1296" s="6" t="s">
        <v>1253</v>
      </c>
      <c r="L1296" s="22">
        <v>159</v>
      </c>
      <c r="M1296" s="6">
        <v>4</v>
      </c>
      <c r="N1296" s="22">
        <f t="shared" si="62"/>
        <v>636</v>
      </c>
      <c r="O1296" s="6" t="str">
        <f>VLOOKUP(H1296,Data_Persons!$B$2:$C$9,2,0)</f>
        <v>Steve</v>
      </c>
    </row>
    <row r="1297" spans="1:15" x14ac:dyDescent="0.3">
      <c r="A1297" s="8" t="s">
        <v>1340</v>
      </c>
      <c r="B1297" s="43">
        <v>44324</v>
      </c>
      <c r="C1297" s="6">
        <f>DAY(Data_Sales[[#This Row],[Order Date]])</f>
        <v>8</v>
      </c>
      <c r="D1297" s="14">
        <f t="shared" si="60"/>
        <v>5</v>
      </c>
      <c r="E1297" s="6">
        <f t="shared" si="61"/>
        <v>2021</v>
      </c>
      <c r="F1297" s="6">
        <v>17</v>
      </c>
      <c r="G1297" s="6" t="s">
        <v>63</v>
      </c>
      <c r="H1297" s="6" t="s">
        <v>11</v>
      </c>
      <c r="I1297" s="6">
        <f>INDEX(Data_Persons[Tenure (yrs)],MATCH(Data_Sales!H1297,Data_Persons[Sales Person],0))</f>
        <v>3</v>
      </c>
      <c r="J1297" s="6" t="s">
        <v>12</v>
      </c>
      <c r="K1297" s="6" t="s">
        <v>1253</v>
      </c>
      <c r="L1297" s="22">
        <v>159</v>
      </c>
      <c r="M1297" s="6">
        <v>7</v>
      </c>
      <c r="N1297" s="22">
        <f t="shared" si="62"/>
        <v>1113</v>
      </c>
      <c r="O1297" s="6" t="str">
        <f>VLOOKUP(H1297,Data_Persons!$B$2:$C$9,2,0)</f>
        <v>Jeff</v>
      </c>
    </row>
    <row r="1298" spans="1:15" x14ac:dyDescent="0.3">
      <c r="A1298" s="8" t="s">
        <v>1341</v>
      </c>
      <c r="B1298" s="43">
        <v>44326</v>
      </c>
      <c r="C1298" s="6">
        <f>DAY(Data_Sales[[#This Row],[Order Date]])</f>
        <v>10</v>
      </c>
      <c r="D1298" s="14">
        <f t="shared" si="60"/>
        <v>5</v>
      </c>
      <c r="E1298" s="6">
        <f t="shared" si="61"/>
        <v>2021</v>
      </c>
      <c r="F1298" s="6">
        <v>6</v>
      </c>
      <c r="G1298" s="6" t="s">
        <v>15</v>
      </c>
      <c r="H1298" s="6" t="s">
        <v>16</v>
      </c>
      <c r="I1298" s="6">
        <f>INDEX(Data_Persons[Tenure (yrs)],MATCH(Data_Sales!H1298,Data_Persons[Sales Person],0))</f>
        <v>4</v>
      </c>
      <c r="J1298" s="6" t="s">
        <v>17</v>
      </c>
      <c r="K1298" s="6" t="s">
        <v>1253</v>
      </c>
      <c r="L1298" s="22">
        <v>159</v>
      </c>
      <c r="M1298" s="6">
        <v>9</v>
      </c>
      <c r="N1298" s="22">
        <f t="shared" si="62"/>
        <v>1431</v>
      </c>
      <c r="O1298" s="6" t="str">
        <f>VLOOKUP(H1298,Data_Persons!$B$2:$C$9,2,0)</f>
        <v>Steve</v>
      </c>
    </row>
    <row r="1299" spans="1:15" x14ac:dyDescent="0.3">
      <c r="A1299" s="8" t="s">
        <v>1342</v>
      </c>
      <c r="B1299" s="43">
        <v>44327</v>
      </c>
      <c r="C1299" s="6">
        <f>DAY(Data_Sales[[#This Row],[Order Date]])</f>
        <v>11</v>
      </c>
      <c r="D1299" s="14">
        <f t="shared" si="60"/>
        <v>5</v>
      </c>
      <c r="E1299" s="6">
        <f t="shared" si="61"/>
        <v>2021</v>
      </c>
      <c r="F1299" s="6">
        <v>18</v>
      </c>
      <c r="G1299" s="6" t="s">
        <v>52</v>
      </c>
      <c r="H1299" s="6" t="s">
        <v>11</v>
      </c>
      <c r="I1299" s="6">
        <f>INDEX(Data_Persons[Tenure (yrs)],MATCH(Data_Sales!H1299,Data_Persons[Sales Person],0))</f>
        <v>3</v>
      </c>
      <c r="J1299" s="6" t="s">
        <v>12</v>
      </c>
      <c r="K1299" s="6" t="s">
        <v>1253</v>
      </c>
      <c r="L1299" s="22">
        <v>159</v>
      </c>
      <c r="M1299" s="6">
        <v>9</v>
      </c>
      <c r="N1299" s="22">
        <f t="shared" si="62"/>
        <v>1431</v>
      </c>
      <c r="O1299" s="6" t="str">
        <f>VLOOKUP(H1299,Data_Persons!$B$2:$C$9,2,0)</f>
        <v>Jeff</v>
      </c>
    </row>
    <row r="1300" spans="1:15" x14ac:dyDescent="0.3">
      <c r="A1300" s="8" t="s">
        <v>1343</v>
      </c>
      <c r="B1300" s="43">
        <v>44327</v>
      </c>
      <c r="C1300" s="6">
        <f>DAY(Data_Sales[[#This Row],[Order Date]])</f>
        <v>11</v>
      </c>
      <c r="D1300" s="14">
        <f t="shared" si="60"/>
        <v>5</v>
      </c>
      <c r="E1300" s="6">
        <f t="shared" si="61"/>
        <v>2021</v>
      </c>
      <c r="F1300" s="6">
        <v>6</v>
      </c>
      <c r="G1300" s="6" t="s">
        <v>15</v>
      </c>
      <c r="H1300" s="6" t="s">
        <v>16</v>
      </c>
      <c r="I1300" s="6">
        <f>INDEX(Data_Persons[Tenure (yrs)],MATCH(Data_Sales!H1300,Data_Persons[Sales Person],0))</f>
        <v>4</v>
      </c>
      <c r="J1300" s="6" t="s">
        <v>17</v>
      </c>
      <c r="K1300" s="6" t="s">
        <v>1253</v>
      </c>
      <c r="L1300" s="22">
        <v>159</v>
      </c>
      <c r="M1300" s="6">
        <v>4</v>
      </c>
      <c r="N1300" s="22">
        <f t="shared" si="62"/>
        <v>636</v>
      </c>
      <c r="O1300" s="6" t="str">
        <f>VLOOKUP(H1300,Data_Persons!$B$2:$C$9,2,0)</f>
        <v>Steve</v>
      </c>
    </row>
    <row r="1301" spans="1:15" x14ac:dyDescent="0.3">
      <c r="A1301" s="8" t="s">
        <v>1344</v>
      </c>
      <c r="B1301" s="43">
        <v>44328</v>
      </c>
      <c r="C1301" s="6">
        <f>DAY(Data_Sales[[#This Row],[Order Date]])</f>
        <v>12</v>
      </c>
      <c r="D1301" s="14">
        <f t="shared" si="60"/>
        <v>5</v>
      </c>
      <c r="E1301" s="6">
        <f t="shared" si="61"/>
        <v>2021</v>
      </c>
      <c r="F1301" s="6">
        <v>4</v>
      </c>
      <c r="G1301" s="6" t="s">
        <v>19</v>
      </c>
      <c r="H1301" s="6" t="s">
        <v>30</v>
      </c>
      <c r="I1301" s="6">
        <f>INDEX(Data_Persons[Tenure (yrs)],MATCH(Data_Sales!H1301,Data_Persons[Sales Person],0))</f>
        <v>2</v>
      </c>
      <c r="J1301" s="6" t="s">
        <v>21</v>
      </c>
      <c r="K1301" s="6" t="s">
        <v>1253</v>
      </c>
      <c r="L1301" s="22">
        <v>159</v>
      </c>
      <c r="M1301" s="6">
        <v>9</v>
      </c>
      <c r="N1301" s="22">
        <f t="shared" si="62"/>
        <v>1431</v>
      </c>
      <c r="O1301" s="6" t="str">
        <f>VLOOKUP(H1301,Data_Persons!$B$2:$C$9,2,0)</f>
        <v>Sara</v>
      </c>
    </row>
    <row r="1302" spans="1:15" x14ac:dyDescent="0.3">
      <c r="A1302" s="8" t="s">
        <v>1345</v>
      </c>
      <c r="B1302" s="43">
        <v>44331</v>
      </c>
      <c r="C1302" s="6">
        <f>DAY(Data_Sales[[#This Row],[Order Date]])</f>
        <v>15</v>
      </c>
      <c r="D1302" s="14">
        <f t="shared" si="60"/>
        <v>5</v>
      </c>
      <c r="E1302" s="6">
        <f t="shared" si="61"/>
        <v>2021</v>
      </c>
      <c r="F1302" s="6">
        <v>16</v>
      </c>
      <c r="G1302" s="6" t="s">
        <v>92</v>
      </c>
      <c r="H1302" s="6" t="s">
        <v>11</v>
      </c>
      <c r="I1302" s="6">
        <f>INDEX(Data_Persons[Tenure (yrs)],MATCH(Data_Sales!H1302,Data_Persons[Sales Person],0))</f>
        <v>3</v>
      </c>
      <c r="J1302" s="6" t="s">
        <v>12</v>
      </c>
      <c r="K1302" s="6" t="s">
        <v>1253</v>
      </c>
      <c r="L1302" s="22">
        <v>159</v>
      </c>
      <c r="M1302" s="6">
        <v>1</v>
      </c>
      <c r="N1302" s="22">
        <f t="shared" si="62"/>
        <v>159</v>
      </c>
      <c r="O1302" s="6" t="str">
        <f>VLOOKUP(H1302,Data_Persons!$B$2:$C$9,2,0)</f>
        <v>Jeff</v>
      </c>
    </row>
    <row r="1303" spans="1:15" x14ac:dyDescent="0.3">
      <c r="A1303" s="8" t="s">
        <v>1346</v>
      </c>
      <c r="B1303" s="43">
        <v>44332</v>
      </c>
      <c r="C1303" s="6">
        <f>DAY(Data_Sales[[#This Row],[Order Date]])</f>
        <v>16</v>
      </c>
      <c r="D1303" s="14">
        <f t="shared" si="60"/>
        <v>5</v>
      </c>
      <c r="E1303" s="6">
        <f t="shared" si="61"/>
        <v>2021</v>
      </c>
      <c r="F1303" s="6">
        <v>10</v>
      </c>
      <c r="G1303" s="6" t="s">
        <v>68</v>
      </c>
      <c r="H1303" s="6" t="s">
        <v>41</v>
      </c>
      <c r="I1303" s="6">
        <f>INDEX(Data_Persons[Tenure (yrs)],MATCH(Data_Sales!H1303,Data_Persons[Sales Person],0))</f>
        <v>8</v>
      </c>
      <c r="J1303" s="6" t="s">
        <v>17</v>
      </c>
      <c r="K1303" s="6" t="s">
        <v>1253</v>
      </c>
      <c r="L1303" s="22">
        <v>159</v>
      </c>
      <c r="M1303" s="6">
        <v>1</v>
      </c>
      <c r="N1303" s="22">
        <f t="shared" si="62"/>
        <v>159</v>
      </c>
      <c r="O1303" s="6" t="str">
        <f>VLOOKUP(H1303,Data_Persons!$B$2:$C$9,2,0)</f>
        <v>Philip</v>
      </c>
    </row>
    <row r="1304" spans="1:15" x14ac:dyDescent="0.3">
      <c r="A1304" s="8" t="s">
        <v>1347</v>
      </c>
      <c r="B1304" s="43">
        <v>44332</v>
      </c>
      <c r="C1304" s="6">
        <f>DAY(Data_Sales[[#This Row],[Order Date]])</f>
        <v>16</v>
      </c>
      <c r="D1304" s="14">
        <f t="shared" si="60"/>
        <v>5</v>
      </c>
      <c r="E1304" s="6">
        <f t="shared" si="61"/>
        <v>2021</v>
      </c>
      <c r="F1304" s="6">
        <v>13</v>
      </c>
      <c r="G1304" s="6" t="s">
        <v>35</v>
      </c>
      <c r="H1304" s="6" t="s">
        <v>26</v>
      </c>
      <c r="I1304" s="6">
        <f>INDEX(Data_Persons[Tenure (yrs)],MATCH(Data_Sales!H1304,Data_Persons[Sales Person],0))</f>
        <v>5</v>
      </c>
      <c r="J1304" s="6" t="s">
        <v>27</v>
      </c>
      <c r="K1304" s="6" t="s">
        <v>1253</v>
      </c>
      <c r="L1304" s="22">
        <v>159</v>
      </c>
      <c r="M1304" s="6">
        <v>8</v>
      </c>
      <c r="N1304" s="22">
        <f t="shared" si="62"/>
        <v>1272</v>
      </c>
      <c r="O1304" s="6" t="str">
        <f>VLOOKUP(H1304,Data_Persons!$B$2:$C$9,2,0)</f>
        <v>Sara</v>
      </c>
    </row>
    <row r="1305" spans="1:15" x14ac:dyDescent="0.3">
      <c r="A1305" s="8" t="s">
        <v>1348</v>
      </c>
      <c r="B1305" s="43">
        <v>44333</v>
      </c>
      <c r="C1305" s="6">
        <f>DAY(Data_Sales[[#This Row],[Order Date]])</f>
        <v>17</v>
      </c>
      <c r="D1305" s="14">
        <f t="shared" si="60"/>
        <v>5</v>
      </c>
      <c r="E1305" s="6">
        <f t="shared" si="61"/>
        <v>2021</v>
      </c>
      <c r="F1305" s="6">
        <v>3</v>
      </c>
      <c r="G1305" s="6" t="s">
        <v>29</v>
      </c>
      <c r="H1305" s="6" t="s">
        <v>20</v>
      </c>
      <c r="I1305" s="6">
        <f>INDEX(Data_Persons[Tenure (yrs)],MATCH(Data_Sales!H1305,Data_Persons[Sales Person],0))</f>
        <v>2</v>
      </c>
      <c r="J1305" s="6" t="s">
        <v>21</v>
      </c>
      <c r="K1305" s="6" t="s">
        <v>1253</v>
      </c>
      <c r="L1305" s="22">
        <v>159</v>
      </c>
      <c r="M1305" s="6">
        <v>9</v>
      </c>
      <c r="N1305" s="22">
        <f t="shared" si="62"/>
        <v>1431</v>
      </c>
      <c r="O1305" s="6" t="str">
        <f>VLOOKUP(H1305,Data_Persons!$B$2:$C$9,2,0)</f>
        <v>Jeff</v>
      </c>
    </row>
    <row r="1306" spans="1:15" x14ac:dyDescent="0.3">
      <c r="A1306" s="8" t="s">
        <v>1349</v>
      </c>
      <c r="B1306" s="43">
        <v>44333</v>
      </c>
      <c r="C1306" s="6">
        <f>DAY(Data_Sales[[#This Row],[Order Date]])</f>
        <v>17</v>
      </c>
      <c r="D1306" s="14">
        <f t="shared" si="60"/>
        <v>5</v>
      </c>
      <c r="E1306" s="6">
        <f t="shared" si="61"/>
        <v>2021</v>
      </c>
      <c r="F1306" s="6">
        <v>5</v>
      </c>
      <c r="G1306" s="6" t="s">
        <v>23</v>
      </c>
      <c r="H1306" s="6" t="s">
        <v>30</v>
      </c>
      <c r="I1306" s="6">
        <f>INDEX(Data_Persons[Tenure (yrs)],MATCH(Data_Sales!H1306,Data_Persons[Sales Person],0))</f>
        <v>2</v>
      </c>
      <c r="J1306" s="6" t="s">
        <v>21</v>
      </c>
      <c r="K1306" s="6" t="s">
        <v>1253</v>
      </c>
      <c r="L1306" s="22">
        <v>159</v>
      </c>
      <c r="M1306" s="6">
        <v>1</v>
      </c>
      <c r="N1306" s="22">
        <f t="shared" si="62"/>
        <v>159</v>
      </c>
      <c r="O1306" s="6" t="str">
        <f>VLOOKUP(H1306,Data_Persons!$B$2:$C$9,2,0)</f>
        <v>Sara</v>
      </c>
    </row>
    <row r="1307" spans="1:15" x14ac:dyDescent="0.3">
      <c r="A1307" s="8" t="s">
        <v>1350</v>
      </c>
      <c r="B1307" s="43">
        <v>44334</v>
      </c>
      <c r="C1307" s="6">
        <f>DAY(Data_Sales[[#This Row],[Order Date]])</f>
        <v>18</v>
      </c>
      <c r="D1307" s="14">
        <f t="shared" si="60"/>
        <v>5</v>
      </c>
      <c r="E1307" s="6">
        <f t="shared" si="61"/>
        <v>2021</v>
      </c>
      <c r="F1307" s="6">
        <v>11</v>
      </c>
      <c r="G1307" s="6" t="s">
        <v>115</v>
      </c>
      <c r="H1307" s="6" t="s">
        <v>36</v>
      </c>
      <c r="I1307" s="6">
        <f>INDEX(Data_Persons[Tenure (yrs)],MATCH(Data_Sales!H1307,Data_Persons[Sales Person],0))</f>
        <v>6</v>
      </c>
      <c r="J1307" s="6" t="s">
        <v>27</v>
      </c>
      <c r="K1307" s="6" t="s">
        <v>1253</v>
      </c>
      <c r="L1307" s="22">
        <v>159</v>
      </c>
      <c r="M1307" s="6">
        <v>4</v>
      </c>
      <c r="N1307" s="22">
        <f t="shared" si="62"/>
        <v>636</v>
      </c>
      <c r="O1307" s="6" t="str">
        <f>VLOOKUP(H1307,Data_Persons!$B$2:$C$9,2,0)</f>
        <v>Steve</v>
      </c>
    </row>
    <row r="1308" spans="1:15" x14ac:dyDescent="0.3">
      <c r="A1308" s="8" t="s">
        <v>1351</v>
      </c>
      <c r="B1308" s="43">
        <v>44335</v>
      </c>
      <c r="C1308" s="6">
        <f>DAY(Data_Sales[[#This Row],[Order Date]])</f>
        <v>19</v>
      </c>
      <c r="D1308" s="14">
        <f t="shared" si="60"/>
        <v>5</v>
      </c>
      <c r="E1308" s="6">
        <f t="shared" si="61"/>
        <v>2021</v>
      </c>
      <c r="F1308" s="6">
        <v>11</v>
      </c>
      <c r="G1308" s="6" t="s">
        <v>115</v>
      </c>
      <c r="H1308" s="6" t="s">
        <v>36</v>
      </c>
      <c r="I1308" s="6">
        <f>INDEX(Data_Persons[Tenure (yrs)],MATCH(Data_Sales!H1308,Data_Persons[Sales Person],0))</f>
        <v>6</v>
      </c>
      <c r="J1308" s="6" t="s">
        <v>27</v>
      </c>
      <c r="K1308" s="6" t="s">
        <v>1253</v>
      </c>
      <c r="L1308" s="22">
        <v>159</v>
      </c>
      <c r="M1308" s="6">
        <v>9</v>
      </c>
      <c r="N1308" s="22">
        <f t="shared" si="62"/>
        <v>1431</v>
      </c>
      <c r="O1308" s="6" t="str">
        <f>VLOOKUP(H1308,Data_Persons!$B$2:$C$9,2,0)</f>
        <v>Steve</v>
      </c>
    </row>
    <row r="1309" spans="1:15" x14ac:dyDescent="0.3">
      <c r="A1309" s="8" t="s">
        <v>1352</v>
      </c>
      <c r="B1309" s="43">
        <v>44335</v>
      </c>
      <c r="C1309" s="6">
        <f>DAY(Data_Sales[[#This Row],[Order Date]])</f>
        <v>19</v>
      </c>
      <c r="D1309" s="14">
        <f t="shared" si="60"/>
        <v>5</v>
      </c>
      <c r="E1309" s="6">
        <f t="shared" si="61"/>
        <v>2021</v>
      </c>
      <c r="F1309" s="6">
        <v>2</v>
      </c>
      <c r="G1309" s="6" t="s">
        <v>74</v>
      </c>
      <c r="H1309" s="6" t="s">
        <v>20</v>
      </c>
      <c r="I1309" s="6">
        <f>INDEX(Data_Persons[Tenure (yrs)],MATCH(Data_Sales!H1309,Data_Persons[Sales Person],0))</f>
        <v>2</v>
      </c>
      <c r="J1309" s="6" t="s">
        <v>21</v>
      </c>
      <c r="K1309" s="6" t="s">
        <v>1253</v>
      </c>
      <c r="L1309" s="22">
        <v>159</v>
      </c>
      <c r="M1309" s="6">
        <v>3</v>
      </c>
      <c r="N1309" s="22">
        <f t="shared" si="62"/>
        <v>477</v>
      </c>
      <c r="O1309" s="6" t="str">
        <f>VLOOKUP(H1309,Data_Persons!$B$2:$C$9,2,0)</f>
        <v>Jeff</v>
      </c>
    </row>
    <row r="1310" spans="1:15" x14ac:dyDescent="0.3">
      <c r="A1310" s="8" t="s">
        <v>1353</v>
      </c>
      <c r="B1310" s="43">
        <v>44335</v>
      </c>
      <c r="C1310" s="6">
        <f>DAY(Data_Sales[[#This Row],[Order Date]])</f>
        <v>19</v>
      </c>
      <c r="D1310" s="14">
        <f t="shared" si="60"/>
        <v>5</v>
      </c>
      <c r="E1310" s="6">
        <f t="shared" si="61"/>
        <v>2021</v>
      </c>
      <c r="F1310" s="6">
        <v>18</v>
      </c>
      <c r="G1310" s="6" t="s">
        <v>52</v>
      </c>
      <c r="H1310" s="6" t="s">
        <v>11</v>
      </c>
      <c r="I1310" s="6">
        <f>INDEX(Data_Persons[Tenure (yrs)],MATCH(Data_Sales!H1310,Data_Persons[Sales Person],0))</f>
        <v>3</v>
      </c>
      <c r="J1310" s="6" t="s">
        <v>12</v>
      </c>
      <c r="K1310" s="6" t="s">
        <v>1253</v>
      </c>
      <c r="L1310" s="22">
        <v>159</v>
      </c>
      <c r="M1310" s="6">
        <v>9</v>
      </c>
      <c r="N1310" s="22">
        <f t="shared" si="62"/>
        <v>1431</v>
      </c>
      <c r="O1310" s="6" t="str">
        <f>VLOOKUP(H1310,Data_Persons!$B$2:$C$9,2,0)</f>
        <v>Jeff</v>
      </c>
    </row>
    <row r="1311" spans="1:15" x14ac:dyDescent="0.3">
      <c r="A1311" s="8" t="s">
        <v>1354</v>
      </c>
      <c r="B1311" s="43">
        <v>44339</v>
      </c>
      <c r="C1311" s="6">
        <f>DAY(Data_Sales[[#This Row],[Order Date]])</f>
        <v>23</v>
      </c>
      <c r="D1311" s="14">
        <f t="shared" si="60"/>
        <v>5</v>
      </c>
      <c r="E1311" s="6">
        <f t="shared" si="61"/>
        <v>2021</v>
      </c>
      <c r="F1311" s="6">
        <v>8</v>
      </c>
      <c r="G1311" s="6" t="s">
        <v>76</v>
      </c>
      <c r="H1311" s="6" t="s">
        <v>41</v>
      </c>
      <c r="I1311" s="6">
        <f>INDEX(Data_Persons[Tenure (yrs)],MATCH(Data_Sales!H1311,Data_Persons[Sales Person],0))</f>
        <v>8</v>
      </c>
      <c r="J1311" s="6" t="s">
        <v>17</v>
      </c>
      <c r="K1311" s="6" t="s">
        <v>1253</v>
      </c>
      <c r="L1311" s="22">
        <v>159</v>
      </c>
      <c r="M1311" s="6">
        <v>3</v>
      </c>
      <c r="N1311" s="22">
        <f t="shared" si="62"/>
        <v>477</v>
      </c>
      <c r="O1311" s="6" t="str">
        <f>VLOOKUP(H1311,Data_Persons!$B$2:$C$9,2,0)</f>
        <v>Philip</v>
      </c>
    </row>
    <row r="1312" spans="1:15" x14ac:dyDescent="0.3">
      <c r="A1312" s="8" t="s">
        <v>1355</v>
      </c>
      <c r="B1312" s="43">
        <v>44339</v>
      </c>
      <c r="C1312" s="6">
        <f>DAY(Data_Sales[[#This Row],[Order Date]])</f>
        <v>23</v>
      </c>
      <c r="D1312" s="14">
        <f t="shared" si="60"/>
        <v>5</v>
      </c>
      <c r="E1312" s="6">
        <f t="shared" si="61"/>
        <v>2021</v>
      </c>
      <c r="F1312" s="6">
        <v>6</v>
      </c>
      <c r="G1312" s="6" t="s">
        <v>15</v>
      </c>
      <c r="H1312" s="6" t="s">
        <v>41</v>
      </c>
      <c r="I1312" s="6">
        <f>INDEX(Data_Persons[Tenure (yrs)],MATCH(Data_Sales!H1312,Data_Persons[Sales Person],0))</f>
        <v>8</v>
      </c>
      <c r="J1312" s="6" t="s">
        <v>17</v>
      </c>
      <c r="K1312" s="6" t="s">
        <v>1253</v>
      </c>
      <c r="L1312" s="22">
        <v>159</v>
      </c>
      <c r="M1312" s="6">
        <v>3</v>
      </c>
      <c r="N1312" s="22">
        <f t="shared" si="62"/>
        <v>477</v>
      </c>
      <c r="O1312" s="6" t="str">
        <f>VLOOKUP(H1312,Data_Persons!$B$2:$C$9,2,0)</f>
        <v>Philip</v>
      </c>
    </row>
    <row r="1313" spans="1:15" x14ac:dyDescent="0.3">
      <c r="A1313" s="8" t="s">
        <v>1356</v>
      </c>
      <c r="B1313" s="43">
        <v>44339</v>
      </c>
      <c r="C1313" s="6">
        <f>DAY(Data_Sales[[#This Row],[Order Date]])</f>
        <v>23</v>
      </c>
      <c r="D1313" s="14">
        <f t="shared" si="60"/>
        <v>5</v>
      </c>
      <c r="E1313" s="6">
        <f t="shared" si="61"/>
        <v>2021</v>
      </c>
      <c r="F1313" s="6">
        <v>7</v>
      </c>
      <c r="G1313" s="6" t="s">
        <v>43</v>
      </c>
      <c r="H1313" s="6" t="s">
        <v>41</v>
      </c>
      <c r="I1313" s="6">
        <f>INDEX(Data_Persons[Tenure (yrs)],MATCH(Data_Sales!H1313,Data_Persons[Sales Person],0))</f>
        <v>8</v>
      </c>
      <c r="J1313" s="6" t="s">
        <v>17</v>
      </c>
      <c r="K1313" s="6" t="s">
        <v>1253</v>
      </c>
      <c r="L1313" s="22">
        <v>159</v>
      </c>
      <c r="M1313" s="6">
        <v>2</v>
      </c>
      <c r="N1313" s="22">
        <f t="shared" si="62"/>
        <v>318</v>
      </c>
      <c r="O1313" s="6" t="str">
        <f>VLOOKUP(H1313,Data_Persons!$B$2:$C$9,2,0)</f>
        <v>Philip</v>
      </c>
    </row>
    <row r="1314" spans="1:15" x14ac:dyDescent="0.3">
      <c r="A1314" s="8" t="s">
        <v>1357</v>
      </c>
      <c r="B1314" s="43">
        <v>44341</v>
      </c>
      <c r="C1314" s="6">
        <f>DAY(Data_Sales[[#This Row],[Order Date]])</f>
        <v>25</v>
      </c>
      <c r="D1314" s="14">
        <f t="shared" si="60"/>
        <v>5</v>
      </c>
      <c r="E1314" s="6">
        <f t="shared" si="61"/>
        <v>2021</v>
      </c>
      <c r="F1314" s="6">
        <v>8</v>
      </c>
      <c r="G1314" s="6" t="s">
        <v>76</v>
      </c>
      <c r="H1314" s="6" t="s">
        <v>41</v>
      </c>
      <c r="I1314" s="6">
        <f>INDEX(Data_Persons[Tenure (yrs)],MATCH(Data_Sales!H1314,Data_Persons[Sales Person],0))</f>
        <v>8</v>
      </c>
      <c r="J1314" s="6" t="s">
        <v>17</v>
      </c>
      <c r="K1314" s="6" t="s">
        <v>1253</v>
      </c>
      <c r="L1314" s="22">
        <v>159</v>
      </c>
      <c r="M1314" s="6">
        <v>4</v>
      </c>
      <c r="N1314" s="22">
        <f t="shared" si="62"/>
        <v>636</v>
      </c>
      <c r="O1314" s="6" t="str">
        <f>VLOOKUP(H1314,Data_Persons!$B$2:$C$9,2,0)</f>
        <v>Philip</v>
      </c>
    </row>
    <row r="1315" spans="1:15" x14ac:dyDescent="0.3">
      <c r="A1315" s="8" t="s">
        <v>1358</v>
      </c>
      <c r="B1315" s="43">
        <v>44341</v>
      </c>
      <c r="C1315" s="6">
        <f>DAY(Data_Sales[[#This Row],[Order Date]])</f>
        <v>25</v>
      </c>
      <c r="D1315" s="14">
        <f t="shared" si="60"/>
        <v>5</v>
      </c>
      <c r="E1315" s="6">
        <f t="shared" si="61"/>
        <v>2021</v>
      </c>
      <c r="F1315" s="6">
        <v>20</v>
      </c>
      <c r="G1315" s="6" t="s">
        <v>10</v>
      </c>
      <c r="H1315" s="6" t="s">
        <v>38</v>
      </c>
      <c r="I1315" s="6">
        <f>INDEX(Data_Persons[Tenure (yrs)],MATCH(Data_Sales!H1315,Data_Persons[Sales Person],0))</f>
        <v>5</v>
      </c>
      <c r="J1315" s="6" t="s">
        <v>12</v>
      </c>
      <c r="K1315" s="6" t="s">
        <v>1253</v>
      </c>
      <c r="L1315" s="22">
        <v>159</v>
      </c>
      <c r="M1315" s="6">
        <v>2</v>
      </c>
      <c r="N1315" s="22">
        <f t="shared" si="62"/>
        <v>318</v>
      </c>
      <c r="O1315" s="6" t="str">
        <f>VLOOKUP(H1315,Data_Persons!$B$2:$C$9,2,0)</f>
        <v>Jeff</v>
      </c>
    </row>
    <row r="1316" spans="1:15" x14ac:dyDescent="0.3">
      <c r="A1316" s="8" t="s">
        <v>1359</v>
      </c>
      <c r="B1316" s="43">
        <v>44341</v>
      </c>
      <c r="C1316" s="6">
        <f>DAY(Data_Sales[[#This Row],[Order Date]])</f>
        <v>25</v>
      </c>
      <c r="D1316" s="14">
        <f t="shared" si="60"/>
        <v>5</v>
      </c>
      <c r="E1316" s="6">
        <f t="shared" si="61"/>
        <v>2021</v>
      </c>
      <c r="F1316" s="6">
        <v>13</v>
      </c>
      <c r="G1316" s="6" t="s">
        <v>35</v>
      </c>
      <c r="H1316" s="6" t="s">
        <v>26</v>
      </c>
      <c r="I1316" s="6">
        <f>INDEX(Data_Persons[Tenure (yrs)],MATCH(Data_Sales!H1316,Data_Persons[Sales Person],0))</f>
        <v>5</v>
      </c>
      <c r="J1316" s="6" t="s">
        <v>27</v>
      </c>
      <c r="K1316" s="6" t="s">
        <v>1253</v>
      </c>
      <c r="L1316" s="22">
        <v>159</v>
      </c>
      <c r="M1316" s="6">
        <v>7</v>
      </c>
      <c r="N1316" s="22">
        <f t="shared" si="62"/>
        <v>1113</v>
      </c>
      <c r="O1316" s="6" t="str">
        <f>VLOOKUP(H1316,Data_Persons!$B$2:$C$9,2,0)</f>
        <v>Sara</v>
      </c>
    </row>
    <row r="1317" spans="1:15" x14ac:dyDescent="0.3">
      <c r="A1317" s="8" t="s">
        <v>1360</v>
      </c>
      <c r="B1317" s="43">
        <v>44341</v>
      </c>
      <c r="C1317" s="6">
        <f>DAY(Data_Sales[[#This Row],[Order Date]])</f>
        <v>25</v>
      </c>
      <c r="D1317" s="14">
        <f t="shared" si="60"/>
        <v>5</v>
      </c>
      <c r="E1317" s="6">
        <f t="shared" si="61"/>
        <v>2021</v>
      </c>
      <c r="F1317" s="6">
        <v>13</v>
      </c>
      <c r="G1317" s="6" t="s">
        <v>35</v>
      </c>
      <c r="H1317" s="6" t="s">
        <v>26</v>
      </c>
      <c r="I1317" s="6">
        <f>INDEX(Data_Persons[Tenure (yrs)],MATCH(Data_Sales!H1317,Data_Persons[Sales Person],0))</f>
        <v>5</v>
      </c>
      <c r="J1317" s="6" t="s">
        <v>27</v>
      </c>
      <c r="K1317" s="6" t="s">
        <v>1253</v>
      </c>
      <c r="L1317" s="22">
        <v>159</v>
      </c>
      <c r="M1317" s="6">
        <v>4</v>
      </c>
      <c r="N1317" s="22">
        <f t="shared" si="62"/>
        <v>636</v>
      </c>
      <c r="O1317" s="6" t="str">
        <f>VLOOKUP(H1317,Data_Persons!$B$2:$C$9,2,0)</f>
        <v>Sara</v>
      </c>
    </row>
    <row r="1318" spans="1:15" x14ac:dyDescent="0.3">
      <c r="A1318" s="8" t="s">
        <v>1361</v>
      </c>
      <c r="B1318" s="43">
        <v>44342</v>
      </c>
      <c r="C1318" s="6">
        <f>DAY(Data_Sales[[#This Row],[Order Date]])</f>
        <v>26</v>
      </c>
      <c r="D1318" s="14">
        <f t="shared" si="60"/>
        <v>5</v>
      </c>
      <c r="E1318" s="6">
        <f t="shared" si="61"/>
        <v>2021</v>
      </c>
      <c r="F1318" s="6">
        <v>16</v>
      </c>
      <c r="G1318" s="6" t="s">
        <v>92</v>
      </c>
      <c r="H1318" s="6" t="s">
        <v>11</v>
      </c>
      <c r="I1318" s="6">
        <f>INDEX(Data_Persons[Tenure (yrs)],MATCH(Data_Sales!H1318,Data_Persons[Sales Person],0))</f>
        <v>3</v>
      </c>
      <c r="J1318" s="6" t="s">
        <v>12</v>
      </c>
      <c r="K1318" s="6" t="s">
        <v>1253</v>
      </c>
      <c r="L1318" s="22">
        <v>159</v>
      </c>
      <c r="M1318" s="6">
        <v>9</v>
      </c>
      <c r="N1318" s="22">
        <f t="shared" si="62"/>
        <v>1431</v>
      </c>
      <c r="O1318" s="6" t="str">
        <f>VLOOKUP(H1318,Data_Persons!$B$2:$C$9,2,0)</f>
        <v>Jeff</v>
      </c>
    </row>
    <row r="1319" spans="1:15" x14ac:dyDescent="0.3">
      <c r="A1319" s="8" t="s">
        <v>1362</v>
      </c>
      <c r="B1319" s="43">
        <v>44346</v>
      </c>
      <c r="C1319" s="6">
        <f>DAY(Data_Sales[[#This Row],[Order Date]])</f>
        <v>30</v>
      </c>
      <c r="D1319" s="14">
        <f t="shared" si="60"/>
        <v>5</v>
      </c>
      <c r="E1319" s="6">
        <f t="shared" si="61"/>
        <v>2021</v>
      </c>
      <c r="F1319" s="6">
        <v>19</v>
      </c>
      <c r="G1319" s="6" t="s">
        <v>32</v>
      </c>
      <c r="H1319" s="6" t="s">
        <v>38</v>
      </c>
      <c r="I1319" s="6">
        <f>INDEX(Data_Persons[Tenure (yrs)],MATCH(Data_Sales!H1319,Data_Persons[Sales Person],0))</f>
        <v>5</v>
      </c>
      <c r="J1319" s="6" t="s">
        <v>12</v>
      </c>
      <c r="K1319" s="6" t="s">
        <v>1253</v>
      </c>
      <c r="L1319" s="22">
        <v>159</v>
      </c>
      <c r="M1319" s="6">
        <v>8</v>
      </c>
      <c r="N1319" s="22">
        <f t="shared" si="62"/>
        <v>1272</v>
      </c>
      <c r="O1319" s="6" t="str">
        <f>VLOOKUP(H1319,Data_Persons!$B$2:$C$9,2,0)</f>
        <v>Jeff</v>
      </c>
    </row>
    <row r="1320" spans="1:15" x14ac:dyDescent="0.3">
      <c r="A1320" s="8" t="s">
        <v>1363</v>
      </c>
      <c r="B1320" s="43">
        <v>44350</v>
      </c>
      <c r="C1320" s="6">
        <f>DAY(Data_Sales[[#This Row],[Order Date]])</f>
        <v>3</v>
      </c>
      <c r="D1320" s="14">
        <f t="shared" si="60"/>
        <v>6</v>
      </c>
      <c r="E1320" s="6">
        <f t="shared" si="61"/>
        <v>2021</v>
      </c>
      <c r="F1320" s="6">
        <v>7</v>
      </c>
      <c r="G1320" s="6" t="s">
        <v>43</v>
      </c>
      <c r="H1320" s="6" t="s">
        <v>41</v>
      </c>
      <c r="I1320" s="6">
        <f>INDEX(Data_Persons[Tenure (yrs)],MATCH(Data_Sales!H1320,Data_Persons[Sales Person],0))</f>
        <v>8</v>
      </c>
      <c r="J1320" s="6" t="s">
        <v>17</v>
      </c>
      <c r="K1320" s="6" t="s">
        <v>1253</v>
      </c>
      <c r="L1320" s="22">
        <v>159</v>
      </c>
      <c r="M1320" s="6">
        <v>3</v>
      </c>
      <c r="N1320" s="22">
        <f t="shared" si="62"/>
        <v>477</v>
      </c>
      <c r="O1320" s="6" t="str">
        <f>VLOOKUP(H1320,Data_Persons!$B$2:$C$9,2,0)</f>
        <v>Philip</v>
      </c>
    </row>
    <row r="1321" spans="1:15" x14ac:dyDescent="0.3">
      <c r="A1321" s="8" t="s">
        <v>1364</v>
      </c>
      <c r="B1321" s="43">
        <v>44352</v>
      </c>
      <c r="C1321" s="6">
        <f>DAY(Data_Sales[[#This Row],[Order Date]])</f>
        <v>5</v>
      </c>
      <c r="D1321" s="14">
        <f t="shared" si="60"/>
        <v>6</v>
      </c>
      <c r="E1321" s="6">
        <f t="shared" si="61"/>
        <v>2021</v>
      </c>
      <c r="F1321" s="6">
        <v>7</v>
      </c>
      <c r="G1321" s="6" t="s">
        <v>43</v>
      </c>
      <c r="H1321" s="6" t="s">
        <v>16</v>
      </c>
      <c r="I1321" s="6">
        <f>INDEX(Data_Persons[Tenure (yrs)],MATCH(Data_Sales!H1321,Data_Persons[Sales Person],0))</f>
        <v>4</v>
      </c>
      <c r="J1321" s="6" t="s">
        <v>17</v>
      </c>
      <c r="K1321" s="6" t="s">
        <v>1253</v>
      </c>
      <c r="L1321" s="22">
        <v>159</v>
      </c>
      <c r="M1321" s="6">
        <v>9</v>
      </c>
      <c r="N1321" s="22">
        <f t="shared" si="62"/>
        <v>1431</v>
      </c>
      <c r="O1321" s="6" t="str">
        <f>VLOOKUP(H1321,Data_Persons!$B$2:$C$9,2,0)</f>
        <v>Steve</v>
      </c>
    </row>
    <row r="1322" spans="1:15" x14ac:dyDescent="0.3">
      <c r="A1322" s="8" t="s">
        <v>1365</v>
      </c>
      <c r="B1322" s="43">
        <v>44355</v>
      </c>
      <c r="C1322" s="6">
        <f>DAY(Data_Sales[[#This Row],[Order Date]])</f>
        <v>8</v>
      </c>
      <c r="D1322" s="14">
        <f t="shared" si="60"/>
        <v>6</v>
      </c>
      <c r="E1322" s="6">
        <f t="shared" si="61"/>
        <v>2021</v>
      </c>
      <c r="F1322" s="6">
        <v>9</v>
      </c>
      <c r="G1322" s="6" t="s">
        <v>40</v>
      </c>
      <c r="H1322" s="6" t="s">
        <v>16</v>
      </c>
      <c r="I1322" s="6">
        <f>INDEX(Data_Persons[Tenure (yrs)],MATCH(Data_Sales!H1322,Data_Persons[Sales Person],0))</f>
        <v>4</v>
      </c>
      <c r="J1322" s="6" t="s">
        <v>17</v>
      </c>
      <c r="K1322" s="6" t="s">
        <v>1253</v>
      </c>
      <c r="L1322" s="22">
        <v>159</v>
      </c>
      <c r="M1322" s="6">
        <v>3</v>
      </c>
      <c r="N1322" s="22">
        <f t="shared" si="62"/>
        <v>477</v>
      </c>
      <c r="O1322" s="6" t="str">
        <f>VLOOKUP(H1322,Data_Persons!$B$2:$C$9,2,0)</f>
        <v>Steve</v>
      </c>
    </row>
    <row r="1323" spans="1:15" x14ac:dyDescent="0.3">
      <c r="A1323" s="8" t="s">
        <v>1366</v>
      </c>
      <c r="B1323" s="43">
        <v>44355</v>
      </c>
      <c r="C1323" s="6">
        <f>DAY(Data_Sales[[#This Row],[Order Date]])</f>
        <v>8</v>
      </c>
      <c r="D1323" s="14">
        <f t="shared" si="60"/>
        <v>6</v>
      </c>
      <c r="E1323" s="6">
        <f t="shared" si="61"/>
        <v>2021</v>
      </c>
      <c r="F1323" s="6">
        <v>20</v>
      </c>
      <c r="G1323" s="6" t="s">
        <v>10</v>
      </c>
      <c r="H1323" s="6" t="s">
        <v>11</v>
      </c>
      <c r="I1323" s="6">
        <f>INDEX(Data_Persons[Tenure (yrs)],MATCH(Data_Sales!H1323,Data_Persons[Sales Person],0))</f>
        <v>3</v>
      </c>
      <c r="J1323" s="6" t="s">
        <v>12</v>
      </c>
      <c r="K1323" s="6" t="s">
        <v>1253</v>
      </c>
      <c r="L1323" s="22">
        <v>159</v>
      </c>
      <c r="M1323" s="6">
        <v>5</v>
      </c>
      <c r="N1323" s="22">
        <f t="shared" si="62"/>
        <v>795</v>
      </c>
      <c r="O1323" s="6" t="str">
        <f>VLOOKUP(H1323,Data_Persons!$B$2:$C$9,2,0)</f>
        <v>Jeff</v>
      </c>
    </row>
    <row r="1324" spans="1:15" x14ac:dyDescent="0.3">
      <c r="A1324" s="8" t="s">
        <v>1367</v>
      </c>
      <c r="B1324" s="43">
        <v>44358</v>
      </c>
      <c r="C1324" s="6">
        <f>DAY(Data_Sales[[#This Row],[Order Date]])</f>
        <v>11</v>
      </c>
      <c r="D1324" s="14">
        <f t="shared" si="60"/>
        <v>6</v>
      </c>
      <c r="E1324" s="6">
        <f t="shared" si="61"/>
        <v>2021</v>
      </c>
      <c r="F1324" s="6">
        <v>18</v>
      </c>
      <c r="G1324" s="6" t="s">
        <v>52</v>
      </c>
      <c r="H1324" s="6" t="s">
        <v>38</v>
      </c>
      <c r="I1324" s="6">
        <f>INDEX(Data_Persons[Tenure (yrs)],MATCH(Data_Sales!H1324,Data_Persons[Sales Person],0))</f>
        <v>5</v>
      </c>
      <c r="J1324" s="6" t="s">
        <v>12</v>
      </c>
      <c r="K1324" s="6" t="s">
        <v>1253</v>
      </c>
      <c r="L1324" s="22">
        <v>159</v>
      </c>
      <c r="M1324" s="6">
        <v>0</v>
      </c>
      <c r="N1324" s="22">
        <f t="shared" si="62"/>
        <v>0</v>
      </c>
      <c r="O1324" s="6" t="str">
        <f>VLOOKUP(H1324,Data_Persons!$B$2:$C$9,2,0)</f>
        <v>Jeff</v>
      </c>
    </row>
    <row r="1325" spans="1:15" x14ac:dyDescent="0.3">
      <c r="A1325" s="8" t="s">
        <v>1368</v>
      </c>
      <c r="B1325" s="43">
        <v>44359</v>
      </c>
      <c r="C1325" s="6">
        <f>DAY(Data_Sales[[#This Row],[Order Date]])</f>
        <v>12</v>
      </c>
      <c r="D1325" s="14">
        <f t="shared" si="60"/>
        <v>6</v>
      </c>
      <c r="E1325" s="6">
        <f t="shared" si="61"/>
        <v>2021</v>
      </c>
      <c r="F1325" s="6">
        <v>5</v>
      </c>
      <c r="G1325" s="6" t="s">
        <v>23</v>
      </c>
      <c r="H1325" s="6" t="s">
        <v>30</v>
      </c>
      <c r="I1325" s="6">
        <f>INDEX(Data_Persons[Tenure (yrs)],MATCH(Data_Sales!H1325,Data_Persons[Sales Person],0))</f>
        <v>2</v>
      </c>
      <c r="J1325" s="6" t="s">
        <v>21</v>
      </c>
      <c r="K1325" s="6" t="s">
        <v>1253</v>
      </c>
      <c r="L1325" s="22">
        <v>159</v>
      </c>
      <c r="M1325" s="6">
        <v>1</v>
      </c>
      <c r="N1325" s="22">
        <f t="shared" si="62"/>
        <v>159</v>
      </c>
      <c r="O1325" s="6" t="str">
        <f>VLOOKUP(H1325,Data_Persons!$B$2:$C$9,2,0)</f>
        <v>Sara</v>
      </c>
    </row>
    <row r="1326" spans="1:15" x14ac:dyDescent="0.3">
      <c r="A1326" s="8" t="s">
        <v>1369</v>
      </c>
      <c r="B1326" s="43">
        <v>44363</v>
      </c>
      <c r="C1326" s="6">
        <f>DAY(Data_Sales[[#This Row],[Order Date]])</f>
        <v>16</v>
      </c>
      <c r="D1326" s="14">
        <f t="shared" si="60"/>
        <v>6</v>
      </c>
      <c r="E1326" s="6">
        <f t="shared" si="61"/>
        <v>2021</v>
      </c>
      <c r="F1326" s="6">
        <v>10</v>
      </c>
      <c r="G1326" s="6" t="s">
        <v>68</v>
      </c>
      <c r="H1326" s="6" t="s">
        <v>41</v>
      </c>
      <c r="I1326" s="6">
        <f>INDEX(Data_Persons[Tenure (yrs)],MATCH(Data_Sales!H1326,Data_Persons[Sales Person],0))</f>
        <v>8</v>
      </c>
      <c r="J1326" s="6" t="s">
        <v>17</v>
      </c>
      <c r="K1326" s="6" t="s">
        <v>1253</v>
      </c>
      <c r="L1326" s="22">
        <v>159</v>
      </c>
      <c r="M1326" s="6">
        <v>8</v>
      </c>
      <c r="N1326" s="22">
        <f t="shared" si="62"/>
        <v>1272</v>
      </c>
      <c r="O1326" s="6" t="str">
        <f>VLOOKUP(H1326,Data_Persons!$B$2:$C$9,2,0)</f>
        <v>Philip</v>
      </c>
    </row>
    <row r="1327" spans="1:15" x14ac:dyDescent="0.3">
      <c r="A1327" s="8" t="s">
        <v>1370</v>
      </c>
      <c r="B1327" s="43">
        <v>44363</v>
      </c>
      <c r="C1327" s="6">
        <f>DAY(Data_Sales[[#This Row],[Order Date]])</f>
        <v>16</v>
      </c>
      <c r="D1327" s="14">
        <f t="shared" si="60"/>
        <v>6</v>
      </c>
      <c r="E1327" s="6">
        <f t="shared" si="61"/>
        <v>2021</v>
      </c>
      <c r="F1327" s="6">
        <v>1</v>
      </c>
      <c r="G1327" s="6" t="s">
        <v>61</v>
      </c>
      <c r="H1327" s="6" t="s">
        <v>30</v>
      </c>
      <c r="I1327" s="6">
        <f>INDEX(Data_Persons[Tenure (yrs)],MATCH(Data_Sales!H1327,Data_Persons[Sales Person],0))</f>
        <v>2</v>
      </c>
      <c r="J1327" s="6" t="s">
        <v>21</v>
      </c>
      <c r="K1327" s="6" t="s">
        <v>1253</v>
      </c>
      <c r="L1327" s="22">
        <v>159</v>
      </c>
      <c r="M1327" s="6">
        <v>8</v>
      </c>
      <c r="N1327" s="22">
        <f t="shared" si="62"/>
        <v>1272</v>
      </c>
      <c r="O1327" s="6" t="str">
        <f>VLOOKUP(H1327,Data_Persons!$B$2:$C$9,2,0)</f>
        <v>Sara</v>
      </c>
    </row>
    <row r="1328" spans="1:15" x14ac:dyDescent="0.3">
      <c r="A1328" s="8" t="s">
        <v>1371</v>
      </c>
      <c r="B1328" s="43">
        <v>44364</v>
      </c>
      <c r="C1328" s="6">
        <f>DAY(Data_Sales[[#This Row],[Order Date]])</f>
        <v>17</v>
      </c>
      <c r="D1328" s="14">
        <f t="shared" si="60"/>
        <v>6</v>
      </c>
      <c r="E1328" s="6">
        <f t="shared" si="61"/>
        <v>2021</v>
      </c>
      <c r="F1328" s="6">
        <v>18</v>
      </c>
      <c r="G1328" s="6" t="s">
        <v>52</v>
      </c>
      <c r="H1328" s="6" t="s">
        <v>38</v>
      </c>
      <c r="I1328" s="6">
        <f>INDEX(Data_Persons[Tenure (yrs)],MATCH(Data_Sales!H1328,Data_Persons[Sales Person],0))</f>
        <v>5</v>
      </c>
      <c r="J1328" s="6" t="s">
        <v>12</v>
      </c>
      <c r="K1328" s="6" t="s">
        <v>1253</v>
      </c>
      <c r="L1328" s="22">
        <v>159</v>
      </c>
      <c r="M1328" s="6">
        <v>7</v>
      </c>
      <c r="N1328" s="22">
        <f t="shared" si="62"/>
        <v>1113</v>
      </c>
      <c r="O1328" s="6" t="str">
        <f>VLOOKUP(H1328,Data_Persons!$B$2:$C$9,2,0)</f>
        <v>Jeff</v>
      </c>
    </row>
    <row r="1329" spans="1:15" x14ac:dyDescent="0.3">
      <c r="A1329" s="8" t="s">
        <v>1372</v>
      </c>
      <c r="B1329" s="43">
        <v>44365</v>
      </c>
      <c r="C1329" s="6">
        <f>DAY(Data_Sales[[#This Row],[Order Date]])</f>
        <v>18</v>
      </c>
      <c r="D1329" s="14">
        <f t="shared" si="60"/>
        <v>6</v>
      </c>
      <c r="E1329" s="6">
        <f t="shared" si="61"/>
        <v>2021</v>
      </c>
      <c r="F1329" s="6">
        <v>11</v>
      </c>
      <c r="G1329" s="6" t="s">
        <v>115</v>
      </c>
      <c r="H1329" s="6" t="s">
        <v>36</v>
      </c>
      <c r="I1329" s="6">
        <f>INDEX(Data_Persons[Tenure (yrs)],MATCH(Data_Sales!H1329,Data_Persons[Sales Person],0))</f>
        <v>6</v>
      </c>
      <c r="J1329" s="6" t="s">
        <v>27</v>
      </c>
      <c r="K1329" s="6" t="s">
        <v>1253</v>
      </c>
      <c r="L1329" s="22">
        <v>159</v>
      </c>
      <c r="M1329" s="6">
        <v>4</v>
      </c>
      <c r="N1329" s="22">
        <f t="shared" si="62"/>
        <v>636</v>
      </c>
      <c r="O1329" s="6" t="str">
        <f>VLOOKUP(H1329,Data_Persons!$B$2:$C$9,2,0)</f>
        <v>Steve</v>
      </c>
    </row>
    <row r="1330" spans="1:15" x14ac:dyDescent="0.3">
      <c r="A1330" s="8" t="s">
        <v>1373</v>
      </c>
      <c r="B1330" s="43">
        <v>44367</v>
      </c>
      <c r="C1330" s="6">
        <f>DAY(Data_Sales[[#This Row],[Order Date]])</f>
        <v>20</v>
      </c>
      <c r="D1330" s="14">
        <f t="shared" si="60"/>
        <v>6</v>
      </c>
      <c r="E1330" s="6">
        <f t="shared" si="61"/>
        <v>2021</v>
      </c>
      <c r="F1330" s="6">
        <v>5</v>
      </c>
      <c r="G1330" s="6" t="s">
        <v>23</v>
      </c>
      <c r="H1330" s="6" t="s">
        <v>20</v>
      </c>
      <c r="I1330" s="6">
        <f>INDEX(Data_Persons[Tenure (yrs)],MATCH(Data_Sales!H1330,Data_Persons[Sales Person],0))</f>
        <v>2</v>
      </c>
      <c r="J1330" s="6" t="s">
        <v>21</v>
      </c>
      <c r="K1330" s="6" t="s">
        <v>1253</v>
      </c>
      <c r="L1330" s="22">
        <v>159</v>
      </c>
      <c r="M1330" s="6">
        <v>3</v>
      </c>
      <c r="N1330" s="22">
        <f t="shared" si="62"/>
        <v>477</v>
      </c>
      <c r="O1330" s="6" t="str">
        <f>VLOOKUP(H1330,Data_Persons!$B$2:$C$9,2,0)</f>
        <v>Jeff</v>
      </c>
    </row>
    <row r="1331" spans="1:15" x14ac:dyDescent="0.3">
      <c r="A1331" s="8" t="s">
        <v>1374</v>
      </c>
      <c r="B1331" s="43">
        <v>44367</v>
      </c>
      <c r="C1331" s="6">
        <f>DAY(Data_Sales[[#This Row],[Order Date]])</f>
        <v>20</v>
      </c>
      <c r="D1331" s="14">
        <f t="shared" si="60"/>
        <v>6</v>
      </c>
      <c r="E1331" s="6">
        <f t="shared" si="61"/>
        <v>2021</v>
      </c>
      <c r="F1331" s="6">
        <v>12</v>
      </c>
      <c r="G1331" s="6" t="s">
        <v>25</v>
      </c>
      <c r="H1331" s="6" t="s">
        <v>26</v>
      </c>
      <c r="I1331" s="6">
        <f>INDEX(Data_Persons[Tenure (yrs)],MATCH(Data_Sales!H1331,Data_Persons[Sales Person],0))</f>
        <v>5</v>
      </c>
      <c r="J1331" s="6" t="s">
        <v>27</v>
      </c>
      <c r="K1331" s="6" t="s">
        <v>1253</v>
      </c>
      <c r="L1331" s="22">
        <v>159</v>
      </c>
      <c r="M1331" s="6">
        <v>6</v>
      </c>
      <c r="N1331" s="22">
        <f t="shared" si="62"/>
        <v>954</v>
      </c>
      <c r="O1331" s="6" t="str">
        <f>VLOOKUP(H1331,Data_Persons!$B$2:$C$9,2,0)</f>
        <v>Sara</v>
      </c>
    </row>
    <row r="1332" spans="1:15" x14ac:dyDescent="0.3">
      <c r="A1332" s="8" t="s">
        <v>1375</v>
      </c>
      <c r="B1332" s="43">
        <v>44369</v>
      </c>
      <c r="C1332" s="6">
        <f>DAY(Data_Sales[[#This Row],[Order Date]])</f>
        <v>22</v>
      </c>
      <c r="D1332" s="14">
        <f t="shared" si="60"/>
        <v>6</v>
      </c>
      <c r="E1332" s="6">
        <f t="shared" si="61"/>
        <v>2021</v>
      </c>
      <c r="F1332" s="6">
        <v>15</v>
      </c>
      <c r="G1332" s="6" t="s">
        <v>49</v>
      </c>
      <c r="H1332" s="6" t="s">
        <v>36</v>
      </c>
      <c r="I1332" s="6">
        <f>INDEX(Data_Persons[Tenure (yrs)],MATCH(Data_Sales!H1332,Data_Persons[Sales Person],0))</f>
        <v>6</v>
      </c>
      <c r="J1332" s="6" t="s">
        <v>27</v>
      </c>
      <c r="K1332" s="6" t="s">
        <v>1253</v>
      </c>
      <c r="L1332" s="22">
        <v>159</v>
      </c>
      <c r="M1332" s="6">
        <v>6</v>
      </c>
      <c r="N1332" s="22">
        <f t="shared" si="62"/>
        <v>954</v>
      </c>
      <c r="O1332" s="6" t="str">
        <f>VLOOKUP(H1332,Data_Persons!$B$2:$C$9,2,0)</f>
        <v>Steve</v>
      </c>
    </row>
    <row r="1333" spans="1:15" x14ac:dyDescent="0.3">
      <c r="A1333" s="8" t="s">
        <v>1376</v>
      </c>
      <c r="B1333" s="43">
        <v>44369</v>
      </c>
      <c r="C1333" s="6">
        <f>DAY(Data_Sales[[#This Row],[Order Date]])</f>
        <v>22</v>
      </c>
      <c r="D1333" s="14">
        <f t="shared" si="60"/>
        <v>6</v>
      </c>
      <c r="E1333" s="6">
        <f t="shared" si="61"/>
        <v>2021</v>
      </c>
      <c r="F1333" s="6">
        <v>15</v>
      </c>
      <c r="G1333" s="6" t="s">
        <v>49</v>
      </c>
      <c r="H1333" s="6" t="s">
        <v>26</v>
      </c>
      <c r="I1333" s="6">
        <f>INDEX(Data_Persons[Tenure (yrs)],MATCH(Data_Sales!H1333,Data_Persons[Sales Person],0))</f>
        <v>5</v>
      </c>
      <c r="J1333" s="6" t="s">
        <v>27</v>
      </c>
      <c r="K1333" s="6" t="s">
        <v>1253</v>
      </c>
      <c r="L1333" s="22">
        <v>159</v>
      </c>
      <c r="M1333" s="6">
        <v>8</v>
      </c>
      <c r="N1333" s="22">
        <f t="shared" si="62"/>
        <v>1272</v>
      </c>
      <c r="O1333" s="6" t="str">
        <f>VLOOKUP(H1333,Data_Persons!$B$2:$C$9,2,0)</f>
        <v>Sara</v>
      </c>
    </row>
    <row r="1334" spans="1:15" x14ac:dyDescent="0.3">
      <c r="A1334" s="8" t="s">
        <v>1377</v>
      </c>
      <c r="B1334" s="43">
        <v>44371</v>
      </c>
      <c r="C1334" s="6">
        <f>DAY(Data_Sales[[#This Row],[Order Date]])</f>
        <v>24</v>
      </c>
      <c r="D1334" s="14">
        <f t="shared" si="60"/>
        <v>6</v>
      </c>
      <c r="E1334" s="6">
        <f t="shared" si="61"/>
        <v>2021</v>
      </c>
      <c r="F1334" s="6">
        <v>18</v>
      </c>
      <c r="G1334" s="6" t="s">
        <v>52</v>
      </c>
      <c r="H1334" s="6" t="s">
        <v>11</v>
      </c>
      <c r="I1334" s="6">
        <f>INDEX(Data_Persons[Tenure (yrs)],MATCH(Data_Sales!H1334,Data_Persons[Sales Person],0))</f>
        <v>3</v>
      </c>
      <c r="J1334" s="6" t="s">
        <v>12</v>
      </c>
      <c r="K1334" s="6" t="s">
        <v>1253</v>
      </c>
      <c r="L1334" s="22">
        <v>159</v>
      </c>
      <c r="M1334" s="6">
        <v>5</v>
      </c>
      <c r="N1334" s="22">
        <f t="shared" si="62"/>
        <v>795</v>
      </c>
      <c r="O1334" s="6" t="str">
        <f>VLOOKUP(H1334,Data_Persons!$B$2:$C$9,2,0)</f>
        <v>Jeff</v>
      </c>
    </row>
    <row r="1335" spans="1:15" x14ac:dyDescent="0.3">
      <c r="A1335" s="8" t="s">
        <v>1378</v>
      </c>
      <c r="B1335" s="43">
        <v>44375</v>
      </c>
      <c r="C1335" s="6">
        <f>DAY(Data_Sales[[#This Row],[Order Date]])</f>
        <v>28</v>
      </c>
      <c r="D1335" s="14">
        <f t="shared" si="60"/>
        <v>6</v>
      </c>
      <c r="E1335" s="6">
        <f t="shared" si="61"/>
        <v>2021</v>
      </c>
      <c r="F1335" s="6">
        <v>2</v>
      </c>
      <c r="G1335" s="6" t="s">
        <v>74</v>
      </c>
      <c r="H1335" s="6" t="s">
        <v>20</v>
      </c>
      <c r="I1335" s="6">
        <f>INDEX(Data_Persons[Tenure (yrs)],MATCH(Data_Sales!H1335,Data_Persons[Sales Person],0))</f>
        <v>2</v>
      </c>
      <c r="J1335" s="6" t="s">
        <v>21</v>
      </c>
      <c r="K1335" s="6" t="s">
        <v>1253</v>
      </c>
      <c r="L1335" s="22">
        <v>159</v>
      </c>
      <c r="M1335" s="6">
        <v>5</v>
      </c>
      <c r="N1335" s="22">
        <f t="shared" si="62"/>
        <v>795</v>
      </c>
      <c r="O1335" s="6" t="str">
        <f>VLOOKUP(H1335,Data_Persons!$B$2:$C$9,2,0)</f>
        <v>Jeff</v>
      </c>
    </row>
    <row r="1336" spans="1:15" x14ac:dyDescent="0.3">
      <c r="A1336" s="8" t="s">
        <v>1379</v>
      </c>
      <c r="B1336" s="43">
        <v>44376</v>
      </c>
      <c r="C1336" s="6">
        <f>DAY(Data_Sales[[#This Row],[Order Date]])</f>
        <v>29</v>
      </c>
      <c r="D1336" s="14">
        <f t="shared" si="60"/>
        <v>6</v>
      </c>
      <c r="E1336" s="6">
        <f t="shared" si="61"/>
        <v>2021</v>
      </c>
      <c r="F1336" s="6">
        <v>15</v>
      </c>
      <c r="G1336" s="6" t="s">
        <v>49</v>
      </c>
      <c r="H1336" s="6" t="s">
        <v>36</v>
      </c>
      <c r="I1336" s="6">
        <f>INDEX(Data_Persons[Tenure (yrs)],MATCH(Data_Sales!H1336,Data_Persons[Sales Person],0))</f>
        <v>6</v>
      </c>
      <c r="J1336" s="6" t="s">
        <v>27</v>
      </c>
      <c r="K1336" s="6" t="s">
        <v>1253</v>
      </c>
      <c r="L1336" s="22">
        <v>159</v>
      </c>
      <c r="M1336" s="6">
        <v>5</v>
      </c>
      <c r="N1336" s="22">
        <f t="shared" si="62"/>
        <v>795</v>
      </c>
      <c r="O1336" s="6" t="str">
        <f>VLOOKUP(H1336,Data_Persons!$B$2:$C$9,2,0)</f>
        <v>Steve</v>
      </c>
    </row>
    <row r="1337" spans="1:15" x14ac:dyDescent="0.3">
      <c r="A1337" s="8" t="s">
        <v>1380</v>
      </c>
      <c r="B1337" s="43">
        <v>44381</v>
      </c>
      <c r="C1337" s="6">
        <f>DAY(Data_Sales[[#This Row],[Order Date]])</f>
        <v>4</v>
      </c>
      <c r="D1337" s="14">
        <f t="shared" si="60"/>
        <v>7</v>
      </c>
      <c r="E1337" s="6">
        <f t="shared" si="61"/>
        <v>2021</v>
      </c>
      <c r="F1337" s="6">
        <v>10</v>
      </c>
      <c r="G1337" s="6" t="s">
        <v>68</v>
      </c>
      <c r="H1337" s="6" t="s">
        <v>41</v>
      </c>
      <c r="I1337" s="6">
        <f>INDEX(Data_Persons[Tenure (yrs)],MATCH(Data_Sales!H1337,Data_Persons[Sales Person],0))</f>
        <v>8</v>
      </c>
      <c r="J1337" s="6" t="s">
        <v>17</v>
      </c>
      <c r="K1337" s="6" t="s">
        <v>1253</v>
      </c>
      <c r="L1337" s="22">
        <v>159</v>
      </c>
      <c r="M1337" s="6">
        <v>2</v>
      </c>
      <c r="N1337" s="22">
        <f t="shared" si="62"/>
        <v>318</v>
      </c>
      <c r="O1337" s="6" t="str">
        <f>VLOOKUP(H1337,Data_Persons!$B$2:$C$9,2,0)</f>
        <v>Philip</v>
      </c>
    </row>
    <row r="1338" spans="1:15" x14ac:dyDescent="0.3">
      <c r="A1338" s="8" t="s">
        <v>1381</v>
      </c>
      <c r="B1338" s="43">
        <v>44384</v>
      </c>
      <c r="C1338" s="6">
        <f>DAY(Data_Sales[[#This Row],[Order Date]])</f>
        <v>7</v>
      </c>
      <c r="D1338" s="14">
        <f t="shared" si="60"/>
        <v>7</v>
      </c>
      <c r="E1338" s="6">
        <f t="shared" si="61"/>
        <v>2021</v>
      </c>
      <c r="F1338" s="6">
        <v>20</v>
      </c>
      <c r="G1338" s="6" t="s">
        <v>10</v>
      </c>
      <c r="H1338" s="6" t="s">
        <v>11</v>
      </c>
      <c r="I1338" s="6">
        <f>INDEX(Data_Persons[Tenure (yrs)],MATCH(Data_Sales!H1338,Data_Persons[Sales Person],0))</f>
        <v>3</v>
      </c>
      <c r="J1338" s="6" t="s">
        <v>12</v>
      </c>
      <c r="K1338" s="6" t="s">
        <v>1253</v>
      </c>
      <c r="L1338" s="22">
        <v>159</v>
      </c>
      <c r="M1338" s="6">
        <v>9</v>
      </c>
      <c r="N1338" s="22">
        <f t="shared" si="62"/>
        <v>1431</v>
      </c>
      <c r="O1338" s="6" t="str">
        <f>VLOOKUP(H1338,Data_Persons!$B$2:$C$9,2,0)</f>
        <v>Jeff</v>
      </c>
    </row>
    <row r="1339" spans="1:15" x14ac:dyDescent="0.3">
      <c r="A1339" s="8" t="s">
        <v>1382</v>
      </c>
      <c r="B1339" s="43">
        <v>44384</v>
      </c>
      <c r="C1339" s="6">
        <f>DAY(Data_Sales[[#This Row],[Order Date]])</f>
        <v>7</v>
      </c>
      <c r="D1339" s="14">
        <f t="shared" si="60"/>
        <v>7</v>
      </c>
      <c r="E1339" s="6">
        <f t="shared" si="61"/>
        <v>2021</v>
      </c>
      <c r="F1339" s="6">
        <v>10</v>
      </c>
      <c r="G1339" s="6" t="s">
        <v>68</v>
      </c>
      <c r="H1339" s="6" t="s">
        <v>16</v>
      </c>
      <c r="I1339" s="6">
        <f>INDEX(Data_Persons[Tenure (yrs)],MATCH(Data_Sales!H1339,Data_Persons[Sales Person],0))</f>
        <v>4</v>
      </c>
      <c r="J1339" s="6" t="s">
        <v>17</v>
      </c>
      <c r="K1339" s="6" t="s">
        <v>1253</v>
      </c>
      <c r="L1339" s="22">
        <v>159</v>
      </c>
      <c r="M1339" s="6">
        <v>7</v>
      </c>
      <c r="N1339" s="22">
        <f t="shared" si="62"/>
        <v>1113</v>
      </c>
      <c r="O1339" s="6" t="str">
        <f>VLOOKUP(H1339,Data_Persons!$B$2:$C$9,2,0)</f>
        <v>Steve</v>
      </c>
    </row>
    <row r="1340" spans="1:15" x14ac:dyDescent="0.3">
      <c r="A1340" s="8" t="s">
        <v>1383</v>
      </c>
      <c r="B1340" s="43">
        <v>44384</v>
      </c>
      <c r="C1340" s="6">
        <f>DAY(Data_Sales[[#This Row],[Order Date]])</f>
        <v>7</v>
      </c>
      <c r="D1340" s="14">
        <f t="shared" si="60"/>
        <v>7</v>
      </c>
      <c r="E1340" s="6">
        <f t="shared" si="61"/>
        <v>2021</v>
      </c>
      <c r="F1340" s="6">
        <v>13</v>
      </c>
      <c r="G1340" s="6" t="s">
        <v>35</v>
      </c>
      <c r="H1340" s="6" t="s">
        <v>36</v>
      </c>
      <c r="I1340" s="6">
        <f>INDEX(Data_Persons[Tenure (yrs)],MATCH(Data_Sales!H1340,Data_Persons[Sales Person],0))</f>
        <v>6</v>
      </c>
      <c r="J1340" s="6" t="s">
        <v>27</v>
      </c>
      <c r="K1340" s="6" t="s">
        <v>1253</v>
      </c>
      <c r="L1340" s="22">
        <v>159</v>
      </c>
      <c r="M1340" s="6">
        <v>9</v>
      </c>
      <c r="N1340" s="22">
        <f t="shared" si="62"/>
        <v>1431</v>
      </c>
      <c r="O1340" s="6" t="str">
        <f>VLOOKUP(H1340,Data_Persons!$B$2:$C$9,2,0)</f>
        <v>Steve</v>
      </c>
    </row>
    <row r="1341" spans="1:15" x14ac:dyDescent="0.3">
      <c r="A1341" s="8" t="s">
        <v>1384</v>
      </c>
      <c r="B1341" s="43">
        <v>44386</v>
      </c>
      <c r="C1341" s="6">
        <f>DAY(Data_Sales[[#This Row],[Order Date]])</f>
        <v>9</v>
      </c>
      <c r="D1341" s="14">
        <f t="shared" si="60"/>
        <v>7</v>
      </c>
      <c r="E1341" s="6">
        <f t="shared" si="61"/>
        <v>2021</v>
      </c>
      <c r="F1341" s="6">
        <v>10</v>
      </c>
      <c r="G1341" s="6" t="s">
        <v>68</v>
      </c>
      <c r="H1341" s="6" t="s">
        <v>41</v>
      </c>
      <c r="I1341" s="6">
        <f>INDEX(Data_Persons[Tenure (yrs)],MATCH(Data_Sales!H1341,Data_Persons[Sales Person],0))</f>
        <v>8</v>
      </c>
      <c r="J1341" s="6" t="s">
        <v>17</v>
      </c>
      <c r="K1341" s="6" t="s">
        <v>1253</v>
      </c>
      <c r="L1341" s="22">
        <v>159</v>
      </c>
      <c r="M1341" s="6">
        <v>3</v>
      </c>
      <c r="N1341" s="22">
        <f t="shared" si="62"/>
        <v>477</v>
      </c>
      <c r="O1341" s="6" t="str">
        <f>VLOOKUP(H1341,Data_Persons!$B$2:$C$9,2,0)</f>
        <v>Philip</v>
      </c>
    </row>
    <row r="1342" spans="1:15" x14ac:dyDescent="0.3">
      <c r="A1342" s="8" t="s">
        <v>1385</v>
      </c>
      <c r="B1342" s="43">
        <v>44388</v>
      </c>
      <c r="C1342" s="6">
        <f>DAY(Data_Sales[[#This Row],[Order Date]])</f>
        <v>11</v>
      </c>
      <c r="D1342" s="14">
        <f t="shared" si="60"/>
        <v>7</v>
      </c>
      <c r="E1342" s="6">
        <f t="shared" si="61"/>
        <v>2021</v>
      </c>
      <c r="F1342" s="6">
        <v>20</v>
      </c>
      <c r="G1342" s="6" t="s">
        <v>10</v>
      </c>
      <c r="H1342" s="6" t="s">
        <v>38</v>
      </c>
      <c r="I1342" s="6">
        <f>INDEX(Data_Persons[Tenure (yrs)],MATCH(Data_Sales!H1342,Data_Persons[Sales Person],0))</f>
        <v>5</v>
      </c>
      <c r="J1342" s="6" t="s">
        <v>12</v>
      </c>
      <c r="K1342" s="6" t="s">
        <v>1253</v>
      </c>
      <c r="L1342" s="22">
        <v>159</v>
      </c>
      <c r="M1342" s="6">
        <v>3</v>
      </c>
      <c r="N1342" s="22">
        <f t="shared" si="62"/>
        <v>477</v>
      </c>
      <c r="O1342" s="6" t="str">
        <f>VLOOKUP(H1342,Data_Persons!$B$2:$C$9,2,0)</f>
        <v>Jeff</v>
      </c>
    </row>
    <row r="1343" spans="1:15" x14ac:dyDescent="0.3">
      <c r="A1343" s="8" t="s">
        <v>1386</v>
      </c>
      <c r="B1343" s="43">
        <v>44388</v>
      </c>
      <c r="C1343" s="6">
        <f>DAY(Data_Sales[[#This Row],[Order Date]])</f>
        <v>11</v>
      </c>
      <c r="D1343" s="14">
        <f t="shared" si="60"/>
        <v>7</v>
      </c>
      <c r="E1343" s="6">
        <f t="shared" si="61"/>
        <v>2021</v>
      </c>
      <c r="F1343" s="6">
        <v>3</v>
      </c>
      <c r="G1343" s="6" t="s">
        <v>29</v>
      </c>
      <c r="H1343" s="6" t="s">
        <v>20</v>
      </c>
      <c r="I1343" s="6">
        <f>INDEX(Data_Persons[Tenure (yrs)],MATCH(Data_Sales!H1343,Data_Persons[Sales Person],0))</f>
        <v>2</v>
      </c>
      <c r="J1343" s="6" t="s">
        <v>21</v>
      </c>
      <c r="K1343" s="6" t="s">
        <v>1253</v>
      </c>
      <c r="L1343" s="22">
        <v>159</v>
      </c>
      <c r="M1343" s="6">
        <v>5</v>
      </c>
      <c r="N1343" s="22">
        <f t="shared" si="62"/>
        <v>795</v>
      </c>
      <c r="O1343" s="6" t="str">
        <f>VLOOKUP(H1343,Data_Persons!$B$2:$C$9,2,0)</f>
        <v>Jeff</v>
      </c>
    </row>
    <row r="1344" spans="1:15" x14ac:dyDescent="0.3">
      <c r="A1344" s="8" t="s">
        <v>1387</v>
      </c>
      <c r="B1344" s="43">
        <v>44390</v>
      </c>
      <c r="C1344" s="6">
        <f>DAY(Data_Sales[[#This Row],[Order Date]])</f>
        <v>13</v>
      </c>
      <c r="D1344" s="14">
        <f t="shared" si="60"/>
        <v>7</v>
      </c>
      <c r="E1344" s="6">
        <f t="shared" si="61"/>
        <v>2021</v>
      </c>
      <c r="F1344" s="6">
        <v>17</v>
      </c>
      <c r="G1344" s="6" t="s">
        <v>63</v>
      </c>
      <c r="H1344" s="6" t="s">
        <v>38</v>
      </c>
      <c r="I1344" s="6">
        <f>INDEX(Data_Persons[Tenure (yrs)],MATCH(Data_Sales!H1344,Data_Persons[Sales Person],0))</f>
        <v>5</v>
      </c>
      <c r="J1344" s="6" t="s">
        <v>12</v>
      </c>
      <c r="K1344" s="6" t="s">
        <v>1253</v>
      </c>
      <c r="L1344" s="22">
        <v>159</v>
      </c>
      <c r="M1344" s="6">
        <v>6</v>
      </c>
      <c r="N1344" s="22">
        <f t="shared" si="62"/>
        <v>954</v>
      </c>
      <c r="O1344" s="6" t="str">
        <f>VLOOKUP(H1344,Data_Persons!$B$2:$C$9,2,0)</f>
        <v>Jeff</v>
      </c>
    </row>
    <row r="1345" spans="1:15" x14ac:dyDescent="0.3">
      <c r="A1345" s="8" t="s">
        <v>1388</v>
      </c>
      <c r="B1345" s="43">
        <v>44390</v>
      </c>
      <c r="C1345" s="6">
        <f>DAY(Data_Sales[[#This Row],[Order Date]])</f>
        <v>13</v>
      </c>
      <c r="D1345" s="14">
        <f t="shared" si="60"/>
        <v>7</v>
      </c>
      <c r="E1345" s="6">
        <f t="shared" si="61"/>
        <v>2021</v>
      </c>
      <c r="F1345" s="6">
        <v>11</v>
      </c>
      <c r="G1345" s="6" t="s">
        <v>115</v>
      </c>
      <c r="H1345" s="6" t="s">
        <v>26</v>
      </c>
      <c r="I1345" s="6">
        <f>INDEX(Data_Persons[Tenure (yrs)],MATCH(Data_Sales!H1345,Data_Persons[Sales Person],0))</f>
        <v>5</v>
      </c>
      <c r="J1345" s="6" t="s">
        <v>27</v>
      </c>
      <c r="K1345" s="6" t="s">
        <v>1253</v>
      </c>
      <c r="L1345" s="22">
        <v>159</v>
      </c>
      <c r="M1345" s="6">
        <v>5</v>
      </c>
      <c r="N1345" s="22">
        <f t="shared" si="62"/>
        <v>795</v>
      </c>
      <c r="O1345" s="6" t="str">
        <f>VLOOKUP(H1345,Data_Persons!$B$2:$C$9,2,0)</f>
        <v>Sara</v>
      </c>
    </row>
    <row r="1346" spans="1:15" x14ac:dyDescent="0.3">
      <c r="A1346" s="8" t="s">
        <v>1389</v>
      </c>
      <c r="B1346" s="43">
        <v>44394</v>
      </c>
      <c r="C1346" s="6">
        <f>DAY(Data_Sales[[#This Row],[Order Date]])</f>
        <v>17</v>
      </c>
      <c r="D1346" s="14">
        <f t="shared" ref="D1346:D1409" si="63">MONTH(B1346)</f>
        <v>7</v>
      </c>
      <c r="E1346" s="6">
        <f t="shared" ref="E1346:E1409" si="64">YEAR(B1346)</f>
        <v>2021</v>
      </c>
      <c r="F1346" s="6">
        <v>17</v>
      </c>
      <c r="G1346" s="6" t="s">
        <v>63</v>
      </c>
      <c r="H1346" s="6" t="s">
        <v>11</v>
      </c>
      <c r="I1346" s="6">
        <f>INDEX(Data_Persons[Tenure (yrs)],MATCH(Data_Sales!H1346,Data_Persons[Sales Person],0))</f>
        <v>3</v>
      </c>
      <c r="J1346" s="6" t="s">
        <v>12</v>
      </c>
      <c r="K1346" s="6" t="s">
        <v>1253</v>
      </c>
      <c r="L1346" s="22">
        <v>159</v>
      </c>
      <c r="M1346" s="6">
        <v>2</v>
      </c>
      <c r="N1346" s="22">
        <f t="shared" si="62"/>
        <v>318</v>
      </c>
      <c r="O1346" s="6" t="str">
        <f>VLOOKUP(H1346,Data_Persons!$B$2:$C$9,2,0)</f>
        <v>Jeff</v>
      </c>
    </row>
    <row r="1347" spans="1:15" x14ac:dyDescent="0.3">
      <c r="A1347" s="8" t="s">
        <v>1390</v>
      </c>
      <c r="B1347" s="43">
        <v>44394</v>
      </c>
      <c r="C1347" s="6">
        <f>DAY(Data_Sales[[#This Row],[Order Date]])</f>
        <v>17</v>
      </c>
      <c r="D1347" s="14">
        <f t="shared" si="63"/>
        <v>7</v>
      </c>
      <c r="E1347" s="6">
        <f t="shared" si="64"/>
        <v>2021</v>
      </c>
      <c r="F1347" s="6">
        <v>15</v>
      </c>
      <c r="G1347" s="6" t="s">
        <v>49</v>
      </c>
      <c r="H1347" s="6" t="s">
        <v>36</v>
      </c>
      <c r="I1347" s="6">
        <f>INDEX(Data_Persons[Tenure (yrs)],MATCH(Data_Sales!H1347,Data_Persons[Sales Person],0))</f>
        <v>6</v>
      </c>
      <c r="J1347" s="6" t="s">
        <v>27</v>
      </c>
      <c r="K1347" s="6" t="s">
        <v>1253</v>
      </c>
      <c r="L1347" s="22">
        <v>159</v>
      </c>
      <c r="M1347" s="6">
        <v>3</v>
      </c>
      <c r="N1347" s="22">
        <f t="shared" ref="N1347:N1410" si="65">L1347*M1347</f>
        <v>477</v>
      </c>
      <c r="O1347" s="6" t="str">
        <f>VLOOKUP(H1347,Data_Persons!$B$2:$C$9,2,0)</f>
        <v>Steve</v>
      </c>
    </row>
    <row r="1348" spans="1:15" x14ac:dyDescent="0.3">
      <c r="A1348" s="8" t="s">
        <v>1391</v>
      </c>
      <c r="B1348" s="43">
        <v>44395</v>
      </c>
      <c r="C1348" s="6">
        <f>DAY(Data_Sales[[#This Row],[Order Date]])</f>
        <v>18</v>
      </c>
      <c r="D1348" s="14">
        <f t="shared" si="63"/>
        <v>7</v>
      </c>
      <c r="E1348" s="6">
        <f t="shared" si="64"/>
        <v>2021</v>
      </c>
      <c r="F1348" s="6">
        <v>5</v>
      </c>
      <c r="G1348" s="6" t="s">
        <v>23</v>
      </c>
      <c r="H1348" s="6" t="s">
        <v>30</v>
      </c>
      <c r="I1348" s="6">
        <f>INDEX(Data_Persons[Tenure (yrs)],MATCH(Data_Sales!H1348,Data_Persons[Sales Person],0))</f>
        <v>2</v>
      </c>
      <c r="J1348" s="6" t="s">
        <v>21</v>
      </c>
      <c r="K1348" s="6" t="s">
        <v>1253</v>
      </c>
      <c r="L1348" s="22">
        <v>159</v>
      </c>
      <c r="M1348" s="6">
        <v>1</v>
      </c>
      <c r="N1348" s="22">
        <f t="shared" si="65"/>
        <v>159</v>
      </c>
      <c r="O1348" s="6" t="str">
        <f>VLOOKUP(H1348,Data_Persons!$B$2:$C$9,2,0)</f>
        <v>Sara</v>
      </c>
    </row>
    <row r="1349" spans="1:15" x14ac:dyDescent="0.3">
      <c r="A1349" s="8" t="s">
        <v>1392</v>
      </c>
      <c r="B1349" s="43">
        <v>44395</v>
      </c>
      <c r="C1349" s="6">
        <f>DAY(Data_Sales[[#This Row],[Order Date]])</f>
        <v>18</v>
      </c>
      <c r="D1349" s="14">
        <f t="shared" si="63"/>
        <v>7</v>
      </c>
      <c r="E1349" s="6">
        <f t="shared" si="64"/>
        <v>2021</v>
      </c>
      <c r="F1349" s="6">
        <v>12</v>
      </c>
      <c r="G1349" s="6" t="s">
        <v>25</v>
      </c>
      <c r="H1349" s="6" t="s">
        <v>36</v>
      </c>
      <c r="I1349" s="6">
        <f>INDEX(Data_Persons[Tenure (yrs)],MATCH(Data_Sales!H1349,Data_Persons[Sales Person],0))</f>
        <v>6</v>
      </c>
      <c r="J1349" s="6" t="s">
        <v>27</v>
      </c>
      <c r="K1349" s="6" t="s">
        <v>1253</v>
      </c>
      <c r="L1349" s="22">
        <v>159</v>
      </c>
      <c r="M1349" s="6">
        <v>5</v>
      </c>
      <c r="N1349" s="22">
        <f t="shared" si="65"/>
        <v>795</v>
      </c>
      <c r="O1349" s="6" t="str">
        <f>VLOOKUP(H1349,Data_Persons!$B$2:$C$9,2,0)</f>
        <v>Steve</v>
      </c>
    </row>
    <row r="1350" spans="1:15" x14ac:dyDescent="0.3">
      <c r="A1350" s="8" t="s">
        <v>1393</v>
      </c>
      <c r="B1350" s="43">
        <v>44395</v>
      </c>
      <c r="C1350" s="6">
        <f>DAY(Data_Sales[[#This Row],[Order Date]])</f>
        <v>18</v>
      </c>
      <c r="D1350" s="14">
        <f t="shared" si="63"/>
        <v>7</v>
      </c>
      <c r="E1350" s="6">
        <f t="shared" si="64"/>
        <v>2021</v>
      </c>
      <c r="F1350" s="6">
        <v>5</v>
      </c>
      <c r="G1350" s="6" t="s">
        <v>23</v>
      </c>
      <c r="H1350" s="6" t="s">
        <v>20</v>
      </c>
      <c r="I1350" s="6">
        <f>INDEX(Data_Persons[Tenure (yrs)],MATCH(Data_Sales!H1350,Data_Persons[Sales Person],0))</f>
        <v>2</v>
      </c>
      <c r="J1350" s="6" t="s">
        <v>21</v>
      </c>
      <c r="K1350" s="6" t="s">
        <v>1253</v>
      </c>
      <c r="L1350" s="22">
        <v>159</v>
      </c>
      <c r="M1350" s="6">
        <v>9</v>
      </c>
      <c r="N1350" s="22">
        <f t="shared" si="65"/>
        <v>1431</v>
      </c>
      <c r="O1350" s="6" t="str">
        <f>VLOOKUP(H1350,Data_Persons!$B$2:$C$9,2,0)</f>
        <v>Jeff</v>
      </c>
    </row>
    <row r="1351" spans="1:15" x14ac:dyDescent="0.3">
      <c r="A1351" s="8" t="s">
        <v>1394</v>
      </c>
      <c r="B1351" s="43">
        <v>44397</v>
      </c>
      <c r="C1351" s="6">
        <f>DAY(Data_Sales[[#This Row],[Order Date]])</f>
        <v>20</v>
      </c>
      <c r="D1351" s="14">
        <f t="shared" si="63"/>
        <v>7</v>
      </c>
      <c r="E1351" s="6">
        <f t="shared" si="64"/>
        <v>2021</v>
      </c>
      <c r="F1351" s="6">
        <v>16</v>
      </c>
      <c r="G1351" s="6" t="s">
        <v>92</v>
      </c>
      <c r="H1351" s="6" t="s">
        <v>38</v>
      </c>
      <c r="I1351" s="6">
        <f>INDEX(Data_Persons[Tenure (yrs)],MATCH(Data_Sales!H1351,Data_Persons[Sales Person],0))</f>
        <v>5</v>
      </c>
      <c r="J1351" s="6" t="s">
        <v>12</v>
      </c>
      <c r="K1351" s="6" t="s">
        <v>1253</v>
      </c>
      <c r="L1351" s="22">
        <v>159</v>
      </c>
      <c r="M1351" s="6">
        <v>3</v>
      </c>
      <c r="N1351" s="22">
        <f t="shared" si="65"/>
        <v>477</v>
      </c>
      <c r="O1351" s="6" t="str">
        <f>VLOOKUP(H1351,Data_Persons!$B$2:$C$9,2,0)</f>
        <v>Jeff</v>
      </c>
    </row>
    <row r="1352" spans="1:15" x14ac:dyDescent="0.3">
      <c r="A1352" s="8" t="s">
        <v>1395</v>
      </c>
      <c r="B1352" s="43">
        <v>44397</v>
      </c>
      <c r="C1352" s="6">
        <f>DAY(Data_Sales[[#This Row],[Order Date]])</f>
        <v>20</v>
      </c>
      <c r="D1352" s="14">
        <f t="shared" si="63"/>
        <v>7</v>
      </c>
      <c r="E1352" s="6">
        <f t="shared" si="64"/>
        <v>2021</v>
      </c>
      <c r="F1352" s="6">
        <v>20</v>
      </c>
      <c r="G1352" s="6" t="s">
        <v>10</v>
      </c>
      <c r="H1352" s="6" t="s">
        <v>38</v>
      </c>
      <c r="I1352" s="6">
        <f>INDEX(Data_Persons[Tenure (yrs)],MATCH(Data_Sales!H1352,Data_Persons[Sales Person],0))</f>
        <v>5</v>
      </c>
      <c r="J1352" s="6" t="s">
        <v>12</v>
      </c>
      <c r="K1352" s="6" t="s">
        <v>1253</v>
      </c>
      <c r="L1352" s="22">
        <v>159</v>
      </c>
      <c r="M1352" s="6">
        <v>4</v>
      </c>
      <c r="N1352" s="22">
        <f t="shared" si="65"/>
        <v>636</v>
      </c>
      <c r="O1352" s="6" t="str">
        <f>VLOOKUP(H1352,Data_Persons!$B$2:$C$9,2,0)</f>
        <v>Jeff</v>
      </c>
    </row>
    <row r="1353" spans="1:15" x14ac:dyDescent="0.3">
      <c r="A1353" s="8" t="s">
        <v>1396</v>
      </c>
      <c r="B1353" s="43">
        <v>44402</v>
      </c>
      <c r="C1353" s="6">
        <f>DAY(Data_Sales[[#This Row],[Order Date]])</f>
        <v>25</v>
      </c>
      <c r="D1353" s="14">
        <f t="shared" si="63"/>
        <v>7</v>
      </c>
      <c r="E1353" s="6">
        <f t="shared" si="64"/>
        <v>2021</v>
      </c>
      <c r="F1353" s="6">
        <v>12</v>
      </c>
      <c r="G1353" s="6" t="s">
        <v>25</v>
      </c>
      <c r="H1353" s="6" t="s">
        <v>26</v>
      </c>
      <c r="I1353" s="6">
        <f>INDEX(Data_Persons[Tenure (yrs)],MATCH(Data_Sales!H1353,Data_Persons[Sales Person],0))</f>
        <v>5</v>
      </c>
      <c r="J1353" s="6" t="s">
        <v>27</v>
      </c>
      <c r="K1353" s="6" t="s">
        <v>1253</v>
      </c>
      <c r="L1353" s="22">
        <v>159</v>
      </c>
      <c r="M1353" s="6">
        <v>7</v>
      </c>
      <c r="N1353" s="22">
        <f t="shared" si="65"/>
        <v>1113</v>
      </c>
      <c r="O1353" s="6" t="str">
        <f>VLOOKUP(H1353,Data_Persons!$B$2:$C$9,2,0)</f>
        <v>Sara</v>
      </c>
    </row>
    <row r="1354" spans="1:15" x14ac:dyDescent="0.3">
      <c r="A1354" s="8" t="s">
        <v>1397</v>
      </c>
      <c r="B1354" s="43">
        <v>44402</v>
      </c>
      <c r="C1354" s="6">
        <f>DAY(Data_Sales[[#This Row],[Order Date]])</f>
        <v>25</v>
      </c>
      <c r="D1354" s="14">
        <f t="shared" si="63"/>
        <v>7</v>
      </c>
      <c r="E1354" s="6">
        <f t="shared" si="64"/>
        <v>2021</v>
      </c>
      <c r="F1354" s="6">
        <v>17</v>
      </c>
      <c r="G1354" s="6" t="s">
        <v>63</v>
      </c>
      <c r="H1354" s="6" t="s">
        <v>38</v>
      </c>
      <c r="I1354" s="6">
        <f>INDEX(Data_Persons[Tenure (yrs)],MATCH(Data_Sales!H1354,Data_Persons[Sales Person],0))</f>
        <v>5</v>
      </c>
      <c r="J1354" s="6" t="s">
        <v>12</v>
      </c>
      <c r="K1354" s="6" t="s">
        <v>1253</v>
      </c>
      <c r="L1354" s="22">
        <v>159</v>
      </c>
      <c r="M1354" s="6">
        <v>8</v>
      </c>
      <c r="N1354" s="22">
        <f t="shared" si="65"/>
        <v>1272</v>
      </c>
      <c r="O1354" s="6" t="str">
        <f>VLOOKUP(H1354,Data_Persons!$B$2:$C$9,2,0)</f>
        <v>Jeff</v>
      </c>
    </row>
    <row r="1355" spans="1:15" x14ac:dyDescent="0.3">
      <c r="A1355" s="8" t="s">
        <v>1398</v>
      </c>
      <c r="B1355" s="43">
        <v>44403</v>
      </c>
      <c r="C1355" s="6">
        <f>DAY(Data_Sales[[#This Row],[Order Date]])</f>
        <v>26</v>
      </c>
      <c r="D1355" s="14">
        <f t="shared" si="63"/>
        <v>7</v>
      </c>
      <c r="E1355" s="6">
        <f t="shared" si="64"/>
        <v>2021</v>
      </c>
      <c r="F1355" s="6">
        <v>13</v>
      </c>
      <c r="G1355" s="6" t="s">
        <v>35</v>
      </c>
      <c r="H1355" s="6" t="s">
        <v>26</v>
      </c>
      <c r="I1355" s="6">
        <f>INDEX(Data_Persons[Tenure (yrs)],MATCH(Data_Sales!H1355,Data_Persons[Sales Person],0))</f>
        <v>5</v>
      </c>
      <c r="J1355" s="6" t="s">
        <v>27</v>
      </c>
      <c r="K1355" s="6" t="s">
        <v>1253</v>
      </c>
      <c r="L1355" s="22">
        <v>159</v>
      </c>
      <c r="M1355" s="6">
        <v>4</v>
      </c>
      <c r="N1355" s="22">
        <f t="shared" si="65"/>
        <v>636</v>
      </c>
      <c r="O1355" s="6" t="str">
        <f>VLOOKUP(H1355,Data_Persons!$B$2:$C$9,2,0)</f>
        <v>Sara</v>
      </c>
    </row>
    <row r="1356" spans="1:15" x14ac:dyDescent="0.3">
      <c r="A1356" s="8" t="s">
        <v>1399</v>
      </c>
      <c r="B1356" s="43">
        <v>44403</v>
      </c>
      <c r="C1356" s="6">
        <f>DAY(Data_Sales[[#This Row],[Order Date]])</f>
        <v>26</v>
      </c>
      <c r="D1356" s="14">
        <f t="shared" si="63"/>
        <v>7</v>
      </c>
      <c r="E1356" s="6">
        <f t="shared" si="64"/>
        <v>2021</v>
      </c>
      <c r="F1356" s="6">
        <v>15</v>
      </c>
      <c r="G1356" s="6" t="s">
        <v>49</v>
      </c>
      <c r="H1356" s="6" t="s">
        <v>26</v>
      </c>
      <c r="I1356" s="6">
        <f>INDEX(Data_Persons[Tenure (yrs)],MATCH(Data_Sales!H1356,Data_Persons[Sales Person],0))</f>
        <v>5</v>
      </c>
      <c r="J1356" s="6" t="s">
        <v>27</v>
      </c>
      <c r="K1356" s="6" t="s">
        <v>1253</v>
      </c>
      <c r="L1356" s="22">
        <v>159</v>
      </c>
      <c r="M1356" s="6">
        <v>9</v>
      </c>
      <c r="N1356" s="22">
        <f t="shared" si="65"/>
        <v>1431</v>
      </c>
      <c r="O1356" s="6" t="str">
        <f>VLOOKUP(H1356,Data_Persons!$B$2:$C$9,2,0)</f>
        <v>Sara</v>
      </c>
    </row>
    <row r="1357" spans="1:15" x14ac:dyDescent="0.3">
      <c r="A1357" s="8" t="s">
        <v>1400</v>
      </c>
      <c r="B1357" s="43">
        <v>44403</v>
      </c>
      <c r="C1357" s="6">
        <f>DAY(Data_Sales[[#This Row],[Order Date]])</f>
        <v>26</v>
      </c>
      <c r="D1357" s="14">
        <f t="shared" si="63"/>
        <v>7</v>
      </c>
      <c r="E1357" s="6">
        <f t="shared" si="64"/>
        <v>2021</v>
      </c>
      <c r="F1357" s="6">
        <v>7</v>
      </c>
      <c r="G1357" s="6" t="s">
        <v>43</v>
      </c>
      <c r="H1357" s="6" t="s">
        <v>41</v>
      </c>
      <c r="I1357" s="6">
        <f>INDEX(Data_Persons[Tenure (yrs)],MATCH(Data_Sales!H1357,Data_Persons[Sales Person],0))</f>
        <v>8</v>
      </c>
      <c r="J1357" s="6" t="s">
        <v>17</v>
      </c>
      <c r="K1357" s="6" t="s">
        <v>1253</v>
      </c>
      <c r="L1357" s="22">
        <v>159</v>
      </c>
      <c r="M1357" s="6">
        <v>6</v>
      </c>
      <c r="N1357" s="22">
        <f t="shared" si="65"/>
        <v>954</v>
      </c>
      <c r="O1357" s="6" t="str">
        <f>VLOOKUP(H1357,Data_Persons!$B$2:$C$9,2,0)</f>
        <v>Philip</v>
      </c>
    </row>
    <row r="1358" spans="1:15" x14ac:dyDescent="0.3">
      <c r="A1358" s="8" t="s">
        <v>1401</v>
      </c>
      <c r="B1358" s="43">
        <v>44404</v>
      </c>
      <c r="C1358" s="6">
        <f>DAY(Data_Sales[[#This Row],[Order Date]])</f>
        <v>27</v>
      </c>
      <c r="D1358" s="14">
        <f t="shared" si="63"/>
        <v>7</v>
      </c>
      <c r="E1358" s="6">
        <f t="shared" si="64"/>
        <v>2021</v>
      </c>
      <c r="F1358" s="6">
        <v>18</v>
      </c>
      <c r="G1358" s="6" t="s">
        <v>52</v>
      </c>
      <c r="H1358" s="6" t="s">
        <v>38</v>
      </c>
      <c r="I1358" s="6">
        <f>INDEX(Data_Persons[Tenure (yrs)],MATCH(Data_Sales!H1358,Data_Persons[Sales Person],0))</f>
        <v>5</v>
      </c>
      <c r="J1358" s="6" t="s">
        <v>12</v>
      </c>
      <c r="K1358" s="6" t="s">
        <v>1253</v>
      </c>
      <c r="L1358" s="22">
        <v>159</v>
      </c>
      <c r="M1358" s="6">
        <v>3</v>
      </c>
      <c r="N1358" s="22">
        <f t="shared" si="65"/>
        <v>477</v>
      </c>
      <c r="O1358" s="6" t="str">
        <f>VLOOKUP(H1358,Data_Persons!$B$2:$C$9,2,0)</f>
        <v>Jeff</v>
      </c>
    </row>
    <row r="1359" spans="1:15" x14ac:dyDescent="0.3">
      <c r="A1359" s="8" t="s">
        <v>1402</v>
      </c>
      <c r="B1359" s="43">
        <v>44404</v>
      </c>
      <c r="C1359" s="6">
        <f>DAY(Data_Sales[[#This Row],[Order Date]])</f>
        <v>27</v>
      </c>
      <c r="D1359" s="14">
        <f t="shared" si="63"/>
        <v>7</v>
      </c>
      <c r="E1359" s="6">
        <f t="shared" si="64"/>
        <v>2021</v>
      </c>
      <c r="F1359" s="6">
        <v>19</v>
      </c>
      <c r="G1359" s="6" t="s">
        <v>32</v>
      </c>
      <c r="H1359" s="6" t="s">
        <v>11</v>
      </c>
      <c r="I1359" s="6">
        <f>INDEX(Data_Persons[Tenure (yrs)],MATCH(Data_Sales!H1359,Data_Persons[Sales Person],0))</f>
        <v>3</v>
      </c>
      <c r="J1359" s="6" t="s">
        <v>12</v>
      </c>
      <c r="K1359" s="6" t="s">
        <v>1253</v>
      </c>
      <c r="L1359" s="22">
        <v>159</v>
      </c>
      <c r="M1359" s="6">
        <v>8</v>
      </c>
      <c r="N1359" s="22">
        <f t="shared" si="65"/>
        <v>1272</v>
      </c>
      <c r="O1359" s="6" t="str">
        <f>VLOOKUP(H1359,Data_Persons!$B$2:$C$9,2,0)</f>
        <v>Jeff</v>
      </c>
    </row>
    <row r="1360" spans="1:15" x14ac:dyDescent="0.3">
      <c r="A1360" s="8" t="s">
        <v>1403</v>
      </c>
      <c r="B1360" s="43">
        <v>44404</v>
      </c>
      <c r="C1360" s="6">
        <f>DAY(Data_Sales[[#This Row],[Order Date]])</f>
        <v>27</v>
      </c>
      <c r="D1360" s="14">
        <f t="shared" si="63"/>
        <v>7</v>
      </c>
      <c r="E1360" s="6">
        <f t="shared" si="64"/>
        <v>2021</v>
      </c>
      <c r="F1360" s="6">
        <v>8</v>
      </c>
      <c r="G1360" s="6" t="s">
        <v>76</v>
      </c>
      <c r="H1360" s="6" t="s">
        <v>16</v>
      </c>
      <c r="I1360" s="6">
        <f>INDEX(Data_Persons[Tenure (yrs)],MATCH(Data_Sales!H1360,Data_Persons[Sales Person],0))</f>
        <v>4</v>
      </c>
      <c r="J1360" s="6" t="s">
        <v>17</v>
      </c>
      <c r="K1360" s="6" t="s">
        <v>1253</v>
      </c>
      <c r="L1360" s="22">
        <v>159</v>
      </c>
      <c r="M1360" s="6">
        <v>8</v>
      </c>
      <c r="N1360" s="22">
        <f t="shared" si="65"/>
        <v>1272</v>
      </c>
      <c r="O1360" s="6" t="str">
        <f>VLOOKUP(H1360,Data_Persons!$B$2:$C$9,2,0)</f>
        <v>Steve</v>
      </c>
    </row>
    <row r="1361" spans="1:15" x14ac:dyDescent="0.3">
      <c r="A1361" s="8" t="s">
        <v>1404</v>
      </c>
      <c r="B1361" s="43">
        <v>44406</v>
      </c>
      <c r="C1361" s="6">
        <f>DAY(Data_Sales[[#This Row],[Order Date]])</f>
        <v>29</v>
      </c>
      <c r="D1361" s="14">
        <f t="shared" si="63"/>
        <v>7</v>
      </c>
      <c r="E1361" s="6">
        <f t="shared" si="64"/>
        <v>2021</v>
      </c>
      <c r="F1361" s="6">
        <v>5</v>
      </c>
      <c r="G1361" s="6" t="s">
        <v>23</v>
      </c>
      <c r="H1361" s="6" t="s">
        <v>30</v>
      </c>
      <c r="I1361" s="6">
        <f>INDEX(Data_Persons[Tenure (yrs)],MATCH(Data_Sales!H1361,Data_Persons[Sales Person],0))</f>
        <v>2</v>
      </c>
      <c r="J1361" s="6" t="s">
        <v>21</v>
      </c>
      <c r="K1361" s="6" t="s">
        <v>1253</v>
      </c>
      <c r="L1361" s="22">
        <v>159</v>
      </c>
      <c r="M1361" s="6">
        <v>1</v>
      </c>
      <c r="N1361" s="22">
        <f t="shared" si="65"/>
        <v>159</v>
      </c>
      <c r="O1361" s="6" t="str">
        <f>VLOOKUP(H1361,Data_Persons!$B$2:$C$9,2,0)</f>
        <v>Sara</v>
      </c>
    </row>
    <row r="1362" spans="1:15" x14ac:dyDescent="0.3">
      <c r="A1362" s="8" t="s">
        <v>1405</v>
      </c>
      <c r="B1362" s="43">
        <v>44411</v>
      </c>
      <c r="C1362" s="6">
        <f>DAY(Data_Sales[[#This Row],[Order Date]])</f>
        <v>3</v>
      </c>
      <c r="D1362" s="14">
        <f t="shared" si="63"/>
        <v>8</v>
      </c>
      <c r="E1362" s="6">
        <f t="shared" si="64"/>
        <v>2021</v>
      </c>
      <c r="F1362" s="6">
        <v>7</v>
      </c>
      <c r="G1362" s="6" t="s">
        <v>43</v>
      </c>
      <c r="H1362" s="6" t="s">
        <v>16</v>
      </c>
      <c r="I1362" s="6">
        <f>INDEX(Data_Persons[Tenure (yrs)],MATCH(Data_Sales!H1362,Data_Persons[Sales Person],0))</f>
        <v>4</v>
      </c>
      <c r="J1362" s="6" t="s">
        <v>17</v>
      </c>
      <c r="K1362" s="6" t="s">
        <v>1253</v>
      </c>
      <c r="L1362" s="22">
        <v>159</v>
      </c>
      <c r="M1362" s="6">
        <v>2</v>
      </c>
      <c r="N1362" s="22">
        <f t="shared" si="65"/>
        <v>318</v>
      </c>
      <c r="O1362" s="6" t="str">
        <f>VLOOKUP(H1362,Data_Persons!$B$2:$C$9,2,0)</f>
        <v>Steve</v>
      </c>
    </row>
    <row r="1363" spans="1:15" x14ac:dyDescent="0.3">
      <c r="A1363" s="8" t="s">
        <v>1406</v>
      </c>
      <c r="B1363" s="43">
        <v>44411</v>
      </c>
      <c r="C1363" s="6">
        <f>DAY(Data_Sales[[#This Row],[Order Date]])</f>
        <v>3</v>
      </c>
      <c r="D1363" s="14">
        <f t="shared" si="63"/>
        <v>8</v>
      </c>
      <c r="E1363" s="6">
        <f t="shared" si="64"/>
        <v>2021</v>
      </c>
      <c r="F1363" s="6">
        <v>1</v>
      </c>
      <c r="G1363" s="6" t="s">
        <v>61</v>
      </c>
      <c r="H1363" s="6" t="s">
        <v>20</v>
      </c>
      <c r="I1363" s="6">
        <f>INDEX(Data_Persons[Tenure (yrs)],MATCH(Data_Sales!H1363,Data_Persons[Sales Person],0))</f>
        <v>2</v>
      </c>
      <c r="J1363" s="6" t="s">
        <v>21</v>
      </c>
      <c r="K1363" s="6" t="s">
        <v>1253</v>
      </c>
      <c r="L1363" s="22">
        <v>159</v>
      </c>
      <c r="M1363" s="6">
        <v>9</v>
      </c>
      <c r="N1363" s="22">
        <f t="shared" si="65"/>
        <v>1431</v>
      </c>
      <c r="O1363" s="6" t="str">
        <f>VLOOKUP(H1363,Data_Persons!$B$2:$C$9,2,0)</f>
        <v>Jeff</v>
      </c>
    </row>
    <row r="1364" spans="1:15" x14ac:dyDescent="0.3">
      <c r="A1364" s="8" t="s">
        <v>1407</v>
      </c>
      <c r="B1364" s="43">
        <v>44412</v>
      </c>
      <c r="C1364" s="6">
        <f>DAY(Data_Sales[[#This Row],[Order Date]])</f>
        <v>4</v>
      </c>
      <c r="D1364" s="14">
        <f t="shared" si="63"/>
        <v>8</v>
      </c>
      <c r="E1364" s="6">
        <f t="shared" si="64"/>
        <v>2021</v>
      </c>
      <c r="F1364" s="6">
        <v>12</v>
      </c>
      <c r="G1364" s="6" t="s">
        <v>25</v>
      </c>
      <c r="H1364" s="6" t="s">
        <v>26</v>
      </c>
      <c r="I1364" s="6">
        <f>INDEX(Data_Persons[Tenure (yrs)],MATCH(Data_Sales!H1364,Data_Persons[Sales Person],0))</f>
        <v>5</v>
      </c>
      <c r="J1364" s="6" t="s">
        <v>27</v>
      </c>
      <c r="K1364" s="6" t="s">
        <v>1253</v>
      </c>
      <c r="L1364" s="22">
        <v>159</v>
      </c>
      <c r="M1364" s="6">
        <v>0</v>
      </c>
      <c r="N1364" s="22">
        <f t="shared" si="65"/>
        <v>0</v>
      </c>
      <c r="O1364" s="6" t="str">
        <f>VLOOKUP(H1364,Data_Persons!$B$2:$C$9,2,0)</f>
        <v>Sara</v>
      </c>
    </row>
    <row r="1365" spans="1:15" x14ac:dyDescent="0.3">
      <c r="A1365" s="8" t="s">
        <v>1408</v>
      </c>
      <c r="B1365" s="43">
        <v>44412</v>
      </c>
      <c r="C1365" s="6">
        <f>DAY(Data_Sales[[#This Row],[Order Date]])</f>
        <v>4</v>
      </c>
      <c r="D1365" s="14">
        <f t="shared" si="63"/>
        <v>8</v>
      </c>
      <c r="E1365" s="6">
        <f t="shared" si="64"/>
        <v>2021</v>
      </c>
      <c r="F1365" s="6">
        <v>19</v>
      </c>
      <c r="G1365" s="6" t="s">
        <v>32</v>
      </c>
      <c r="H1365" s="6" t="s">
        <v>38</v>
      </c>
      <c r="I1365" s="6">
        <f>INDEX(Data_Persons[Tenure (yrs)],MATCH(Data_Sales!H1365,Data_Persons[Sales Person],0))</f>
        <v>5</v>
      </c>
      <c r="J1365" s="6" t="s">
        <v>12</v>
      </c>
      <c r="K1365" s="6" t="s">
        <v>1253</v>
      </c>
      <c r="L1365" s="22">
        <v>159</v>
      </c>
      <c r="M1365" s="6">
        <v>8</v>
      </c>
      <c r="N1365" s="22">
        <f t="shared" si="65"/>
        <v>1272</v>
      </c>
      <c r="O1365" s="6" t="str">
        <f>VLOOKUP(H1365,Data_Persons!$B$2:$C$9,2,0)</f>
        <v>Jeff</v>
      </c>
    </row>
    <row r="1366" spans="1:15" x14ac:dyDescent="0.3">
      <c r="A1366" s="8" t="s">
        <v>1409</v>
      </c>
      <c r="B1366" s="43">
        <v>44413</v>
      </c>
      <c r="C1366" s="6">
        <f>DAY(Data_Sales[[#This Row],[Order Date]])</f>
        <v>5</v>
      </c>
      <c r="D1366" s="14">
        <f t="shared" si="63"/>
        <v>8</v>
      </c>
      <c r="E1366" s="6">
        <f t="shared" si="64"/>
        <v>2021</v>
      </c>
      <c r="F1366" s="6">
        <v>13</v>
      </c>
      <c r="G1366" s="6" t="s">
        <v>35</v>
      </c>
      <c r="H1366" s="6" t="s">
        <v>36</v>
      </c>
      <c r="I1366" s="6">
        <f>INDEX(Data_Persons[Tenure (yrs)],MATCH(Data_Sales!H1366,Data_Persons[Sales Person],0))</f>
        <v>6</v>
      </c>
      <c r="J1366" s="6" t="s">
        <v>27</v>
      </c>
      <c r="K1366" s="6" t="s">
        <v>1253</v>
      </c>
      <c r="L1366" s="22">
        <v>159</v>
      </c>
      <c r="M1366" s="6">
        <v>5</v>
      </c>
      <c r="N1366" s="22">
        <f t="shared" si="65"/>
        <v>795</v>
      </c>
      <c r="O1366" s="6" t="str">
        <f>VLOOKUP(H1366,Data_Persons!$B$2:$C$9,2,0)</f>
        <v>Steve</v>
      </c>
    </row>
    <row r="1367" spans="1:15" x14ac:dyDescent="0.3">
      <c r="A1367" s="8" t="s">
        <v>1410</v>
      </c>
      <c r="B1367" s="43">
        <v>44414</v>
      </c>
      <c r="C1367" s="6">
        <f>DAY(Data_Sales[[#This Row],[Order Date]])</f>
        <v>6</v>
      </c>
      <c r="D1367" s="14">
        <f t="shared" si="63"/>
        <v>8</v>
      </c>
      <c r="E1367" s="6">
        <f t="shared" si="64"/>
        <v>2021</v>
      </c>
      <c r="F1367" s="6">
        <v>13</v>
      </c>
      <c r="G1367" s="6" t="s">
        <v>35</v>
      </c>
      <c r="H1367" s="6" t="s">
        <v>36</v>
      </c>
      <c r="I1367" s="6">
        <f>INDEX(Data_Persons[Tenure (yrs)],MATCH(Data_Sales!H1367,Data_Persons[Sales Person],0))</f>
        <v>6</v>
      </c>
      <c r="J1367" s="6" t="s">
        <v>27</v>
      </c>
      <c r="K1367" s="6" t="s">
        <v>1253</v>
      </c>
      <c r="L1367" s="22">
        <v>159</v>
      </c>
      <c r="M1367" s="6">
        <v>3</v>
      </c>
      <c r="N1367" s="22">
        <f t="shared" si="65"/>
        <v>477</v>
      </c>
      <c r="O1367" s="6" t="str">
        <f>VLOOKUP(H1367,Data_Persons!$B$2:$C$9,2,0)</f>
        <v>Steve</v>
      </c>
    </row>
    <row r="1368" spans="1:15" x14ac:dyDescent="0.3">
      <c r="A1368" s="8" t="s">
        <v>1411</v>
      </c>
      <c r="B1368" s="43">
        <v>44414</v>
      </c>
      <c r="C1368" s="6">
        <f>DAY(Data_Sales[[#This Row],[Order Date]])</f>
        <v>6</v>
      </c>
      <c r="D1368" s="14">
        <f t="shared" si="63"/>
        <v>8</v>
      </c>
      <c r="E1368" s="6">
        <f t="shared" si="64"/>
        <v>2021</v>
      </c>
      <c r="F1368" s="6">
        <v>2</v>
      </c>
      <c r="G1368" s="6" t="s">
        <v>74</v>
      </c>
      <c r="H1368" s="6" t="s">
        <v>30</v>
      </c>
      <c r="I1368" s="6">
        <f>INDEX(Data_Persons[Tenure (yrs)],MATCH(Data_Sales!H1368,Data_Persons[Sales Person],0))</f>
        <v>2</v>
      </c>
      <c r="J1368" s="6" t="s">
        <v>21</v>
      </c>
      <c r="K1368" s="6" t="s">
        <v>1253</v>
      </c>
      <c r="L1368" s="22">
        <v>159</v>
      </c>
      <c r="M1368" s="6">
        <v>4</v>
      </c>
      <c r="N1368" s="22">
        <f t="shared" si="65"/>
        <v>636</v>
      </c>
      <c r="O1368" s="6" t="str">
        <f>VLOOKUP(H1368,Data_Persons!$B$2:$C$9,2,0)</f>
        <v>Sara</v>
      </c>
    </row>
    <row r="1369" spans="1:15" x14ac:dyDescent="0.3">
      <c r="A1369" s="8" t="s">
        <v>1412</v>
      </c>
      <c r="B1369" s="43">
        <v>44415</v>
      </c>
      <c r="C1369" s="6">
        <f>DAY(Data_Sales[[#This Row],[Order Date]])</f>
        <v>7</v>
      </c>
      <c r="D1369" s="14">
        <f t="shared" si="63"/>
        <v>8</v>
      </c>
      <c r="E1369" s="6">
        <f t="shared" si="64"/>
        <v>2021</v>
      </c>
      <c r="F1369" s="6">
        <v>7</v>
      </c>
      <c r="G1369" s="6" t="s">
        <v>43</v>
      </c>
      <c r="H1369" s="6" t="s">
        <v>16</v>
      </c>
      <c r="I1369" s="6">
        <f>INDEX(Data_Persons[Tenure (yrs)],MATCH(Data_Sales!H1369,Data_Persons[Sales Person],0))</f>
        <v>4</v>
      </c>
      <c r="J1369" s="6" t="s">
        <v>17</v>
      </c>
      <c r="K1369" s="6" t="s">
        <v>1253</v>
      </c>
      <c r="L1369" s="22">
        <v>159</v>
      </c>
      <c r="M1369" s="6">
        <v>5</v>
      </c>
      <c r="N1369" s="22">
        <f t="shared" si="65"/>
        <v>795</v>
      </c>
      <c r="O1369" s="6" t="str">
        <f>VLOOKUP(H1369,Data_Persons!$B$2:$C$9,2,0)</f>
        <v>Steve</v>
      </c>
    </row>
    <row r="1370" spans="1:15" x14ac:dyDescent="0.3">
      <c r="A1370" s="8" t="s">
        <v>1413</v>
      </c>
      <c r="B1370" s="43">
        <v>44415</v>
      </c>
      <c r="C1370" s="6">
        <f>DAY(Data_Sales[[#This Row],[Order Date]])</f>
        <v>7</v>
      </c>
      <c r="D1370" s="14">
        <f t="shared" si="63"/>
        <v>8</v>
      </c>
      <c r="E1370" s="6">
        <f t="shared" si="64"/>
        <v>2021</v>
      </c>
      <c r="F1370" s="6">
        <v>11</v>
      </c>
      <c r="G1370" s="6" t="s">
        <v>115</v>
      </c>
      <c r="H1370" s="6" t="s">
        <v>36</v>
      </c>
      <c r="I1370" s="6">
        <f>INDEX(Data_Persons[Tenure (yrs)],MATCH(Data_Sales!H1370,Data_Persons[Sales Person],0))</f>
        <v>6</v>
      </c>
      <c r="J1370" s="6" t="s">
        <v>27</v>
      </c>
      <c r="K1370" s="6" t="s">
        <v>1253</v>
      </c>
      <c r="L1370" s="22">
        <v>159</v>
      </c>
      <c r="M1370" s="6">
        <v>4</v>
      </c>
      <c r="N1370" s="22">
        <f t="shared" si="65"/>
        <v>636</v>
      </c>
      <c r="O1370" s="6" t="str">
        <f>VLOOKUP(H1370,Data_Persons!$B$2:$C$9,2,0)</f>
        <v>Steve</v>
      </c>
    </row>
    <row r="1371" spans="1:15" x14ac:dyDescent="0.3">
      <c r="A1371" s="8" t="s">
        <v>1414</v>
      </c>
      <c r="B1371" s="43">
        <v>44418</v>
      </c>
      <c r="C1371" s="6">
        <f>DAY(Data_Sales[[#This Row],[Order Date]])</f>
        <v>10</v>
      </c>
      <c r="D1371" s="14">
        <f t="shared" si="63"/>
        <v>8</v>
      </c>
      <c r="E1371" s="6">
        <f t="shared" si="64"/>
        <v>2021</v>
      </c>
      <c r="F1371" s="6">
        <v>17</v>
      </c>
      <c r="G1371" s="6" t="s">
        <v>63</v>
      </c>
      <c r="H1371" s="6" t="s">
        <v>11</v>
      </c>
      <c r="I1371" s="6">
        <f>INDEX(Data_Persons[Tenure (yrs)],MATCH(Data_Sales!H1371,Data_Persons[Sales Person],0))</f>
        <v>3</v>
      </c>
      <c r="J1371" s="6" t="s">
        <v>12</v>
      </c>
      <c r="K1371" s="6" t="s">
        <v>1253</v>
      </c>
      <c r="L1371" s="22">
        <v>159</v>
      </c>
      <c r="M1371" s="6">
        <v>4</v>
      </c>
      <c r="N1371" s="22">
        <f t="shared" si="65"/>
        <v>636</v>
      </c>
      <c r="O1371" s="6" t="str">
        <f>VLOOKUP(H1371,Data_Persons!$B$2:$C$9,2,0)</f>
        <v>Jeff</v>
      </c>
    </row>
    <row r="1372" spans="1:15" x14ac:dyDescent="0.3">
      <c r="A1372" s="8" t="s">
        <v>1415</v>
      </c>
      <c r="B1372" s="43">
        <v>44419</v>
      </c>
      <c r="C1372" s="6">
        <f>DAY(Data_Sales[[#This Row],[Order Date]])</f>
        <v>11</v>
      </c>
      <c r="D1372" s="14">
        <f t="shared" si="63"/>
        <v>8</v>
      </c>
      <c r="E1372" s="6">
        <f t="shared" si="64"/>
        <v>2021</v>
      </c>
      <c r="F1372" s="6">
        <v>14</v>
      </c>
      <c r="G1372" s="6" t="s">
        <v>65</v>
      </c>
      <c r="H1372" s="6" t="s">
        <v>26</v>
      </c>
      <c r="I1372" s="6">
        <f>INDEX(Data_Persons[Tenure (yrs)],MATCH(Data_Sales!H1372,Data_Persons[Sales Person],0))</f>
        <v>5</v>
      </c>
      <c r="J1372" s="6" t="s">
        <v>27</v>
      </c>
      <c r="K1372" s="6" t="s">
        <v>1253</v>
      </c>
      <c r="L1372" s="22">
        <v>159</v>
      </c>
      <c r="M1372" s="6">
        <v>6</v>
      </c>
      <c r="N1372" s="22">
        <f t="shared" si="65"/>
        <v>954</v>
      </c>
      <c r="O1372" s="6" t="str">
        <f>VLOOKUP(H1372,Data_Persons!$B$2:$C$9,2,0)</f>
        <v>Sara</v>
      </c>
    </row>
    <row r="1373" spans="1:15" x14ac:dyDescent="0.3">
      <c r="A1373" s="8" t="s">
        <v>1416</v>
      </c>
      <c r="B1373" s="43">
        <v>44419</v>
      </c>
      <c r="C1373" s="6">
        <f>DAY(Data_Sales[[#This Row],[Order Date]])</f>
        <v>11</v>
      </c>
      <c r="D1373" s="14">
        <f t="shared" si="63"/>
        <v>8</v>
      </c>
      <c r="E1373" s="6">
        <f t="shared" si="64"/>
        <v>2021</v>
      </c>
      <c r="F1373" s="6">
        <v>12</v>
      </c>
      <c r="G1373" s="6" t="s">
        <v>25</v>
      </c>
      <c r="H1373" s="6" t="s">
        <v>36</v>
      </c>
      <c r="I1373" s="6">
        <f>INDEX(Data_Persons[Tenure (yrs)],MATCH(Data_Sales!H1373,Data_Persons[Sales Person],0))</f>
        <v>6</v>
      </c>
      <c r="J1373" s="6" t="s">
        <v>27</v>
      </c>
      <c r="K1373" s="6" t="s">
        <v>1253</v>
      </c>
      <c r="L1373" s="22">
        <v>159</v>
      </c>
      <c r="M1373" s="6">
        <v>5</v>
      </c>
      <c r="N1373" s="22">
        <f t="shared" si="65"/>
        <v>795</v>
      </c>
      <c r="O1373" s="6" t="str">
        <f>VLOOKUP(H1373,Data_Persons!$B$2:$C$9,2,0)</f>
        <v>Steve</v>
      </c>
    </row>
    <row r="1374" spans="1:15" x14ac:dyDescent="0.3">
      <c r="A1374" s="8" t="s">
        <v>1417</v>
      </c>
      <c r="B1374" s="43">
        <v>44425</v>
      </c>
      <c r="C1374" s="6">
        <f>DAY(Data_Sales[[#This Row],[Order Date]])</f>
        <v>17</v>
      </c>
      <c r="D1374" s="14">
        <f t="shared" si="63"/>
        <v>8</v>
      </c>
      <c r="E1374" s="6">
        <f t="shared" si="64"/>
        <v>2021</v>
      </c>
      <c r="F1374" s="6">
        <v>2</v>
      </c>
      <c r="G1374" s="6" t="s">
        <v>74</v>
      </c>
      <c r="H1374" s="6" t="s">
        <v>30</v>
      </c>
      <c r="I1374" s="6">
        <f>INDEX(Data_Persons[Tenure (yrs)],MATCH(Data_Sales!H1374,Data_Persons[Sales Person],0))</f>
        <v>2</v>
      </c>
      <c r="J1374" s="6" t="s">
        <v>21</v>
      </c>
      <c r="K1374" s="6" t="s">
        <v>1253</v>
      </c>
      <c r="L1374" s="22">
        <v>159</v>
      </c>
      <c r="M1374" s="6">
        <v>8</v>
      </c>
      <c r="N1374" s="22">
        <f t="shared" si="65"/>
        <v>1272</v>
      </c>
      <c r="O1374" s="6" t="str">
        <f>VLOOKUP(H1374,Data_Persons!$B$2:$C$9,2,0)</f>
        <v>Sara</v>
      </c>
    </row>
    <row r="1375" spans="1:15" x14ac:dyDescent="0.3">
      <c r="A1375" s="8" t="s">
        <v>1418</v>
      </c>
      <c r="B1375" s="43">
        <v>44426</v>
      </c>
      <c r="C1375" s="6">
        <f>DAY(Data_Sales[[#This Row],[Order Date]])</f>
        <v>18</v>
      </c>
      <c r="D1375" s="14">
        <f t="shared" si="63"/>
        <v>8</v>
      </c>
      <c r="E1375" s="6">
        <f t="shared" si="64"/>
        <v>2021</v>
      </c>
      <c r="F1375" s="6">
        <v>20</v>
      </c>
      <c r="G1375" s="6" t="s">
        <v>10</v>
      </c>
      <c r="H1375" s="6" t="s">
        <v>11</v>
      </c>
      <c r="I1375" s="6">
        <f>INDEX(Data_Persons[Tenure (yrs)],MATCH(Data_Sales!H1375,Data_Persons[Sales Person],0))</f>
        <v>3</v>
      </c>
      <c r="J1375" s="6" t="s">
        <v>12</v>
      </c>
      <c r="K1375" s="6" t="s">
        <v>1253</v>
      </c>
      <c r="L1375" s="22">
        <v>159</v>
      </c>
      <c r="M1375" s="6">
        <v>9</v>
      </c>
      <c r="N1375" s="22">
        <f t="shared" si="65"/>
        <v>1431</v>
      </c>
      <c r="O1375" s="6" t="str">
        <f>VLOOKUP(H1375,Data_Persons!$B$2:$C$9,2,0)</f>
        <v>Jeff</v>
      </c>
    </row>
    <row r="1376" spans="1:15" x14ac:dyDescent="0.3">
      <c r="A1376" s="8" t="s">
        <v>1419</v>
      </c>
      <c r="B1376" s="43">
        <v>44429</v>
      </c>
      <c r="C1376" s="6">
        <f>DAY(Data_Sales[[#This Row],[Order Date]])</f>
        <v>21</v>
      </c>
      <c r="D1376" s="14">
        <f t="shared" si="63"/>
        <v>8</v>
      </c>
      <c r="E1376" s="6">
        <f t="shared" si="64"/>
        <v>2021</v>
      </c>
      <c r="F1376" s="6">
        <v>16</v>
      </c>
      <c r="G1376" s="6" t="s">
        <v>92</v>
      </c>
      <c r="H1376" s="6" t="s">
        <v>11</v>
      </c>
      <c r="I1376" s="6">
        <f>INDEX(Data_Persons[Tenure (yrs)],MATCH(Data_Sales!H1376,Data_Persons[Sales Person],0))</f>
        <v>3</v>
      </c>
      <c r="J1376" s="6" t="s">
        <v>12</v>
      </c>
      <c r="K1376" s="6" t="s">
        <v>1253</v>
      </c>
      <c r="L1376" s="22">
        <v>159</v>
      </c>
      <c r="M1376" s="6">
        <v>6</v>
      </c>
      <c r="N1376" s="22">
        <f t="shared" si="65"/>
        <v>954</v>
      </c>
      <c r="O1376" s="6" t="str">
        <f>VLOOKUP(H1376,Data_Persons!$B$2:$C$9,2,0)</f>
        <v>Jeff</v>
      </c>
    </row>
    <row r="1377" spans="1:15" x14ac:dyDescent="0.3">
      <c r="A1377" s="8" t="s">
        <v>1420</v>
      </c>
      <c r="B1377" s="43">
        <v>44430</v>
      </c>
      <c r="C1377" s="6">
        <f>DAY(Data_Sales[[#This Row],[Order Date]])</f>
        <v>22</v>
      </c>
      <c r="D1377" s="14">
        <f t="shared" si="63"/>
        <v>8</v>
      </c>
      <c r="E1377" s="6">
        <f t="shared" si="64"/>
        <v>2021</v>
      </c>
      <c r="F1377" s="6">
        <v>19</v>
      </c>
      <c r="G1377" s="6" t="s">
        <v>32</v>
      </c>
      <c r="H1377" s="6" t="s">
        <v>11</v>
      </c>
      <c r="I1377" s="6">
        <f>INDEX(Data_Persons[Tenure (yrs)],MATCH(Data_Sales!H1377,Data_Persons[Sales Person],0))</f>
        <v>3</v>
      </c>
      <c r="J1377" s="6" t="s">
        <v>12</v>
      </c>
      <c r="K1377" s="6" t="s">
        <v>1253</v>
      </c>
      <c r="L1377" s="22">
        <v>159</v>
      </c>
      <c r="M1377" s="6">
        <v>8</v>
      </c>
      <c r="N1377" s="22">
        <f t="shared" si="65"/>
        <v>1272</v>
      </c>
      <c r="O1377" s="6" t="str">
        <f>VLOOKUP(H1377,Data_Persons!$B$2:$C$9,2,0)</f>
        <v>Jeff</v>
      </c>
    </row>
    <row r="1378" spans="1:15" x14ac:dyDescent="0.3">
      <c r="A1378" s="8" t="s">
        <v>1421</v>
      </c>
      <c r="B1378" s="43">
        <v>44432</v>
      </c>
      <c r="C1378" s="6">
        <f>DAY(Data_Sales[[#This Row],[Order Date]])</f>
        <v>24</v>
      </c>
      <c r="D1378" s="14">
        <f t="shared" si="63"/>
        <v>8</v>
      </c>
      <c r="E1378" s="6">
        <f t="shared" si="64"/>
        <v>2021</v>
      </c>
      <c r="F1378" s="6">
        <v>15</v>
      </c>
      <c r="G1378" s="6" t="s">
        <v>49</v>
      </c>
      <c r="H1378" s="6" t="s">
        <v>36</v>
      </c>
      <c r="I1378" s="6">
        <f>INDEX(Data_Persons[Tenure (yrs)],MATCH(Data_Sales!H1378,Data_Persons[Sales Person],0))</f>
        <v>6</v>
      </c>
      <c r="J1378" s="6" t="s">
        <v>27</v>
      </c>
      <c r="K1378" s="6" t="s">
        <v>1253</v>
      </c>
      <c r="L1378" s="22">
        <v>159</v>
      </c>
      <c r="M1378" s="6">
        <v>1</v>
      </c>
      <c r="N1378" s="22">
        <f t="shared" si="65"/>
        <v>159</v>
      </c>
      <c r="O1378" s="6" t="str">
        <f>VLOOKUP(H1378,Data_Persons!$B$2:$C$9,2,0)</f>
        <v>Steve</v>
      </c>
    </row>
    <row r="1379" spans="1:15" x14ac:dyDescent="0.3">
      <c r="A1379" s="8" t="s">
        <v>1422</v>
      </c>
      <c r="B1379" s="43">
        <v>44437</v>
      </c>
      <c r="C1379" s="6">
        <f>DAY(Data_Sales[[#This Row],[Order Date]])</f>
        <v>29</v>
      </c>
      <c r="D1379" s="14">
        <f t="shared" si="63"/>
        <v>8</v>
      </c>
      <c r="E1379" s="6">
        <f t="shared" si="64"/>
        <v>2021</v>
      </c>
      <c r="F1379" s="6">
        <v>1</v>
      </c>
      <c r="G1379" s="6" t="s">
        <v>61</v>
      </c>
      <c r="H1379" s="6" t="s">
        <v>20</v>
      </c>
      <c r="I1379" s="6">
        <f>INDEX(Data_Persons[Tenure (yrs)],MATCH(Data_Sales!H1379,Data_Persons[Sales Person],0))</f>
        <v>2</v>
      </c>
      <c r="J1379" s="6" t="s">
        <v>21</v>
      </c>
      <c r="K1379" s="6" t="s">
        <v>1253</v>
      </c>
      <c r="L1379" s="22">
        <v>159</v>
      </c>
      <c r="M1379" s="6">
        <v>9</v>
      </c>
      <c r="N1379" s="22">
        <f t="shared" si="65"/>
        <v>1431</v>
      </c>
      <c r="O1379" s="6" t="str">
        <f>VLOOKUP(H1379,Data_Persons!$B$2:$C$9,2,0)</f>
        <v>Jeff</v>
      </c>
    </row>
    <row r="1380" spans="1:15" x14ac:dyDescent="0.3">
      <c r="A1380" s="8" t="s">
        <v>1423</v>
      </c>
      <c r="B1380" s="43">
        <v>44438</v>
      </c>
      <c r="C1380" s="6">
        <f>DAY(Data_Sales[[#This Row],[Order Date]])</f>
        <v>30</v>
      </c>
      <c r="D1380" s="14">
        <f t="shared" si="63"/>
        <v>8</v>
      </c>
      <c r="E1380" s="6">
        <f t="shared" si="64"/>
        <v>2021</v>
      </c>
      <c r="F1380" s="6">
        <v>6</v>
      </c>
      <c r="G1380" s="6" t="s">
        <v>15</v>
      </c>
      <c r="H1380" s="6" t="s">
        <v>16</v>
      </c>
      <c r="I1380" s="6">
        <f>INDEX(Data_Persons[Tenure (yrs)],MATCH(Data_Sales!H1380,Data_Persons[Sales Person],0))</f>
        <v>4</v>
      </c>
      <c r="J1380" s="6" t="s">
        <v>17</v>
      </c>
      <c r="K1380" s="6" t="s">
        <v>1253</v>
      </c>
      <c r="L1380" s="22">
        <v>159</v>
      </c>
      <c r="M1380" s="6">
        <v>8</v>
      </c>
      <c r="N1380" s="22">
        <f t="shared" si="65"/>
        <v>1272</v>
      </c>
      <c r="O1380" s="6" t="str">
        <f>VLOOKUP(H1380,Data_Persons!$B$2:$C$9,2,0)</f>
        <v>Steve</v>
      </c>
    </row>
    <row r="1381" spans="1:15" x14ac:dyDescent="0.3">
      <c r="A1381" s="8" t="s">
        <v>1424</v>
      </c>
      <c r="B1381" s="43">
        <v>44438</v>
      </c>
      <c r="C1381" s="6">
        <f>DAY(Data_Sales[[#This Row],[Order Date]])</f>
        <v>30</v>
      </c>
      <c r="D1381" s="14">
        <f t="shared" si="63"/>
        <v>8</v>
      </c>
      <c r="E1381" s="6">
        <f t="shared" si="64"/>
        <v>2021</v>
      </c>
      <c r="F1381" s="6">
        <v>13</v>
      </c>
      <c r="G1381" s="6" t="s">
        <v>35</v>
      </c>
      <c r="H1381" s="6" t="s">
        <v>36</v>
      </c>
      <c r="I1381" s="6">
        <f>INDEX(Data_Persons[Tenure (yrs)],MATCH(Data_Sales!H1381,Data_Persons[Sales Person],0))</f>
        <v>6</v>
      </c>
      <c r="J1381" s="6" t="s">
        <v>27</v>
      </c>
      <c r="K1381" s="6" t="s">
        <v>1253</v>
      </c>
      <c r="L1381" s="22">
        <v>159</v>
      </c>
      <c r="M1381" s="6">
        <v>8</v>
      </c>
      <c r="N1381" s="22">
        <f t="shared" si="65"/>
        <v>1272</v>
      </c>
      <c r="O1381" s="6" t="str">
        <f>VLOOKUP(H1381,Data_Persons!$B$2:$C$9,2,0)</f>
        <v>Steve</v>
      </c>
    </row>
    <row r="1382" spans="1:15" x14ac:dyDescent="0.3">
      <c r="A1382" s="8" t="s">
        <v>1425</v>
      </c>
      <c r="B1382" s="43">
        <v>44439</v>
      </c>
      <c r="C1382" s="6">
        <f>DAY(Data_Sales[[#This Row],[Order Date]])</f>
        <v>31</v>
      </c>
      <c r="D1382" s="14">
        <f t="shared" si="63"/>
        <v>8</v>
      </c>
      <c r="E1382" s="6">
        <f t="shared" si="64"/>
        <v>2021</v>
      </c>
      <c r="F1382" s="6">
        <v>16</v>
      </c>
      <c r="G1382" s="6" t="s">
        <v>92</v>
      </c>
      <c r="H1382" s="6" t="s">
        <v>38</v>
      </c>
      <c r="I1382" s="6">
        <f>INDEX(Data_Persons[Tenure (yrs)],MATCH(Data_Sales!H1382,Data_Persons[Sales Person],0))</f>
        <v>5</v>
      </c>
      <c r="J1382" s="6" t="s">
        <v>12</v>
      </c>
      <c r="K1382" s="6" t="s">
        <v>1253</v>
      </c>
      <c r="L1382" s="22">
        <v>159</v>
      </c>
      <c r="M1382" s="6">
        <v>9</v>
      </c>
      <c r="N1382" s="22">
        <f t="shared" si="65"/>
        <v>1431</v>
      </c>
      <c r="O1382" s="6" t="str">
        <f>VLOOKUP(H1382,Data_Persons!$B$2:$C$9,2,0)</f>
        <v>Jeff</v>
      </c>
    </row>
    <row r="1383" spans="1:15" x14ac:dyDescent="0.3">
      <c r="A1383" s="8" t="s">
        <v>1426</v>
      </c>
      <c r="B1383" s="43">
        <v>44442</v>
      </c>
      <c r="C1383" s="6">
        <f>DAY(Data_Sales[[#This Row],[Order Date]])</f>
        <v>3</v>
      </c>
      <c r="D1383" s="14">
        <f t="shared" si="63"/>
        <v>9</v>
      </c>
      <c r="E1383" s="6">
        <f t="shared" si="64"/>
        <v>2021</v>
      </c>
      <c r="F1383" s="6">
        <v>3</v>
      </c>
      <c r="G1383" s="6" t="s">
        <v>29</v>
      </c>
      <c r="H1383" s="6" t="s">
        <v>30</v>
      </c>
      <c r="I1383" s="6">
        <f>INDEX(Data_Persons[Tenure (yrs)],MATCH(Data_Sales!H1383,Data_Persons[Sales Person],0))</f>
        <v>2</v>
      </c>
      <c r="J1383" s="6" t="s">
        <v>21</v>
      </c>
      <c r="K1383" s="6" t="s">
        <v>1253</v>
      </c>
      <c r="L1383" s="22">
        <v>159</v>
      </c>
      <c r="M1383" s="6">
        <v>4</v>
      </c>
      <c r="N1383" s="22">
        <f t="shared" si="65"/>
        <v>636</v>
      </c>
      <c r="O1383" s="6" t="str">
        <f>VLOOKUP(H1383,Data_Persons!$B$2:$C$9,2,0)</f>
        <v>Sara</v>
      </c>
    </row>
    <row r="1384" spans="1:15" x14ac:dyDescent="0.3">
      <c r="A1384" s="8" t="s">
        <v>1427</v>
      </c>
      <c r="B1384" s="43">
        <v>44444</v>
      </c>
      <c r="C1384" s="6">
        <f>DAY(Data_Sales[[#This Row],[Order Date]])</f>
        <v>5</v>
      </c>
      <c r="D1384" s="14">
        <f t="shared" si="63"/>
        <v>9</v>
      </c>
      <c r="E1384" s="6">
        <f t="shared" si="64"/>
        <v>2021</v>
      </c>
      <c r="F1384" s="6">
        <v>11</v>
      </c>
      <c r="G1384" s="6" t="s">
        <v>115</v>
      </c>
      <c r="H1384" s="6" t="s">
        <v>26</v>
      </c>
      <c r="I1384" s="6">
        <f>INDEX(Data_Persons[Tenure (yrs)],MATCH(Data_Sales!H1384,Data_Persons[Sales Person],0))</f>
        <v>5</v>
      </c>
      <c r="J1384" s="6" t="s">
        <v>27</v>
      </c>
      <c r="K1384" s="6" t="s">
        <v>1253</v>
      </c>
      <c r="L1384" s="22">
        <v>159</v>
      </c>
      <c r="M1384" s="6">
        <v>5</v>
      </c>
      <c r="N1384" s="22">
        <f t="shared" si="65"/>
        <v>795</v>
      </c>
      <c r="O1384" s="6" t="str">
        <f>VLOOKUP(H1384,Data_Persons!$B$2:$C$9,2,0)</f>
        <v>Sara</v>
      </c>
    </row>
    <row r="1385" spans="1:15" x14ac:dyDescent="0.3">
      <c r="A1385" s="8" t="s">
        <v>1428</v>
      </c>
      <c r="B1385" s="43">
        <v>44447</v>
      </c>
      <c r="C1385" s="6">
        <f>DAY(Data_Sales[[#This Row],[Order Date]])</f>
        <v>8</v>
      </c>
      <c r="D1385" s="14">
        <f t="shared" si="63"/>
        <v>9</v>
      </c>
      <c r="E1385" s="6">
        <f t="shared" si="64"/>
        <v>2021</v>
      </c>
      <c r="F1385" s="6">
        <v>16</v>
      </c>
      <c r="G1385" s="6" t="s">
        <v>92</v>
      </c>
      <c r="H1385" s="6" t="s">
        <v>11</v>
      </c>
      <c r="I1385" s="6">
        <f>INDEX(Data_Persons[Tenure (yrs)],MATCH(Data_Sales!H1385,Data_Persons[Sales Person],0))</f>
        <v>3</v>
      </c>
      <c r="J1385" s="6" t="s">
        <v>12</v>
      </c>
      <c r="K1385" s="6" t="s">
        <v>1253</v>
      </c>
      <c r="L1385" s="22">
        <v>159</v>
      </c>
      <c r="M1385" s="6">
        <v>8</v>
      </c>
      <c r="N1385" s="22">
        <f t="shared" si="65"/>
        <v>1272</v>
      </c>
      <c r="O1385" s="6" t="str">
        <f>VLOOKUP(H1385,Data_Persons!$B$2:$C$9,2,0)</f>
        <v>Jeff</v>
      </c>
    </row>
    <row r="1386" spans="1:15" x14ac:dyDescent="0.3">
      <c r="A1386" s="8" t="s">
        <v>1429</v>
      </c>
      <c r="B1386" s="43">
        <v>44447</v>
      </c>
      <c r="C1386" s="6">
        <f>DAY(Data_Sales[[#This Row],[Order Date]])</f>
        <v>8</v>
      </c>
      <c r="D1386" s="14">
        <f t="shared" si="63"/>
        <v>9</v>
      </c>
      <c r="E1386" s="6">
        <f t="shared" si="64"/>
        <v>2021</v>
      </c>
      <c r="F1386" s="6">
        <v>16</v>
      </c>
      <c r="G1386" s="6" t="s">
        <v>92</v>
      </c>
      <c r="H1386" s="6" t="s">
        <v>38</v>
      </c>
      <c r="I1386" s="6">
        <f>INDEX(Data_Persons[Tenure (yrs)],MATCH(Data_Sales!H1386,Data_Persons[Sales Person],0))</f>
        <v>5</v>
      </c>
      <c r="J1386" s="6" t="s">
        <v>12</v>
      </c>
      <c r="K1386" s="6" t="s">
        <v>1253</v>
      </c>
      <c r="L1386" s="22">
        <v>159</v>
      </c>
      <c r="M1386" s="6">
        <v>4</v>
      </c>
      <c r="N1386" s="22">
        <f t="shared" si="65"/>
        <v>636</v>
      </c>
      <c r="O1386" s="6" t="str">
        <f>VLOOKUP(H1386,Data_Persons!$B$2:$C$9,2,0)</f>
        <v>Jeff</v>
      </c>
    </row>
    <row r="1387" spans="1:15" x14ac:dyDescent="0.3">
      <c r="A1387" s="8" t="s">
        <v>1430</v>
      </c>
      <c r="B1387" s="43">
        <v>44447</v>
      </c>
      <c r="C1387" s="6">
        <f>DAY(Data_Sales[[#This Row],[Order Date]])</f>
        <v>8</v>
      </c>
      <c r="D1387" s="14">
        <f t="shared" si="63"/>
        <v>9</v>
      </c>
      <c r="E1387" s="6">
        <f t="shared" si="64"/>
        <v>2021</v>
      </c>
      <c r="F1387" s="6">
        <v>3</v>
      </c>
      <c r="G1387" s="6" t="s">
        <v>29</v>
      </c>
      <c r="H1387" s="6" t="s">
        <v>20</v>
      </c>
      <c r="I1387" s="6">
        <f>INDEX(Data_Persons[Tenure (yrs)],MATCH(Data_Sales!H1387,Data_Persons[Sales Person],0))</f>
        <v>2</v>
      </c>
      <c r="J1387" s="6" t="s">
        <v>21</v>
      </c>
      <c r="K1387" s="6" t="s">
        <v>1253</v>
      </c>
      <c r="L1387" s="22">
        <v>159</v>
      </c>
      <c r="M1387" s="6">
        <v>8</v>
      </c>
      <c r="N1387" s="22">
        <f t="shared" si="65"/>
        <v>1272</v>
      </c>
      <c r="O1387" s="6" t="str">
        <f>VLOOKUP(H1387,Data_Persons!$B$2:$C$9,2,0)</f>
        <v>Jeff</v>
      </c>
    </row>
    <row r="1388" spans="1:15" x14ac:dyDescent="0.3">
      <c r="A1388" s="8" t="s">
        <v>1431</v>
      </c>
      <c r="B1388" s="43">
        <v>44449</v>
      </c>
      <c r="C1388" s="6">
        <f>DAY(Data_Sales[[#This Row],[Order Date]])</f>
        <v>10</v>
      </c>
      <c r="D1388" s="14">
        <f t="shared" si="63"/>
        <v>9</v>
      </c>
      <c r="E1388" s="6">
        <f t="shared" si="64"/>
        <v>2021</v>
      </c>
      <c r="F1388" s="6">
        <v>11</v>
      </c>
      <c r="G1388" s="6" t="s">
        <v>115</v>
      </c>
      <c r="H1388" s="6" t="s">
        <v>36</v>
      </c>
      <c r="I1388" s="6">
        <f>INDEX(Data_Persons[Tenure (yrs)],MATCH(Data_Sales!H1388,Data_Persons[Sales Person],0))</f>
        <v>6</v>
      </c>
      <c r="J1388" s="6" t="s">
        <v>27</v>
      </c>
      <c r="K1388" s="6" t="s">
        <v>1253</v>
      </c>
      <c r="L1388" s="22">
        <v>159</v>
      </c>
      <c r="M1388" s="6">
        <v>4</v>
      </c>
      <c r="N1388" s="22">
        <f t="shared" si="65"/>
        <v>636</v>
      </c>
      <c r="O1388" s="6" t="str">
        <f>VLOOKUP(H1388,Data_Persons!$B$2:$C$9,2,0)</f>
        <v>Steve</v>
      </c>
    </row>
    <row r="1389" spans="1:15" x14ac:dyDescent="0.3">
      <c r="A1389" s="8" t="s">
        <v>1432</v>
      </c>
      <c r="B1389" s="43">
        <v>44449</v>
      </c>
      <c r="C1389" s="6">
        <f>DAY(Data_Sales[[#This Row],[Order Date]])</f>
        <v>10</v>
      </c>
      <c r="D1389" s="14">
        <f t="shared" si="63"/>
        <v>9</v>
      </c>
      <c r="E1389" s="6">
        <f t="shared" si="64"/>
        <v>2021</v>
      </c>
      <c r="F1389" s="6">
        <v>12</v>
      </c>
      <c r="G1389" s="6" t="s">
        <v>25</v>
      </c>
      <c r="H1389" s="6" t="s">
        <v>26</v>
      </c>
      <c r="I1389" s="6">
        <f>INDEX(Data_Persons[Tenure (yrs)],MATCH(Data_Sales!H1389,Data_Persons[Sales Person],0))</f>
        <v>5</v>
      </c>
      <c r="J1389" s="6" t="s">
        <v>27</v>
      </c>
      <c r="K1389" s="6" t="s">
        <v>1253</v>
      </c>
      <c r="L1389" s="22">
        <v>159</v>
      </c>
      <c r="M1389" s="6">
        <v>4</v>
      </c>
      <c r="N1389" s="22">
        <f t="shared" si="65"/>
        <v>636</v>
      </c>
      <c r="O1389" s="6" t="str">
        <f>VLOOKUP(H1389,Data_Persons!$B$2:$C$9,2,0)</f>
        <v>Sara</v>
      </c>
    </row>
    <row r="1390" spans="1:15" x14ac:dyDescent="0.3">
      <c r="A1390" s="8" t="s">
        <v>1433</v>
      </c>
      <c r="B1390" s="43">
        <v>44450</v>
      </c>
      <c r="C1390" s="6">
        <f>DAY(Data_Sales[[#This Row],[Order Date]])</f>
        <v>11</v>
      </c>
      <c r="D1390" s="14">
        <f t="shared" si="63"/>
        <v>9</v>
      </c>
      <c r="E1390" s="6">
        <f t="shared" si="64"/>
        <v>2021</v>
      </c>
      <c r="F1390" s="6">
        <v>1</v>
      </c>
      <c r="G1390" s="6" t="s">
        <v>61</v>
      </c>
      <c r="H1390" s="6" t="s">
        <v>20</v>
      </c>
      <c r="I1390" s="6">
        <f>INDEX(Data_Persons[Tenure (yrs)],MATCH(Data_Sales!H1390,Data_Persons[Sales Person],0))</f>
        <v>2</v>
      </c>
      <c r="J1390" s="6" t="s">
        <v>21</v>
      </c>
      <c r="K1390" s="6" t="s">
        <v>1253</v>
      </c>
      <c r="L1390" s="22">
        <v>159</v>
      </c>
      <c r="M1390" s="6">
        <v>3</v>
      </c>
      <c r="N1390" s="22">
        <f t="shared" si="65"/>
        <v>477</v>
      </c>
      <c r="O1390" s="6" t="str">
        <f>VLOOKUP(H1390,Data_Persons!$B$2:$C$9,2,0)</f>
        <v>Jeff</v>
      </c>
    </row>
    <row r="1391" spans="1:15" x14ac:dyDescent="0.3">
      <c r="A1391" s="8" t="s">
        <v>1434</v>
      </c>
      <c r="B1391" s="43">
        <v>44459</v>
      </c>
      <c r="C1391" s="6">
        <f>DAY(Data_Sales[[#This Row],[Order Date]])</f>
        <v>20</v>
      </c>
      <c r="D1391" s="14">
        <f t="shared" si="63"/>
        <v>9</v>
      </c>
      <c r="E1391" s="6">
        <f t="shared" si="64"/>
        <v>2021</v>
      </c>
      <c r="F1391" s="6">
        <v>6</v>
      </c>
      <c r="G1391" s="6" t="s">
        <v>15</v>
      </c>
      <c r="H1391" s="6" t="s">
        <v>16</v>
      </c>
      <c r="I1391" s="6">
        <f>INDEX(Data_Persons[Tenure (yrs)],MATCH(Data_Sales!H1391,Data_Persons[Sales Person],0))</f>
        <v>4</v>
      </c>
      <c r="J1391" s="6" t="s">
        <v>17</v>
      </c>
      <c r="K1391" s="6" t="s">
        <v>1253</v>
      </c>
      <c r="L1391" s="22">
        <v>159</v>
      </c>
      <c r="M1391" s="6">
        <v>8</v>
      </c>
      <c r="N1391" s="22">
        <f t="shared" si="65"/>
        <v>1272</v>
      </c>
      <c r="O1391" s="6" t="str">
        <f>VLOOKUP(H1391,Data_Persons!$B$2:$C$9,2,0)</f>
        <v>Steve</v>
      </c>
    </row>
    <row r="1392" spans="1:15" x14ac:dyDescent="0.3">
      <c r="A1392" s="8" t="s">
        <v>1435</v>
      </c>
      <c r="B1392" s="43">
        <v>44460</v>
      </c>
      <c r="C1392" s="6">
        <f>DAY(Data_Sales[[#This Row],[Order Date]])</f>
        <v>21</v>
      </c>
      <c r="D1392" s="14">
        <f t="shared" si="63"/>
        <v>9</v>
      </c>
      <c r="E1392" s="6">
        <f t="shared" si="64"/>
        <v>2021</v>
      </c>
      <c r="F1392" s="6">
        <v>8</v>
      </c>
      <c r="G1392" s="6" t="s">
        <v>76</v>
      </c>
      <c r="H1392" s="6" t="s">
        <v>16</v>
      </c>
      <c r="I1392" s="6">
        <f>INDEX(Data_Persons[Tenure (yrs)],MATCH(Data_Sales!H1392,Data_Persons[Sales Person],0))</f>
        <v>4</v>
      </c>
      <c r="J1392" s="6" t="s">
        <v>17</v>
      </c>
      <c r="K1392" s="6" t="s">
        <v>1253</v>
      </c>
      <c r="L1392" s="22">
        <v>159</v>
      </c>
      <c r="M1392" s="6">
        <v>7</v>
      </c>
      <c r="N1392" s="22">
        <f t="shared" si="65"/>
        <v>1113</v>
      </c>
      <c r="O1392" s="6" t="str">
        <f>VLOOKUP(H1392,Data_Persons!$B$2:$C$9,2,0)</f>
        <v>Steve</v>
      </c>
    </row>
    <row r="1393" spans="1:15" x14ac:dyDescent="0.3">
      <c r="A1393" s="8" t="s">
        <v>1436</v>
      </c>
      <c r="B1393" s="43">
        <v>44461</v>
      </c>
      <c r="C1393" s="6">
        <f>DAY(Data_Sales[[#This Row],[Order Date]])</f>
        <v>22</v>
      </c>
      <c r="D1393" s="14">
        <f t="shared" si="63"/>
        <v>9</v>
      </c>
      <c r="E1393" s="6">
        <f t="shared" si="64"/>
        <v>2021</v>
      </c>
      <c r="F1393" s="6">
        <v>5</v>
      </c>
      <c r="G1393" s="6" t="s">
        <v>23</v>
      </c>
      <c r="H1393" s="6" t="s">
        <v>20</v>
      </c>
      <c r="I1393" s="6">
        <f>INDEX(Data_Persons[Tenure (yrs)],MATCH(Data_Sales!H1393,Data_Persons[Sales Person],0))</f>
        <v>2</v>
      </c>
      <c r="J1393" s="6" t="s">
        <v>21</v>
      </c>
      <c r="K1393" s="6" t="s">
        <v>1253</v>
      </c>
      <c r="L1393" s="22">
        <v>159</v>
      </c>
      <c r="M1393" s="6">
        <v>0</v>
      </c>
      <c r="N1393" s="22">
        <f t="shared" si="65"/>
        <v>0</v>
      </c>
      <c r="O1393" s="6" t="str">
        <f>VLOOKUP(H1393,Data_Persons!$B$2:$C$9,2,0)</f>
        <v>Jeff</v>
      </c>
    </row>
    <row r="1394" spans="1:15" x14ac:dyDescent="0.3">
      <c r="A1394" s="8" t="s">
        <v>1437</v>
      </c>
      <c r="B1394" s="43">
        <v>44461</v>
      </c>
      <c r="C1394" s="6">
        <f>DAY(Data_Sales[[#This Row],[Order Date]])</f>
        <v>22</v>
      </c>
      <c r="D1394" s="14">
        <f t="shared" si="63"/>
        <v>9</v>
      </c>
      <c r="E1394" s="6">
        <f t="shared" si="64"/>
        <v>2021</v>
      </c>
      <c r="F1394" s="6">
        <v>19</v>
      </c>
      <c r="G1394" s="6" t="s">
        <v>32</v>
      </c>
      <c r="H1394" s="6" t="s">
        <v>11</v>
      </c>
      <c r="I1394" s="6">
        <f>INDEX(Data_Persons[Tenure (yrs)],MATCH(Data_Sales!H1394,Data_Persons[Sales Person],0))</f>
        <v>3</v>
      </c>
      <c r="J1394" s="6" t="s">
        <v>12</v>
      </c>
      <c r="K1394" s="6" t="s">
        <v>1253</v>
      </c>
      <c r="L1394" s="22">
        <v>159</v>
      </c>
      <c r="M1394" s="6">
        <v>3</v>
      </c>
      <c r="N1394" s="22">
        <f t="shared" si="65"/>
        <v>477</v>
      </c>
      <c r="O1394" s="6" t="str">
        <f>VLOOKUP(H1394,Data_Persons!$B$2:$C$9,2,0)</f>
        <v>Jeff</v>
      </c>
    </row>
    <row r="1395" spans="1:15" x14ac:dyDescent="0.3">
      <c r="A1395" s="8" t="s">
        <v>1438</v>
      </c>
      <c r="B1395" s="43">
        <v>44467</v>
      </c>
      <c r="C1395" s="6">
        <f>DAY(Data_Sales[[#This Row],[Order Date]])</f>
        <v>28</v>
      </c>
      <c r="D1395" s="14">
        <f t="shared" si="63"/>
        <v>9</v>
      </c>
      <c r="E1395" s="6">
        <f t="shared" si="64"/>
        <v>2021</v>
      </c>
      <c r="F1395" s="6">
        <v>3</v>
      </c>
      <c r="G1395" s="6" t="s">
        <v>29</v>
      </c>
      <c r="H1395" s="6" t="s">
        <v>30</v>
      </c>
      <c r="I1395" s="6">
        <f>INDEX(Data_Persons[Tenure (yrs)],MATCH(Data_Sales!H1395,Data_Persons[Sales Person],0))</f>
        <v>2</v>
      </c>
      <c r="J1395" s="6" t="s">
        <v>21</v>
      </c>
      <c r="K1395" s="6" t="s">
        <v>1253</v>
      </c>
      <c r="L1395" s="22">
        <v>159</v>
      </c>
      <c r="M1395" s="6">
        <v>5</v>
      </c>
      <c r="N1395" s="22">
        <f t="shared" si="65"/>
        <v>795</v>
      </c>
      <c r="O1395" s="6" t="str">
        <f>VLOOKUP(H1395,Data_Persons!$B$2:$C$9,2,0)</f>
        <v>Sara</v>
      </c>
    </row>
    <row r="1396" spans="1:15" x14ac:dyDescent="0.3">
      <c r="A1396" s="8" t="s">
        <v>1439</v>
      </c>
      <c r="B1396" s="43">
        <v>44467</v>
      </c>
      <c r="C1396" s="6">
        <f>DAY(Data_Sales[[#This Row],[Order Date]])</f>
        <v>28</v>
      </c>
      <c r="D1396" s="14">
        <f t="shared" si="63"/>
        <v>9</v>
      </c>
      <c r="E1396" s="6">
        <f t="shared" si="64"/>
        <v>2021</v>
      </c>
      <c r="F1396" s="6">
        <v>1</v>
      </c>
      <c r="G1396" s="6" t="s">
        <v>61</v>
      </c>
      <c r="H1396" s="6" t="s">
        <v>20</v>
      </c>
      <c r="I1396" s="6">
        <f>INDEX(Data_Persons[Tenure (yrs)],MATCH(Data_Sales!H1396,Data_Persons[Sales Person],0))</f>
        <v>2</v>
      </c>
      <c r="J1396" s="6" t="s">
        <v>21</v>
      </c>
      <c r="K1396" s="6" t="s">
        <v>1253</v>
      </c>
      <c r="L1396" s="22">
        <v>159</v>
      </c>
      <c r="M1396" s="6">
        <v>5</v>
      </c>
      <c r="N1396" s="22">
        <f t="shared" si="65"/>
        <v>795</v>
      </c>
      <c r="O1396" s="6" t="str">
        <f>VLOOKUP(H1396,Data_Persons!$B$2:$C$9,2,0)</f>
        <v>Jeff</v>
      </c>
    </row>
    <row r="1397" spans="1:15" x14ac:dyDescent="0.3">
      <c r="A1397" s="8" t="s">
        <v>1440</v>
      </c>
      <c r="B1397" s="43">
        <v>44469</v>
      </c>
      <c r="C1397" s="6">
        <f>DAY(Data_Sales[[#This Row],[Order Date]])</f>
        <v>30</v>
      </c>
      <c r="D1397" s="14">
        <f t="shared" si="63"/>
        <v>9</v>
      </c>
      <c r="E1397" s="6">
        <f t="shared" si="64"/>
        <v>2021</v>
      </c>
      <c r="F1397" s="6">
        <v>15</v>
      </c>
      <c r="G1397" s="6" t="s">
        <v>49</v>
      </c>
      <c r="H1397" s="6" t="s">
        <v>36</v>
      </c>
      <c r="I1397" s="6">
        <f>INDEX(Data_Persons[Tenure (yrs)],MATCH(Data_Sales!H1397,Data_Persons[Sales Person],0))</f>
        <v>6</v>
      </c>
      <c r="J1397" s="6" t="s">
        <v>27</v>
      </c>
      <c r="K1397" s="6" t="s">
        <v>1253</v>
      </c>
      <c r="L1397" s="22">
        <v>159</v>
      </c>
      <c r="M1397" s="6">
        <v>0</v>
      </c>
      <c r="N1397" s="22">
        <f t="shared" si="65"/>
        <v>0</v>
      </c>
      <c r="O1397" s="6" t="str">
        <f>VLOOKUP(H1397,Data_Persons!$B$2:$C$9,2,0)</f>
        <v>Steve</v>
      </c>
    </row>
    <row r="1398" spans="1:15" x14ac:dyDescent="0.3">
      <c r="A1398" s="8" t="s">
        <v>1441</v>
      </c>
      <c r="B1398" s="43">
        <v>44470</v>
      </c>
      <c r="C1398" s="6">
        <f>DAY(Data_Sales[[#This Row],[Order Date]])</f>
        <v>1</v>
      </c>
      <c r="D1398" s="14">
        <f t="shared" si="63"/>
        <v>10</v>
      </c>
      <c r="E1398" s="6">
        <f t="shared" si="64"/>
        <v>2021</v>
      </c>
      <c r="F1398" s="6">
        <v>7</v>
      </c>
      <c r="G1398" s="6" t="s">
        <v>43</v>
      </c>
      <c r="H1398" s="6" t="s">
        <v>16</v>
      </c>
      <c r="I1398" s="6">
        <f>INDEX(Data_Persons[Tenure (yrs)],MATCH(Data_Sales!H1398,Data_Persons[Sales Person],0))</f>
        <v>4</v>
      </c>
      <c r="J1398" s="6" t="s">
        <v>17</v>
      </c>
      <c r="K1398" s="6" t="s">
        <v>1253</v>
      </c>
      <c r="L1398" s="22">
        <v>159</v>
      </c>
      <c r="M1398" s="6">
        <v>2</v>
      </c>
      <c r="N1398" s="22">
        <f t="shared" si="65"/>
        <v>318</v>
      </c>
      <c r="O1398" s="6" t="str">
        <f>VLOOKUP(H1398,Data_Persons!$B$2:$C$9,2,0)</f>
        <v>Steve</v>
      </c>
    </row>
    <row r="1399" spans="1:15" x14ac:dyDescent="0.3">
      <c r="A1399" s="8" t="s">
        <v>1442</v>
      </c>
      <c r="B1399" s="43">
        <v>44471</v>
      </c>
      <c r="C1399" s="6">
        <f>DAY(Data_Sales[[#This Row],[Order Date]])</f>
        <v>2</v>
      </c>
      <c r="D1399" s="14">
        <f t="shared" si="63"/>
        <v>10</v>
      </c>
      <c r="E1399" s="6">
        <f t="shared" si="64"/>
        <v>2021</v>
      </c>
      <c r="F1399" s="6">
        <v>15</v>
      </c>
      <c r="G1399" s="6" t="s">
        <v>49</v>
      </c>
      <c r="H1399" s="6" t="s">
        <v>36</v>
      </c>
      <c r="I1399" s="6">
        <f>INDEX(Data_Persons[Tenure (yrs)],MATCH(Data_Sales!H1399,Data_Persons[Sales Person],0))</f>
        <v>6</v>
      </c>
      <c r="J1399" s="6" t="s">
        <v>27</v>
      </c>
      <c r="K1399" s="6" t="s">
        <v>1253</v>
      </c>
      <c r="L1399" s="22">
        <v>159</v>
      </c>
      <c r="M1399" s="6">
        <v>8</v>
      </c>
      <c r="N1399" s="22">
        <f t="shared" si="65"/>
        <v>1272</v>
      </c>
      <c r="O1399" s="6" t="str">
        <f>VLOOKUP(H1399,Data_Persons!$B$2:$C$9,2,0)</f>
        <v>Steve</v>
      </c>
    </row>
    <row r="1400" spans="1:15" x14ac:dyDescent="0.3">
      <c r="A1400" s="8" t="s">
        <v>1443</v>
      </c>
      <c r="B1400" s="43">
        <v>44472</v>
      </c>
      <c r="C1400" s="6">
        <f>DAY(Data_Sales[[#This Row],[Order Date]])</f>
        <v>3</v>
      </c>
      <c r="D1400" s="14">
        <f t="shared" si="63"/>
        <v>10</v>
      </c>
      <c r="E1400" s="6">
        <f t="shared" si="64"/>
        <v>2021</v>
      </c>
      <c r="F1400" s="6">
        <v>20</v>
      </c>
      <c r="G1400" s="6" t="s">
        <v>10</v>
      </c>
      <c r="H1400" s="6" t="s">
        <v>38</v>
      </c>
      <c r="I1400" s="6">
        <f>INDEX(Data_Persons[Tenure (yrs)],MATCH(Data_Sales!H1400,Data_Persons[Sales Person],0))</f>
        <v>5</v>
      </c>
      <c r="J1400" s="6" t="s">
        <v>12</v>
      </c>
      <c r="K1400" s="6" t="s">
        <v>1253</v>
      </c>
      <c r="L1400" s="22">
        <v>159</v>
      </c>
      <c r="M1400" s="6">
        <v>1</v>
      </c>
      <c r="N1400" s="22">
        <f t="shared" si="65"/>
        <v>159</v>
      </c>
      <c r="O1400" s="6" t="str">
        <f>VLOOKUP(H1400,Data_Persons!$B$2:$C$9,2,0)</f>
        <v>Jeff</v>
      </c>
    </row>
    <row r="1401" spans="1:15" x14ac:dyDescent="0.3">
      <c r="A1401" s="8" t="s">
        <v>1444</v>
      </c>
      <c r="B1401" s="43">
        <v>44474</v>
      </c>
      <c r="C1401" s="6">
        <f>DAY(Data_Sales[[#This Row],[Order Date]])</f>
        <v>5</v>
      </c>
      <c r="D1401" s="14">
        <f t="shared" si="63"/>
        <v>10</v>
      </c>
      <c r="E1401" s="6">
        <f t="shared" si="64"/>
        <v>2021</v>
      </c>
      <c r="F1401" s="6">
        <v>16</v>
      </c>
      <c r="G1401" s="6" t="s">
        <v>92</v>
      </c>
      <c r="H1401" s="6" t="s">
        <v>11</v>
      </c>
      <c r="I1401" s="6">
        <f>INDEX(Data_Persons[Tenure (yrs)],MATCH(Data_Sales!H1401,Data_Persons[Sales Person],0))</f>
        <v>3</v>
      </c>
      <c r="J1401" s="6" t="s">
        <v>12</v>
      </c>
      <c r="K1401" s="6" t="s">
        <v>1253</v>
      </c>
      <c r="L1401" s="22">
        <v>159</v>
      </c>
      <c r="M1401" s="6">
        <v>7</v>
      </c>
      <c r="N1401" s="22">
        <f t="shared" si="65"/>
        <v>1113</v>
      </c>
      <c r="O1401" s="6" t="str">
        <f>VLOOKUP(H1401,Data_Persons!$B$2:$C$9,2,0)</f>
        <v>Jeff</v>
      </c>
    </row>
    <row r="1402" spans="1:15" x14ac:dyDescent="0.3">
      <c r="A1402" s="8" t="s">
        <v>1445</v>
      </c>
      <c r="B1402" s="43">
        <v>44475</v>
      </c>
      <c r="C1402" s="6">
        <f>DAY(Data_Sales[[#This Row],[Order Date]])</f>
        <v>6</v>
      </c>
      <c r="D1402" s="14">
        <f t="shared" si="63"/>
        <v>10</v>
      </c>
      <c r="E1402" s="6">
        <f t="shared" si="64"/>
        <v>2021</v>
      </c>
      <c r="F1402" s="6">
        <v>11</v>
      </c>
      <c r="G1402" s="6" t="s">
        <v>115</v>
      </c>
      <c r="H1402" s="6" t="s">
        <v>36</v>
      </c>
      <c r="I1402" s="6">
        <f>INDEX(Data_Persons[Tenure (yrs)],MATCH(Data_Sales!H1402,Data_Persons[Sales Person],0))</f>
        <v>6</v>
      </c>
      <c r="J1402" s="6" t="s">
        <v>27</v>
      </c>
      <c r="K1402" s="6" t="s">
        <v>1253</v>
      </c>
      <c r="L1402" s="22">
        <v>159</v>
      </c>
      <c r="M1402" s="6">
        <v>6</v>
      </c>
      <c r="N1402" s="22">
        <f t="shared" si="65"/>
        <v>954</v>
      </c>
      <c r="O1402" s="6" t="str">
        <f>VLOOKUP(H1402,Data_Persons!$B$2:$C$9,2,0)</f>
        <v>Steve</v>
      </c>
    </row>
    <row r="1403" spans="1:15" x14ac:dyDescent="0.3">
      <c r="A1403" s="8" t="s">
        <v>1446</v>
      </c>
      <c r="B1403" s="43">
        <v>44476</v>
      </c>
      <c r="C1403" s="6">
        <f>DAY(Data_Sales[[#This Row],[Order Date]])</f>
        <v>7</v>
      </c>
      <c r="D1403" s="14">
        <f t="shared" si="63"/>
        <v>10</v>
      </c>
      <c r="E1403" s="6">
        <f t="shared" si="64"/>
        <v>2021</v>
      </c>
      <c r="F1403" s="6">
        <v>4</v>
      </c>
      <c r="G1403" s="6" t="s">
        <v>19</v>
      </c>
      <c r="H1403" s="6" t="s">
        <v>20</v>
      </c>
      <c r="I1403" s="6">
        <f>INDEX(Data_Persons[Tenure (yrs)],MATCH(Data_Sales!H1403,Data_Persons[Sales Person],0))</f>
        <v>2</v>
      </c>
      <c r="J1403" s="6" t="s">
        <v>21</v>
      </c>
      <c r="K1403" s="6" t="s">
        <v>1253</v>
      </c>
      <c r="L1403" s="22">
        <v>159</v>
      </c>
      <c r="M1403" s="6">
        <v>5</v>
      </c>
      <c r="N1403" s="22">
        <f t="shared" si="65"/>
        <v>795</v>
      </c>
      <c r="O1403" s="6" t="str">
        <f>VLOOKUP(H1403,Data_Persons!$B$2:$C$9,2,0)</f>
        <v>Jeff</v>
      </c>
    </row>
    <row r="1404" spans="1:15" x14ac:dyDescent="0.3">
      <c r="A1404" s="8" t="s">
        <v>1447</v>
      </c>
      <c r="B1404" s="43">
        <v>44482</v>
      </c>
      <c r="C1404" s="6">
        <f>DAY(Data_Sales[[#This Row],[Order Date]])</f>
        <v>13</v>
      </c>
      <c r="D1404" s="14">
        <f t="shared" si="63"/>
        <v>10</v>
      </c>
      <c r="E1404" s="6">
        <f t="shared" si="64"/>
        <v>2021</v>
      </c>
      <c r="F1404" s="6">
        <v>7</v>
      </c>
      <c r="G1404" s="6" t="s">
        <v>43</v>
      </c>
      <c r="H1404" s="6" t="s">
        <v>16</v>
      </c>
      <c r="I1404" s="6">
        <f>INDEX(Data_Persons[Tenure (yrs)],MATCH(Data_Sales!H1404,Data_Persons[Sales Person],0))</f>
        <v>4</v>
      </c>
      <c r="J1404" s="6" t="s">
        <v>17</v>
      </c>
      <c r="K1404" s="6" t="s">
        <v>1253</v>
      </c>
      <c r="L1404" s="22">
        <v>159</v>
      </c>
      <c r="M1404" s="6">
        <v>8</v>
      </c>
      <c r="N1404" s="22">
        <f t="shared" si="65"/>
        <v>1272</v>
      </c>
      <c r="O1404" s="6" t="str">
        <f>VLOOKUP(H1404,Data_Persons!$B$2:$C$9,2,0)</f>
        <v>Steve</v>
      </c>
    </row>
    <row r="1405" spans="1:15" x14ac:dyDescent="0.3">
      <c r="A1405" s="8" t="s">
        <v>1448</v>
      </c>
      <c r="B1405" s="43">
        <v>44482</v>
      </c>
      <c r="C1405" s="6">
        <f>DAY(Data_Sales[[#This Row],[Order Date]])</f>
        <v>13</v>
      </c>
      <c r="D1405" s="14">
        <f t="shared" si="63"/>
        <v>10</v>
      </c>
      <c r="E1405" s="6">
        <f t="shared" si="64"/>
        <v>2021</v>
      </c>
      <c r="F1405" s="6">
        <v>14</v>
      </c>
      <c r="G1405" s="6" t="s">
        <v>65</v>
      </c>
      <c r="H1405" s="6" t="s">
        <v>26</v>
      </c>
      <c r="I1405" s="6">
        <f>INDEX(Data_Persons[Tenure (yrs)],MATCH(Data_Sales!H1405,Data_Persons[Sales Person],0))</f>
        <v>5</v>
      </c>
      <c r="J1405" s="6" t="s">
        <v>27</v>
      </c>
      <c r="K1405" s="6" t="s">
        <v>1253</v>
      </c>
      <c r="L1405" s="22">
        <v>159</v>
      </c>
      <c r="M1405" s="6">
        <v>7</v>
      </c>
      <c r="N1405" s="22">
        <f t="shared" si="65"/>
        <v>1113</v>
      </c>
      <c r="O1405" s="6" t="str">
        <f>VLOOKUP(H1405,Data_Persons!$B$2:$C$9,2,0)</f>
        <v>Sara</v>
      </c>
    </row>
    <row r="1406" spans="1:15" x14ac:dyDescent="0.3">
      <c r="A1406" s="8" t="s">
        <v>1449</v>
      </c>
      <c r="B1406" s="43">
        <v>44484</v>
      </c>
      <c r="C1406" s="6">
        <f>DAY(Data_Sales[[#This Row],[Order Date]])</f>
        <v>15</v>
      </c>
      <c r="D1406" s="14">
        <f t="shared" si="63"/>
        <v>10</v>
      </c>
      <c r="E1406" s="6">
        <f t="shared" si="64"/>
        <v>2021</v>
      </c>
      <c r="F1406" s="6">
        <v>18</v>
      </c>
      <c r="G1406" s="6" t="s">
        <v>52</v>
      </c>
      <c r="H1406" s="6" t="s">
        <v>11</v>
      </c>
      <c r="I1406" s="6">
        <f>INDEX(Data_Persons[Tenure (yrs)],MATCH(Data_Sales!H1406,Data_Persons[Sales Person],0))</f>
        <v>3</v>
      </c>
      <c r="J1406" s="6" t="s">
        <v>12</v>
      </c>
      <c r="K1406" s="6" t="s">
        <v>1253</v>
      </c>
      <c r="L1406" s="22">
        <v>159</v>
      </c>
      <c r="M1406" s="6">
        <v>5</v>
      </c>
      <c r="N1406" s="22">
        <f t="shared" si="65"/>
        <v>795</v>
      </c>
      <c r="O1406" s="6" t="str">
        <f>VLOOKUP(H1406,Data_Persons!$B$2:$C$9,2,0)</f>
        <v>Jeff</v>
      </c>
    </row>
    <row r="1407" spans="1:15" x14ac:dyDescent="0.3">
      <c r="A1407" s="8" t="s">
        <v>1450</v>
      </c>
      <c r="B1407" s="43">
        <v>44485</v>
      </c>
      <c r="C1407" s="6">
        <f>DAY(Data_Sales[[#This Row],[Order Date]])</f>
        <v>16</v>
      </c>
      <c r="D1407" s="14">
        <f t="shared" si="63"/>
        <v>10</v>
      </c>
      <c r="E1407" s="6">
        <f t="shared" si="64"/>
        <v>2021</v>
      </c>
      <c r="F1407" s="6">
        <v>15</v>
      </c>
      <c r="G1407" s="6" t="s">
        <v>49</v>
      </c>
      <c r="H1407" s="6" t="s">
        <v>36</v>
      </c>
      <c r="I1407" s="6">
        <f>INDEX(Data_Persons[Tenure (yrs)],MATCH(Data_Sales!H1407,Data_Persons[Sales Person],0))</f>
        <v>6</v>
      </c>
      <c r="J1407" s="6" t="s">
        <v>27</v>
      </c>
      <c r="K1407" s="6" t="s">
        <v>1253</v>
      </c>
      <c r="L1407" s="22">
        <v>159</v>
      </c>
      <c r="M1407" s="6">
        <v>3</v>
      </c>
      <c r="N1407" s="22">
        <f t="shared" si="65"/>
        <v>477</v>
      </c>
      <c r="O1407" s="6" t="str">
        <f>VLOOKUP(H1407,Data_Persons!$B$2:$C$9,2,0)</f>
        <v>Steve</v>
      </c>
    </row>
    <row r="1408" spans="1:15" x14ac:dyDescent="0.3">
      <c r="A1408" s="8" t="s">
        <v>1451</v>
      </c>
      <c r="B1408" s="43">
        <v>44486</v>
      </c>
      <c r="C1408" s="6">
        <f>DAY(Data_Sales[[#This Row],[Order Date]])</f>
        <v>17</v>
      </c>
      <c r="D1408" s="14">
        <f t="shared" si="63"/>
        <v>10</v>
      </c>
      <c r="E1408" s="6">
        <f t="shared" si="64"/>
        <v>2021</v>
      </c>
      <c r="F1408" s="6">
        <v>20</v>
      </c>
      <c r="G1408" s="6" t="s">
        <v>10</v>
      </c>
      <c r="H1408" s="6" t="s">
        <v>11</v>
      </c>
      <c r="I1408" s="6">
        <f>INDEX(Data_Persons[Tenure (yrs)],MATCH(Data_Sales!H1408,Data_Persons[Sales Person],0))</f>
        <v>3</v>
      </c>
      <c r="J1408" s="6" t="s">
        <v>12</v>
      </c>
      <c r="K1408" s="6" t="s">
        <v>1253</v>
      </c>
      <c r="L1408" s="22">
        <v>159</v>
      </c>
      <c r="M1408" s="6">
        <v>8</v>
      </c>
      <c r="N1408" s="22">
        <f t="shared" si="65"/>
        <v>1272</v>
      </c>
      <c r="O1408" s="6" t="str">
        <f>VLOOKUP(H1408,Data_Persons!$B$2:$C$9,2,0)</f>
        <v>Jeff</v>
      </c>
    </row>
    <row r="1409" spans="1:15" x14ac:dyDescent="0.3">
      <c r="A1409" s="8" t="s">
        <v>1452</v>
      </c>
      <c r="B1409" s="43">
        <v>44486</v>
      </c>
      <c r="C1409" s="6">
        <f>DAY(Data_Sales[[#This Row],[Order Date]])</f>
        <v>17</v>
      </c>
      <c r="D1409" s="14">
        <f t="shared" si="63"/>
        <v>10</v>
      </c>
      <c r="E1409" s="6">
        <f t="shared" si="64"/>
        <v>2021</v>
      </c>
      <c r="F1409" s="6">
        <v>14</v>
      </c>
      <c r="G1409" s="6" t="s">
        <v>65</v>
      </c>
      <c r="H1409" s="6" t="s">
        <v>36</v>
      </c>
      <c r="I1409" s="6">
        <f>INDEX(Data_Persons[Tenure (yrs)],MATCH(Data_Sales!H1409,Data_Persons[Sales Person],0))</f>
        <v>6</v>
      </c>
      <c r="J1409" s="6" t="s">
        <v>27</v>
      </c>
      <c r="K1409" s="6" t="s">
        <v>1253</v>
      </c>
      <c r="L1409" s="22">
        <v>159</v>
      </c>
      <c r="M1409" s="6">
        <v>5</v>
      </c>
      <c r="N1409" s="22">
        <f t="shared" si="65"/>
        <v>795</v>
      </c>
      <c r="O1409" s="6" t="str">
        <f>VLOOKUP(H1409,Data_Persons!$B$2:$C$9,2,0)</f>
        <v>Steve</v>
      </c>
    </row>
    <row r="1410" spans="1:15" x14ac:dyDescent="0.3">
      <c r="A1410" s="8" t="s">
        <v>1453</v>
      </c>
      <c r="B1410" s="43">
        <v>44488</v>
      </c>
      <c r="C1410" s="6">
        <f>DAY(Data_Sales[[#This Row],[Order Date]])</f>
        <v>19</v>
      </c>
      <c r="D1410" s="14">
        <f t="shared" ref="D1410:D1473" si="66">MONTH(B1410)</f>
        <v>10</v>
      </c>
      <c r="E1410" s="6">
        <f t="shared" ref="E1410:E1473" si="67">YEAR(B1410)</f>
        <v>2021</v>
      </c>
      <c r="F1410" s="6">
        <v>10</v>
      </c>
      <c r="G1410" s="6" t="s">
        <v>68</v>
      </c>
      <c r="H1410" s="6" t="s">
        <v>16</v>
      </c>
      <c r="I1410" s="6">
        <f>INDEX(Data_Persons[Tenure (yrs)],MATCH(Data_Sales!H1410,Data_Persons[Sales Person],0))</f>
        <v>4</v>
      </c>
      <c r="J1410" s="6" t="s">
        <v>17</v>
      </c>
      <c r="K1410" s="6" t="s">
        <v>1253</v>
      </c>
      <c r="L1410" s="22">
        <v>159</v>
      </c>
      <c r="M1410" s="6">
        <v>6</v>
      </c>
      <c r="N1410" s="22">
        <f t="shared" si="65"/>
        <v>954</v>
      </c>
      <c r="O1410" s="6" t="str">
        <f>VLOOKUP(H1410,Data_Persons!$B$2:$C$9,2,0)</f>
        <v>Steve</v>
      </c>
    </row>
    <row r="1411" spans="1:15" x14ac:dyDescent="0.3">
      <c r="A1411" s="8" t="s">
        <v>1454</v>
      </c>
      <c r="B1411" s="43">
        <v>44489</v>
      </c>
      <c r="C1411" s="6">
        <f>DAY(Data_Sales[[#This Row],[Order Date]])</f>
        <v>20</v>
      </c>
      <c r="D1411" s="14">
        <f t="shared" si="66"/>
        <v>10</v>
      </c>
      <c r="E1411" s="6">
        <f t="shared" si="67"/>
        <v>2021</v>
      </c>
      <c r="F1411" s="6">
        <v>17</v>
      </c>
      <c r="G1411" s="6" t="s">
        <v>63</v>
      </c>
      <c r="H1411" s="6" t="s">
        <v>11</v>
      </c>
      <c r="I1411" s="6">
        <f>INDEX(Data_Persons[Tenure (yrs)],MATCH(Data_Sales!H1411,Data_Persons[Sales Person],0))</f>
        <v>3</v>
      </c>
      <c r="J1411" s="6" t="s">
        <v>12</v>
      </c>
      <c r="K1411" s="6" t="s">
        <v>1253</v>
      </c>
      <c r="L1411" s="22">
        <v>159</v>
      </c>
      <c r="M1411" s="6">
        <v>1</v>
      </c>
      <c r="N1411" s="22">
        <f t="shared" ref="N1411:N1474" si="68">L1411*M1411</f>
        <v>159</v>
      </c>
      <c r="O1411" s="6" t="str">
        <f>VLOOKUP(H1411,Data_Persons!$B$2:$C$9,2,0)</f>
        <v>Jeff</v>
      </c>
    </row>
    <row r="1412" spans="1:15" x14ac:dyDescent="0.3">
      <c r="A1412" s="8" t="s">
        <v>1455</v>
      </c>
      <c r="B1412" s="43">
        <v>44491</v>
      </c>
      <c r="C1412" s="6">
        <f>DAY(Data_Sales[[#This Row],[Order Date]])</f>
        <v>22</v>
      </c>
      <c r="D1412" s="14">
        <f t="shared" si="66"/>
        <v>10</v>
      </c>
      <c r="E1412" s="6">
        <f t="shared" si="67"/>
        <v>2021</v>
      </c>
      <c r="F1412" s="6">
        <v>20</v>
      </c>
      <c r="G1412" s="6" t="s">
        <v>10</v>
      </c>
      <c r="H1412" s="6" t="s">
        <v>38</v>
      </c>
      <c r="I1412" s="6">
        <f>INDEX(Data_Persons[Tenure (yrs)],MATCH(Data_Sales!H1412,Data_Persons[Sales Person],0))</f>
        <v>5</v>
      </c>
      <c r="J1412" s="6" t="s">
        <v>12</v>
      </c>
      <c r="K1412" s="6" t="s">
        <v>1253</v>
      </c>
      <c r="L1412" s="22">
        <v>159</v>
      </c>
      <c r="M1412" s="6">
        <v>5</v>
      </c>
      <c r="N1412" s="22">
        <f t="shared" si="68"/>
        <v>795</v>
      </c>
      <c r="O1412" s="6" t="str">
        <f>VLOOKUP(H1412,Data_Persons!$B$2:$C$9,2,0)</f>
        <v>Jeff</v>
      </c>
    </row>
    <row r="1413" spans="1:15" x14ac:dyDescent="0.3">
      <c r="A1413" s="8" t="s">
        <v>1456</v>
      </c>
      <c r="B1413" s="43">
        <v>44491</v>
      </c>
      <c r="C1413" s="6">
        <f>DAY(Data_Sales[[#This Row],[Order Date]])</f>
        <v>22</v>
      </c>
      <c r="D1413" s="14">
        <f t="shared" si="66"/>
        <v>10</v>
      </c>
      <c r="E1413" s="6">
        <f t="shared" si="67"/>
        <v>2021</v>
      </c>
      <c r="F1413" s="6">
        <v>6</v>
      </c>
      <c r="G1413" s="6" t="s">
        <v>15</v>
      </c>
      <c r="H1413" s="6" t="s">
        <v>41</v>
      </c>
      <c r="I1413" s="6">
        <f>INDEX(Data_Persons[Tenure (yrs)],MATCH(Data_Sales!H1413,Data_Persons[Sales Person],0))</f>
        <v>8</v>
      </c>
      <c r="J1413" s="6" t="s">
        <v>17</v>
      </c>
      <c r="K1413" s="6" t="s">
        <v>1253</v>
      </c>
      <c r="L1413" s="22">
        <v>159</v>
      </c>
      <c r="M1413" s="6">
        <v>6</v>
      </c>
      <c r="N1413" s="22">
        <f t="shared" si="68"/>
        <v>954</v>
      </c>
      <c r="O1413" s="6" t="str">
        <f>VLOOKUP(H1413,Data_Persons!$B$2:$C$9,2,0)</f>
        <v>Philip</v>
      </c>
    </row>
    <row r="1414" spans="1:15" x14ac:dyDescent="0.3">
      <c r="A1414" s="8" t="s">
        <v>1457</v>
      </c>
      <c r="B1414" s="43">
        <v>44498</v>
      </c>
      <c r="C1414" s="6">
        <f>DAY(Data_Sales[[#This Row],[Order Date]])</f>
        <v>29</v>
      </c>
      <c r="D1414" s="14">
        <f t="shared" si="66"/>
        <v>10</v>
      </c>
      <c r="E1414" s="6">
        <f t="shared" si="67"/>
        <v>2021</v>
      </c>
      <c r="F1414" s="6">
        <v>6</v>
      </c>
      <c r="G1414" s="6" t="s">
        <v>15</v>
      </c>
      <c r="H1414" s="6" t="s">
        <v>41</v>
      </c>
      <c r="I1414" s="6">
        <f>INDEX(Data_Persons[Tenure (yrs)],MATCH(Data_Sales!H1414,Data_Persons[Sales Person],0))</f>
        <v>8</v>
      </c>
      <c r="J1414" s="6" t="s">
        <v>17</v>
      </c>
      <c r="K1414" s="6" t="s">
        <v>1253</v>
      </c>
      <c r="L1414" s="22">
        <v>159</v>
      </c>
      <c r="M1414" s="6">
        <v>4</v>
      </c>
      <c r="N1414" s="22">
        <f t="shared" si="68"/>
        <v>636</v>
      </c>
      <c r="O1414" s="6" t="str">
        <f>VLOOKUP(H1414,Data_Persons!$B$2:$C$9,2,0)</f>
        <v>Philip</v>
      </c>
    </row>
    <row r="1415" spans="1:15" x14ac:dyDescent="0.3">
      <c r="A1415" s="8" t="s">
        <v>1458</v>
      </c>
      <c r="B1415" s="43">
        <v>44498</v>
      </c>
      <c r="C1415" s="6">
        <f>DAY(Data_Sales[[#This Row],[Order Date]])</f>
        <v>29</v>
      </c>
      <c r="D1415" s="14">
        <f t="shared" si="66"/>
        <v>10</v>
      </c>
      <c r="E1415" s="6">
        <f t="shared" si="67"/>
        <v>2021</v>
      </c>
      <c r="F1415" s="6">
        <v>14</v>
      </c>
      <c r="G1415" s="6" t="s">
        <v>65</v>
      </c>
      <c r="H1415" s="6" t="s">
        <v>26</v>
      </c>
      <c r="I1415" s="6">
        <f>INDEX(Data_Persons[Tenure (yrs)],MATCH(Data_Sales!H1415,Data_Persons[Sales Person],0))</f>
        <v>5</v>
      </c>
      <c r="J1415" s="6" t="s">
        <v>27</v>
      </c>
      <c r="K1415" s="6" t="s">
        <v>1253</v>
      </c>
      <c r="L1415" s="22">
        <v>159</v>
      </c>
      <c r="M1415" s="6">
        <v>1</v>
      </c>
      <c r="N1415" s="22">
        <f t="shared" si="68"/>
        <v>159</v>
      </c>
      <c r="O1415" s="6" t="str">
        <f>VLOOKUP(H1415,Data_Persons!$B$2:$C$9,2,0)</f>
        <v>Sara</v>
      </c>
    </row>
    <row r="1416" spans="1:15" x14ac:dyDescent="0.3">
      <c r="A1416" s="8" t="s">
        <v>1459</v>
      </c>
      <c r="B1416" s="43">
        <v>44498</v>
      </c>
      <c r="C1416" s="6">
        <f>DAY(Data_Sales[[#This Row],[Order Date]])</f>
        <v>29</v>
      </c>
      <c r="D1416" s="14">
        <f t="shared" si="66"/>
        <v>10</v>
      </c>
      <c r="E1416" s="6">
        <f t="shared" si="67"/>
        <v>2021</v>
      </c>
      <c r="F1416" s="6">
        <v>18</v>
      </c>
      <c r="G1416" s="6" t="s">
        <v>52</v>
      </c>
      <c r="H1416" s="6" t="s">
        <v>11</v>
      </c>
      <c r="I1416" s="6">
        <f>INDEX(Data_Persons[Tenure (yrs)],MATCH(Data_Sales!H1416,Data_Persons[Sales Person],0))</f>
        <v>3</v>
      </c>
      <c r="J1416" s="6" t="s">
        <v>12</v>
      </c>
      <c r="K1416" s="6" t="s">
        <v>1253</v>
      </c>
      <c r="L1416" s="22">
        <v>159</v>
      </c>
      <c r="M1416" s="6">
        <v>7</v>
      </c>
      <c r="N1416" s="22">
        <f t="shared" si="68"/>
        <v>1113</v>
      </c>
      <c r="O1416" s="6" t="str">
        <f>VLOOKUP(H1416,Data_Persons!$B$2:$C$9,2,0)</f>
        <v>Jeff</v>
      </c>
    </row>
    <row r="1417" spans="1:15" x14ac:dyDescent="0.3">
      <c r="A1417" s="8" t="s">
        <v>1460</v>
      </c>
      <c r="B1417" s="43">
        <v>44499</v>
      </c>
      <c r="C1417" s="6">
        <f>DAY(Data_Sales[[#This Row],[Order Date]])</f>
        <v>30</v>
      </c>
      <c r="D1417" s="14">
        <f t="shared" si="66"/>
        <v>10</v>
      </c>
      <c r="E1417" s="6">
        <f t="shared" si="67"/>
        <v>2021</v>
      </c>
      <c r="F1417" s="6">
        <v>7</v>
      </c>
      <c r="G1417" s="6" t="s">
        <v>43</v>
      </c>
      <c r="H1417" s="6" t="s">
        <v>16</v>
      </c>
      <c r="I1417" s="6">
        <f>INDEX(Data_Persons[Tenure (yrs)],MATCH(Data_Sales!H1417,Data_Persons[Sales Person],0))</f>
        <v>4</v>
      </c>
      <c r="J1417" s="6" t="s">
        <v>17</v>
      </c>
      <c r="K1417" s="6" t="s">
        <v>1253</v>
      </c>
      <c r="L1417" s="22">
        <v>159</v>
      </c>
      <c r="M1417" s="6">
        <v>1</v>
      </c>
      <c r="N1417" s="22">
        <f t="shared" si="68"/>
        <v>159</v>
      </c>
      <c r="O1417" s="6" t="str">
        <f>VLOOKUP(H1417,Data_Persons!$B$2:$C$9,2,0)</f>
        <v>Steve</v>
      </c>
    </row>
    <row r="1418" spans="1:15" x14ac:dyDescent="0.3">
      <c r="A1418" s="8" t="s">
        <v>1461</v>
      </c>
      <c r="B1418" s="43">
        <v>44502</v>
      </c>
      <c r="C1418" s="6">
        <f>DAY(Data_Sales[[#This Row],[Order Date]])</f>
        <v>2</v>
      </c>
      <c r="D1418" s="14">
        <f t="shared" si="66"/>
        <v>11</v>
      </c>
      <c r="E1418" s="6">
        <f t="shared" si="67"/>
        <v>2021</v>
      </c>
      <c r="F1418" s="6">
        <v>19</v>
      </c>
      <c r="G1418" s="6" t="s">
        <v>32</v>
      </c>
      <c r="H1418" s="6" t="s">
        <v>38</v>
      </c>
      <c r="I1418" s="6">
        <f>INDEX(Data_Persons[Tenure (yrs)],MATCH(Data_Sales!H1418,Data_Persons[Sales Person],0))</f>
        <v>5</v>
      </c>
      <c r="J1418" s="6" t="s">
        <v>12</v>
      </c>
      <c r="K1418" s="6" t="s">
        <v>1253</v>
      </c>
      <c r="L1418" s="22">
        <v>159</v>
      </c>
      <c r="M1418" s="6">
        <v>4</v>
      </c>
      <c r="N1418" s="22">
        <f t="shared" si="68"/>
        <v>636</v>
      </c>
      <c r="O1418" s="6" t="str">
        <f>VLOOKUP(H1418,Data_Persons!$B$2:$C$9,2,0)</f>
        <v>Jeff</v>
      </c>
    </row>
    <row r="1419" spans="1:15" x14ac:dyDescent="0.3">
      <c r="A1419" s="8" t="s">
        <v>1462</v>
      </c>
      <c r="B1419" s="43">
        <v>44504</v>
      </c>
      <c r="C1419" s="6">
        <f>DAY(Data_Sales[[#This Row],[Order Date]])</f>
        <v>4</v>
      </c>
      <c r="D1419" s="14">
        <f t="shared" si="66"/>
        <v>11</v>
      </c>
      <c r="E1419" s="6">
        <f t="shared" si="67"/>
        <v>2021</v>
      </c>
      <c r="F1419" s="6">
        <v>13</v>
      </c>
      <c r="G1419" s="6" t="s">
        <v>35</v>
      </c>
      <c r="H1419" s="6" t="s">
        <v>36</v>
      </c>
      <c r="I1419" s="6">
        <f>INDEX(Data_Persons[Tenure (yrs)],MATCH(Data_Sales!H1419,Data_Persons[Sales Person],0))</f>
        <v>6</v>
      </c>
      <c r="J1419" s="6" t="s">
        <v>27</v>
      </c>
      <c r="K1419" s="6" t="s">
        <v>1253</v>
      </c>
      <c r="L1419" s="22">
        <v>159</v>
      </c>
      <c r="M1419" s="6">
        <v>2</v>
      </c>
      <c r="N1419" s="22">
        <f t="shared" si="68"/>
        <v>318</v>
      </c>
      <c r="O1419" s="6" t="str">
        <f>VLOOKUP(H1419,Data_Persons!$B$2:$C$9,2,0)</f>
        <v>Steve</v>
      </c>
    </row>
    <row r="1420" spans="1:15" x14ac:dyDescent="0.3">
      <c r="A1420" s="8" t="s">
        <v>1463</v>
      </c>
      <c r="B1420" s="43">
        <v>44506</v>
      </c>
      <c r="C1420" s="6">
        <f>DAY(Data_Sales[[#This Row],[Order Date]])</f>
        <v>6</v>
      </c>
      <c r="D1420" s="14">
        <f t="shared" si="66"/>
        <v>11</v>
      </c>
      <c r="E1420" s="6">
        <f t="shared" si="67"/>
        <v>2021</v>
      </c>
      <c r="F1420" s="6">
        <v>20</v>
      </c>
      <c r="G1420" s="6" t="s">
        <v>10</v>
      </c>
      <c r="H1420" s="6" t="s">
        <v>38</v>
      </c>
      <c r="I1420" s="6">
        <f>INDEX(Data_Persons[Tenure (yrs)],MATCH(Data_Sales!H1420,Data_Persons[Sales Person],0))</f>
        <v>5</v>
      </c>
      <c r="J1420" s="6" t="s">
        <v>12</v>
      </c>
      <c r="K1420" s="6" t="s">
        <v>1253</v>
      </c>
      <c r="L1420" s="22">
        <v>159</v>
      </c>
      <c r="M1420" s="6">
        <v>0</v>
      </c>
      <c r="N1420" s="22">
        <f t="shared" si="68"/>
        <v>0</v>
      </c>
      <c r="O1420" s="6" t="str">
        <f>VLOOKUP(H1420,Data_Persons!$B$2:$C$9,2,0)</f>
        <v>Jeff</v>
      </c>
    </row>
    <row r="1421" spans="1:15" x14ac:dyDescent="0.3">
      <c r="A1421" s="8" t="s">
        <v>1464</v>
      </c>
      <c r="B1421" s="43">
        <v>44508</v>
      </c>
      <c r="C1421" s="6">
        <f>DAY(Data_Sales[[#This Row],[Order Date]])</f>
        <v>8</v>
      </c>
      <c r="D1421" s="14">
        <f t="shared" si="66"/>
        <v>11</v>
      </c>
      <c r="E1421" s="6">
        <f t="shared" si="67"/>
        <v>2021</v>
      </c>
      <c r="F1421" s="6">
        <v>10</v>
      </c>
      <c r="G1421" s="6" t="s">
        <v>68</v>
      </c>
      <c r="H1421" s="6" t="s">
        <v>41</v>
      </c>
      <c r="I1421" s="6">
        <f>INDEX(Data_Persons[Tenure (yrs)],MATCH(Data_Sales!H1421,Data_Persons[Sales Person],0))</f>
        <v>8</v>
      </c>
      <c r="J1421" s="6" t="s">
        <v>17</v>
      </c>
      <c r="K1421" s="6" t="s">
        <v>1253</v>
      </c>
      <c r="L1421" s="22">
        <v>159</v>
      </c>
      <c r="M1421" s="6">
        <v>9</v>
      </c>
      <c r="N1421" s="22">
        <f t="shared" si="68"/>
        <v>1431</v>
      </c>
      <c r="O1421" s="6" t="str">
        <f>VLOOKUP(H1421,Data_Persons!$B$2:$C$9,2,0)</f>
        <v>Philip</v>
      </c>
    </row>
    <row r="1422" spans="1:15" x14ac:dyDescent="0.3">
      <c r="A1422" s="8" t="s">
        <v>1465</v>
      </c>
      <c r="B1422" s="43">
        <v>44508</v>
      </c>
      <c r="C1422" s="6">
        <f>DAY(Data_Sales[[#This Row],[Order Date]])</f>
        <v>8</v>
      </c>
      <c r="D1422" s="14">
        <f t="shared" si="66"/>
        <v>11</v>
      </c>
      <c r="E1422" s="6">
        <f t="shared" si="67"/>
        <v>2021</v>
      </c>
      <c r="F1422" s="6">
        <v>9</v>
      </c>
      <c r="G1422" s="6" t="s">
        <v>40</v>
      </c>
      <c r="H1422" s="6" t="s">
        <v>16</v>
      </c>
      <c r="I1422" s="6">
        <f>INDEX(Data_Persons[Tenure (yrs)],MATCH(Data_Sales!H1422,Data_Persons[Sales Person],0))</f>
        <v>4</v>
      </c>
      <c r="J1422" s="6" t="s">
        <v>17</v>
      </c>
      <c r="K1422" s="6" t="s">
        <v>1253</v>
      </c>
      <c r="L1422" s="22">
        <v>159</v>
      </c>
      <c r="M1422" s="6">
        <v>7</v>
      </c>
      <c r="N1422" s="22">
        <f t="shared" si="68"/>
        <v>1113</v>
      </c>
      <c r="O1422" s="6" t="str">
        <f>VLOOKUP(H1422,Data_Persons!$B$2:$C$9,2,0)</f>
        <v>Steve</v>
      </c>
    </row>
    <row r="1423" spans="1:15" x14ac:dyDescent="0.3">
      <c r="A1423" s="8" t="s">
        <v>1466</v>
      </c>
      <c r="B1423" s="43">
        <v>44509</v>
      </c>
      <c r="C1423" s="6">
        <f>DAY(Data_Sales[[#This Row],[Order Date]])</f>
        <v>9</v>
      </c>
      <c r="D1423" s="14">
        <f t="shared" si="66"/>
        <v>11</v>
      </c>
      <c r="E1423" s="6">
        <f t="shared" si="67"/>
        <v>2021</v>
      </c>
      <c r="F1423" s="6">
        <v>4</v>
      </c>
      <c r="G1423" s="6" t="s">
        <v>19</v>
      </c>
      <c r="H1423" s="6" t="s">
        <v>20</v>
      </c>
      <c r="I1423" s="6">
        <f>INDEX(Data_Persons[Tenure (yrs)],MATCH(Data_Sales!H1423,Data_Persons[Sales Person],0))</f>
        <v>2</v>
      </c>
      <c r="J1423" s="6" t="s">
        <v>21</v>
      </c>
      <c r="K1423" s="6" t="s">
        <v>1253</v>
      </c>
      <c r="L1423" s="22">
        <v>159</v>
      </c>
      <c r="M1423" s="6">
        <v>9</v>
      </c>
      <c r="N1423" s="22">
        <f t="shared" si="68"/>
        <v>1431</v>
      </c>
      <c r="O1423" s="6" t="str">
        <f>VLOOKUP(H1423,Data_Persons!$B$2:$C$9,2,0)</f>
        <v>Jeff</v>
      </c>
    </row>
    <row r="1424" spans="1:15" x14ac:dyDescent="0.3">
      <c r="A1424" s="8" t="s">
        <v>1467</v>
      </c>
      <c r="B1424" s="43">
        <v>44510</v>
      </c>
      <c r="C1424" s="6">
        <f>DAY(Data_Sales[[#This Row],[Order Date]])</f>
        <v>10</v>
      </c>
      <c r="D1424" s="14">
        <f t="shared" si="66"/>
        <v>11</v>
      </c>
      <c r="E1424" s="6">
        <f t="shared" si="67"/>
        <v>2021</v>
      </c>
      <c r="F1424" s="6">
        <v>5</v>
      </c>
      <c r="G1424" s="6" t="s">
        <v>23</v>
      </c>
      <c r="H1424" s="6" t="s">
        <v>20</v>
      </c>
      <c r="I1424" s="6">
        <f>INDEX(Data_Persons[Tenure (yrs)],MATCH(Data_Sales!H1424,Data_Persons[Sales Person],0))</f>
        <v>2</v>
      </c>
      <c r="J1424" s="6" t="s">
        <v>21</v>
      </c>
      <c r="K1424" s="6" t="s">
        <v>1253</v>
      </c>
      <c r="L1424" s="22">
        <v>159</v>
      </c>
      <c r="M1424" s="6">
        <v>4</v>
      </c>
      <c r="N1424" s="22">
        <f t="shared" si="68"/>
        <v>636</v>
      </c>
      <c r="O1424" s="6" t="str">
        <f>VLOOKUP(H1424,Data_Persons!$B$2:$C$9,2,0)</f>
        <v>Jeff</v>
      </c>
    </row>
    <row r="1425" spans="1:15" x14ac:dyDescent="0.3">
      <c r="A1425" s="8" t="s">
        <v>1468</v>
      </c>
      <c r="B1425" s="43">
        <v>44515</v>
      </c>
      <c r="C1425" s="6">
        <f>DAY(Data_Sales[[#This Row],[Order Date]])</f>
        <v>15</v>
      </c>
      <c r="D1425" s="14">
        <f t="shared" si="66"/>
        <v>11</v>
      </c>
      <c r="E1425" s="6">
        <f t="shared" si="67"/>
        <v>2021</v>
      </c>
      <c r="F1425" s="6">
        <v>10</v>
      </c>
      <c r="G1425" s="6" t="s">
        <v>68</v>
      </c>
      <c r="H1425" s="6" t="s">
        <v>16</v>
      </c>
      <c r="I1425" s="6">
        <f>INDEX(Data_Persons[Tenure (yrs)],MATCH(Data_Sales!H1425,Data_Persons[Sales Person],0))</f>
        <v>4</v>
      </c>
      <c r="J1425" s="6" t="s">
        <v>17</v>
      </c>
      <c r="K1425" s="6" t="s">
        <v>1253</v>
      </c>
      <c r="L1425" s="22">
        <v>159</v>
      </c>
      <c r="M1425" s="6">
        <v>4</v>
      </c>
      <c r="N1425" s="22">
        <f t="shared" si="68"/>
        <v>636</v>
      </c>
      <c r="O1425" s="6" t="str">
        <f>VLOOKUP(H1425,Data_Persons!$B$2:$C$9,2,0)</f>
        <v>Steve</v>
      </c>
    </row>
    <row r="1426" spans="1:15" x14ac:dyDescent="0.3">
      <c r="A1426" s="8" t="s">
        <v>1469</v>
      </c>
      <c r="B1426" s="43">
        <v>44515</v>
      </c>
      <c r="C1426" s="6">
        <f>DAY(Data_Sales[[#This Row],[Order Date]])</f>
        <v>15</v>
      </c>
      <c r="D1426" s="14">
        <f t="shared" si="66"/>
        <v>11</v>
      </c>
      <c r="E1426" s="6">
        <f t="shared" si="67"/>
        <v>2021</v>
      </c>
      <c r="F1426" s="6">
        <v>19</v>
      </c>
      <c r="G1426" s="6" t="s">
        <v>32</v>
      </c>
      <c r="H1426" s="6" t="s">
        <v>38</v>
      </c>
      <c r="I1426" s="6">
        <f>INDEX(Data_Persons[Tenure (yrs)],MATCH(Data_Sales!H1426,Data_Persons[Sales Person],0))</f>
        <v>5</v>
      </c>
      <c r="J1426" s="6" t="s">
        <v>12</v>
      </c>
      <c r="K1426" s="6" t="s">
        <v>1253</v>
      </c>
      <c r="L1426" s="22">
        <v>159</v>
      </c>
      <c r="M1426" s="6">
        <v>2</v>
      </c>
      <c r="N1426" s="22">
        <f t="shared" si="68"/>
        <v>318</v>
      </c>
      <c r="O1426" s="6" t="str">
        <f>VLOOKUP(H1426,Data_Persons!$B$2:$C$9,2,0)</f>
        <v>Jeff</v>
      </c>
    </row>
    <row r="1427" spans="1:15" x14ac:dyDescent="0.3">
      <c r="A1427" s="8" t="s">
        <v>1470</v>
      </c>
      <c r="B1427" s="43">
        <v>44522</v>
      </c>
      <c r="C1427" s="6">
        <f>DAY(Data_Sales[[#This Row],[Order Date]])</f>
        <v>22</v>
      </c>
      <c r="D1427" s="14">
        <f t="shared" si="66"/>
        <v>11</v>
      </c>
      <c r="E1427" s="6">
        <f t="shared" si="67"/>
        <v>2021</v>
      </c>
      <c r="F1427" s="6">
        <v>1</v>
      </c>
      <c r="G1427" s="6" t="s">
        <v>61</v>
      </c>
      <c r="H1427" s="6" t="s">
        <v>30</v>
      </c>
      <c r="I1427" s="6">
        <f>INDEX(Data_Persons[Tenure (yrs)],MATCH(Data_Sales!H1427,Data_Persons[Sales Person],0))</f>
        <v>2</v>
      </c>
      <c r="J1427" s="6" t="s">
        <v>21</v>
      </c>
      <c r="K1427" s="6" t="s">
        <v>1253</v>
      </c>
      <c r="L1427" s="22">
        <v>159</v>
      </c>
      <c r="M1427" s="6">
        <v>6</v>
      </c>
      <c r="N1427" s="22">
        <f t="shared" si="68"/>
        <v>954</v>
      </c>
      <c r="O1427" s="6" t="str">
        <f>VLOOKUP(H1427,Data_Persons!$B$2:$C$9,2,0)</f>
        <v>Sara</v>
      </c>
    </row>
    <row r="1428" spans="1:15" x14ac:dyDescent="0.3">
      <c r="A1428" s="8" t="s">
        <v>1471</v>
      </c>
      <c r="B1428" s="43">
        <v>44522</v>
      </c>
      <c r="C1428" s="6">
        <f>DAY(Data_Sales[[#This Row],[Order Date]])</f>
        <v>22</v>
      </c>
      <c r="D1428" s="14">
        <f t="shared" si="66"/>
        <v>11</v>
      </c>
      <c r="E1428" s="6">
        <f t="shared" si="67"/>
        <v>2021</v>
      </c>
      <c r="F1428" s="6">
        <v>8</v>
      </c>
      <c r="G1428" s="6" t="s">
        <v>76</v>
      </c>
      <c r="H1428" s="6" t="s">
        <v>41</v>
      </c>
      <c r="I1428" s="6">
        <f>INDEX(Data_Persons[Tenure (yrs)],MATCH(Data_Sales!H1428,Data_Persons[Sales Person],0))</f>
        <v>8</v>
      </c>
      <c r="J1428" s="6" t="s">
        <v>17</v>
      </c>
      <c r="K1428" s="6" t="s">
        <v>1253</v>
      </c>
      <c r="L1428" s="22">
        <v>159</v>
      </c>
      <c r="M1428" s="6">
        <v>6</v>
      </c>
      <c r="N1428" s="22">
        <f t="shared" si="68"/>
        <v>954</v>
      </c>
      <c r="O1428" s="6" t="str">
        <f>VLOOKUP(H1428,Data_Persons!$B$2:$C$9,2,0)</f>
        <v>Philip</v>
      </c>
    </row>
    <row r="1429" spans="1:15" x14ac:dyDescent="0.3">
      <c r="A1429" s="8" t="s">
        <v>1472</v>
      </c>
      <c r="B1429" s="43">
        <v>44522</v>
      </c>
      <c r="C1429" s="6">
        <f>DAY(Data_Sales[[#This Row],[Order Date]])</f>
        <v>22</v>
      </c>
      <c r="D1429" s="14">
        <f t="shared" si="66"/>
        <v>11</v>
      </c>
      <c r="E1429" s="6">
        <f t="shared" si="67"/>
        <v>2021</v>
      </c>
      <c r="F1429" s="6">
        <v>20</v>
      </c>
      <c r="G1429" s="6" t="s">
        <v>10</v>
      </c>
      <c r="H1429" s="6" t="s">
        <v>38</v>
      </c>
      <c r="I1429" s="6">
        <f>INDEX(Data_Persons[Tenure (yrs)],MATCH(Data_Sales!H1429,Data_Persons[Sales Person],0))</f>
        <v>5</v>
      </c>
      <c r="J1429" s="6" t="s">
        <v>12</v>
      </c>
      <c r="K1429" s="6" t="s">
        <v>1253</v>
      </c>
      <c r="L1429" s="22">
        <v>159</v>
      </c>
      <c r="M1429" s="6">
        <v>0</v>
      </c>
      <c r="N1429" s="22">
        <f t="shared" si="68"/>
        <v>0</v>
      </c>
      <c r="O1429" s="6" t="str">
        <f>VLOOKUP(H1429,Data_Persons!$B$2:$C$9,2,0)</f>
        <v>Jeff</v>
      </c>
    </row>
    <row r="1430" spans="1:15" x14ac:dyDescent="0.3">
      <c r="A1430" s="8" t="s">
        <v>1473</v>
      </c>
      <c r="B1430" s="43">
        <v>44524</v>
      </c>
      <c r="C1430" s="6">
        <f>DAY(Data_Sales[[#This Row],[Order Date]])</f>
        <v>24</v>
      </c>
      <c r="D1430" s="14">
        <f t="shared" si="66"/>
        <v>11</v>
      </c>
      <c r="E1430" s="6">
        <f t="shared" si="67"/>
        <v>2021</v>
      </c>
      <c r="F1430" s="6">
        <v>18</v>
      </c>
      <c r="G1430" s="6" t="s">
        <v>52</v>
      </c>
      <c r="H1430" s="6" t="s">
        <v>11</v>
      </c>
      <c r="I1430" s="6">
        <f>INDEX(Data_Persons[Tenure (yrs)],MATCH(Data_Sales!H1430,Data_Persons[Sales Person],0))</f>
        <v>3</v>
      </c>
      <c r="J1430" s="6" t="s">
        <v>12</v>
      </c>
      <c r="K1430" s="6" t="s">
        <v>1253</v>
      </c>
      <c r="L1430" s="22">
        <v>159</v>
      </c>
      <c r="M1430" s="6">
        <v>2</v>
      </c>
      <c r="N1430" s="22">
        <f t="shared" si="68"/>
        <v>318</v>
      </c>
      <c r="O1430" s="6" t="str">
        <f>VLOOKUP(H1430,Data_Persons!$B$2:$C$9,2,0)</f>
        <v>Jeff</v>
      </c>
    </row>
    <row r="1431" spans="1:15" x14ac:dyDescent="0.3">
      <c r="A1431" s="8" t="s">
        <v>1474</v>
      </c>
      <c r="B1431" s="43">
        <v>44528</v>
      </c>
      <c r="C1431" s="6">
        <f>DAY(Data_Sales[[#This Row],[Order Date]])</f>
        <v>28</v>
      </c>
      <c r="D1431" s="14">
        <f t="shared" si="66"/>
        <v>11</v>
      </c>
      <c r="E1431" s="6">
        <f t="shared" si="67"/>
        <v>2021</v>
      </c>
      <c r="F1431" s="6">
        <v>6</v>
      </c>
      <c r="G1431" s="6" t="s">
        <v>15</v>
      </c>
      <c r="H1431" s="6" t="s">
        <v>16</v>
      </c>
      <c r="I1431" s="6">
        <f>INDEX(Data_Persons[Tenure (yrs)],MATCH(Data_Sales!H1431,Data_Persons[Sales Person],0))</f>
        <v>4</v>
      </c>
      <c r="J1431" s="6" t="s">
        <v>17</v>
      </c>
      <c r="K1431" s="6" t="s">
        <v>1253</v>
      </c>
      <c r="L1431" s="22">
        <v>159</v>
      </c>
      <c r="M1431" s="6">
        <v>2</v>
      </c>
      <c r="N1431" s="22">
        <f t="shared" si="68"/>
        <v>318</v>
      </c>
      <c r="O1431" s="6" t="str">
        <f>VLOOKUP(H1431,Data_Persons!$B$2:$C$9,2,0)</f>
        <v>Steve</v>
      </c>
    </row>
    <row r="1432" spans="1:15" x14ac:dyDescent="0.3">
      <c r="A1432" s="8" t="s">
        <v>1475</v>
      </c>
      <c r="B1432" s="43">
        <v>44530</v>
      </c>
      <c r="C1432" s="6">
        <f>DAY(Data_Sales[[#This Row],[Order Date]])</f>
        <v>30</v>
      </c>
      <c r="D1432" s="14">
        <f t="shared" si="66"/>
        <v>11</v>
      </c>
      <c r="E1432" s="6">
        <f t="shared" si="67"/>
        <v>2021</v>
      </c>
      <c r="F1432" s="6">
        <v>2</v>
      </c>
      <c r="G1432" s="6" t="s">
        <v>74</v>
      </c>
      <c r="H1432" s="6" t="s">
        <v>20</v>
      </c>
      <c r="I1432" s="6">
        <f>INDEX(Data_Persons[Tenure (yrs)],MATCH(Data_Sales!H1432,Data_Persons[Sales Person],0))</f>
        <v>2</v>
      </c>
      <c r="J1432" s="6" t="s">
        <v>21</v>
      </c>
      <c r="K1432" s="6" t="s">
        <v>1253</v>
      </c>
      <c r="L1432" s="22">
        <v>159</v>
      </c>
      <c r="M1432" s="6">
        <v>1</v>
      </c>
      <c r="N1432" s="22">
        <f t="shared" si="68"/>
        <v>159</v>
      </c>
      <c r="O1432" s="6" t="str">
        <f>VLOOKUP(H1432,Data_Persons!$B$2:$C$9,2,0)</f>
        <v>Jeff</v>
      </c>
    </row>
    <row r="1433" spans="1:15" x14ac:dyDescent="0.3">
      <c r="A1433" s="8" t="s">
        <v>1476</v>
      </c>
      <c r="B1433" s="43">
        <v>44543</v>
      </c>
      <c r="C1433" s="6">
        <f>DAY(Data_Sales[[#This Row],[Order Date]])</f>
        <v>13</v>
      </c>
      <c r="D1433" s="14">
        <f t="shared" si="66"/>
        <v>12</v>
      </c>
      <c r="E1433" s="6">
        <f t="shared" si="67"/>
        <v>2021</v>
      </c>
      <c r="F1433" s="6">
        <v>16</v>
      </c>
      <c r="G1433" s="6" t="s">
        <v>92</v>
      </c>
      <c r="H1433" s="6" t="s">
        <v>38</v>
      </c>
      <c r="I1433" s="6">
        <f>INDEX(Data_Persons[Tenure (yrs)],MATCH(Data_Sales!H1433,Data_Persons[Sales Person],0))</f>
        <v>5</v>
      </c>
      <c r="J1433" s="6" t="s">
        <v>12</v>
      </c>
      <c r="K1433" s="6" t="s">
        <v>1253</v>
      </c>
      <c r="L1433" s="22">
        <v>159</v>
      </c>
      <c r="M1433" s="6">
        <v>0</v>
      </c>
      <c r="N1433" s="22">
        <f t="shared" si="68"/>
        <v>0</v>
      </c>
      <c r="O1433" s="6" t="str">
        <f>VLOOKUP(H1433,Data_Persons!$B$2:$C$9,2,0)</f>
        <v>Jeff</v>
      </c>
    </row>
    <row r="1434" spans="1:15" x14ac:dyDescent="0.3">
      <c r="A1434" s="8" t="s">
        <v>1477</v>
      </c>
      <c r="B1434" s="43">
        <v>44543</v>
      </c>
      <c r="C1434" s="6">
        <f>DAY(Data_Sales[[#This Row],[Order Date]])</f>
        <v>13</v>
      </c>
      <c r="D1434" s="14">
        <f t="shared" si="66"/>
        <v>12</v>
      </c>
      <c r="E1434" s="6">
        <f t="shared" si="67"/>
        <v>2021</v>
      </c>
      <c r="F1434" s="6">
        <v>11</v>
      </c>
      <c r="G1434" s="6" t="s">
        <v>115</v>
      </c>
      <c r="H1434" s="6" t="s">
        <v>36</v>
      </c>
      <c r="I1434" s="6">
        <f>INDEX(Data_Persons[Tenure (yrs)],MATCH(Data_Sales!H1434,Data_Persons[Sales Person],0))</f>
        <v>6</v>
      </c>
      <c r="J1434" s="6" t="s">
        <v>27</v>
      </c>
      <c r="K1434" s="6" t="s">
        <v>1253</v>
      </c>
      <c r="L1434" s="22">
        <v>159</v>
      </c>
      <c r="M1434" s="6">
        <v>3</v>
      </c>
      <c r="N1434" s="22">
        <f t="shared" si="68"/>
        <v>477</v>
      </c>
      <c r="O1434" s="6" t="str">
        <f>VLOOKUP(H1434,Data_Persons!$B$2:$C$9,2,0)</f>
        <v>Steve</v>
      </c>
    </row>
    <row r="1435" spans="1:15" x14ac:dyDescent="0.3">
      <c r="A1435" s="8" t="s">
        <v>1478</v>
      </c>
      <c r="B1435" s="43">
        <v>44546</v>
      </c>
      <c r="C1435" s="6">
        <f>DAY(Data_Sales[[#This Row],[Order Date]])</f>
        <v>16</v>
      </c>
      <c r="D1435" s="14">
        <f t="shared" si="66"/>
        <v>12</v>
      </c>
      <c r="E1435" s="6">
        <f t="shared" si="67"/>
        <v>2021</v>
      </c>
      <c r="F1435" s="6">
        <v>18</v>
      </c>
      <c r="G1435" s="6" t="s">
        <v>52</v>
      </c>
      <c r="H1435" s="6" t="s">
        <v>38</v>
      </c>
      <c r="I1435" s="6">
        <f>INDEX(Data_Persons[Tenure (yrs)],MATCH(Data_Sales!H1435,Data_Persons[Sales Person],0))</f>
        <v>5</v>
      </c>
      <c r="J1435" s="6" t="s">
        <v>12</v>
      </c>
      <c r="K1435" s="6" t="s">
        <v>1253</v>
      </c>
      <c r="L1435" s="22">
        <v>159</v>
      </c>
      <c r="M1435" s="6">
        <v>4</v>
      </c>
      <c r="N1435" s="22">
        <f t="shared" si="68"/>
        <v>636</v>
      </c>
      <c r="O1435" s="6" t="str">
        <f>VLOOKUP(H1435,Data_Persons!$B$2:$C$9,2,0)</f>
        <v>Jeff</v>
      </c>
    </row>
    <row r="1436" spans="1:15" x14ac:dyDescent="0.3">
      <c r="A1436" s="8" t="s">
        <v>1479</v>
      </c>
      <c r="B1436" s="43">
        <v>44548</v>
      </c>
      <c r="C1436" s="6">
        <f>DAY(Data_Sales[[#This Row],[Order Date]])</f>
        <v>18</v>
      </c>
      <c r="D1436" s="14">
        <f t="shared" si="66"/>
        <v>12</v>
      </c>
      <c r="E1436" s="6">
        <f t="shared" si="67"/>
        <v>2021</v>
      </c>
      <c r="F1436" s="6">
        <v>8</v>
      </c>
      <c r="G1436" s="6" t="s">
        <v>76</v>
      </c>
      <c r="H1436" s="6" t="s">
        <v>16</v>
      </c>
      <c r="I1436" s="6">
        <f>INDEX(Data_Persons[Tenure (yrs)],MATCH(Data_Sales!H1436,Data_Persons[Sales Person],0))</f>
        <v>4</v>
      </c>
      <c r="J1436" s="6" t="s">
        <v>17</v>
      </c>
      <c r="K1436" s="6" t="s">
        <v>1253</v>
      </c>
      <c r="L1436" s="22">
        <v>159</v>
      </c>
      <c r="M1436" s="6">
        <v>3</v>
      </c>
      <c r="N1436" s="22">
        <f t="shared" si="68"/>
        <v>477</v>
      </c>
      <c r="O1436" s="6" t="str">
        <f>VLOOKUP(H1436,Data_Persons!$B$2:$C$9,2,0)</f>
        <v>Steve</v>
      </c>
    </row>
    <row r="1437" spans="1:15" x14ac:dyDescent="0.3">
      <c r="A1437" s="8" t="s">
        <v>1480</v>
      </c>
      <c r="B1437" s="43">
        <v>44548</v>
      </c>
      <c r="C1437" s="6">
        <f>DAY(Data_Sales[[#This Row],[Order Date]])</f>
        <v>18</v>
      </c>
      <c r="D1437" s="14">
        <f t="shared" si="66"/>
        <v>12</v>
      </c>
      <c r="E1437" s="6">
        <f t="shared" si="67"/>
        <v>2021</v>
      </c>
      <c r="F1437" s="6">
        <v>12</v>
      </c>
      <c r="G1437" s="6" t="s">
        <v>25</v>
      </c>
      <c r="H1437" s="6" t="s">
        <v>26</v>
      </c>
      <c r="I1437" s="6">
        <f>INDEX(Data_Persons[Tenure (yrs)],MATCH(Data_Sales!H1437,Data_Persons[Sales Person],0))</f>
        <v>5</v>
      </c>
      <c r="J1437" s="6" t="s">
        <v>27</v>
      </c>
      <c r="K1437" s="6" t="s">
        <v>1253</v>
      </c>
      <c r="L1437" s="22">
        <v>159</v>
      </c>
      <c r="M1437" s="6">
        <v>7</v>
      </c>
      <c r="N1437" s="22">
        <f t="shared" si="68"/>
        <v>1113</v>
      </c>
      <c r="O1437" s="6" t="str">
        <f>VLOOKUP(H1437,Data_Persons!$B$2:$C$9,2,0)</f>
        <v>Sara</v>
      </c>
    </row>
    <row r="1438" spans="1:15" x14ac:dyDescent="0.3">
      <c r="A1438" s="8" t="s">
        <v>1481</v>
      </c>
      <c r="B1438" s="43">
        <v>44549</v>
      </c>
      <c r="C1438" s="6">
        <f>DAY(Data_Sales[[#This Row],[Order Date]])</f>
        <v>19</v>
      </c>
      <c r="D1438" s="14">
        <f t="shared" si="66"/>
        <v>12</v>
      </c>
      <c r="E1438" s="6">
        <f t="shared" si="67"/>
        <v>2021</v>
      </c>
      <c r="F1438" s="6">
        <v>11</v>
      </c>
      <c r="G1438" s="6" t="s">
        <v>115</v>
      </c>
      <c r="H1438" s="6" t="s">
        <v>26</v>
      </c>
      <c r="I1438" s="6">
        <f>INDEX(Data_Persons[Tenure (yrs)],MATCH(Data_Sales!H1438,Data_Persons[Sales Person],0))</f>
        <v>5</v>
      </c>
      <c r="J1438" s="6" t="s">
        <v>27</v>
      </c>
      <c r="K1438" s="6" t="s">
        <v>1253</v>
      </c>
      <c r="L1438" s="22">
        <v>159</v>
      </c>
      <c r="M1438" s="6">
        <v>2</v>
      </c>
      <c r="N1438" s="22">
        <f t="shared" si="68"/>
        <v>318</v>
      </c>
      <c r="O1438" s="6" t="str">
        <f>VLOOKUP(H1438,Data_Persons!$B$2:$C$9,2,0)</f>
        <v>Sara</v>
      </c>
    </row>
    <row r="1439" spans="1:15" x14ac:dyDescent="0.3">
      <c r="A1439" s="8" t="s">
        <v>1482</v>
      </c>
      <c r="B1439" s="43">
        <v>44549</v>
      </c>
      <c r="C1439" s="6">
        <f>DAY(Data_Sales[[#This Row],[Order Date]])</f>
        <v>19</v>
      </c>
      <c r="D1439" s="14">
        <f t="shared" si="66"/>
        <v>12</v>
      </c>
      <c r="E1439" s="6">
        <f t="shared" si="67"/>
        <v>2021</v>
      </c>
      <c r="F1439" s="6">
        <v>10</v>
      </c>
      <c r="G1439" s="6" t="s">
        <v>68</v>
      </c>
      <c r="H1439" s="6" t="s">
        <v>16</v>
      </c>
      <c r="I1439" s="6">
        <f>INDEX(Data_Persons[Tenure (yrs)],MATCH(Data_Sales!H1439,Data_Persons[Sales Person],0))</f>
        <v>4</v>
      </c>
      <c r="J1439" s="6" t="s">
        <v>17</v>
      </c>
      <c r="K1439" s="6" t="s">
        <v>1253</v>
      </c>
      <c r="L1439" s="22">
        <v>159</v>
      </c>
      <c r="M1439" s="6">
        <v>9</v>
      </c>
      <c r="N1439" s="22">
        <f t="shared" si="68"/>
        <v>1431</v>
      </c>
      <c r="O1439" s="6" t="str">
        <f>VLOOKUP(H1439,Data_Persons!$B$2:$C$9,2,0)</f>
        <v>Steve</v>
      </c>
    </row>
    <row r="1440" spans="1:15" x14ac:dyDescent="0.3">
      <c r="A1440" s="8" t="s">
        <v>1483</v>
      </c>
      <c r="B1440" s="43">
        <v>44550</v>
      </c>
      <c r="C1440" s="6">
        <f>DAY(Data_Sales[[#This Row],[Order Date]])</f>
        <v>20</v>
      </c>
      <c r="D1440" s="14">
        <f t="shared" si="66"/>
        <v>12</v>
      </c>
      <c r="E1440" s="6">
        <f t="shared" si="67"/>
        <v>2021</v>
      </c>
      <c r="F1440" s="6">
        <v>14</v>
      </c>
      <c r="G1440" s="6" t="s">
        <v>65</v>
      </c>
      <c r="H1440" s="6" t="s">
        <v>26</v>
      </c>
      <c r="I1440" s="6">
        <f>INDEX(Data_Persons[Tenure (yrs)],MATCH(Data_Sales!H1440,Data_Persons[Sales Person],0))</f>
        <v>5</v>
      </c>
      <c r="J1440" s="6" t="s">
        <v>27</v>
      </c>
      <c r="K1440" s="6" t="s">
        <v>1253</v>
      </c>
      <c r="L1440" s="22">
        <v>159</v>
      </c>
      <c r="M1440" s="6">
        <v>9</v>
      </c>
      <c r="N1440" s="22">
        <f t="shared" si="68"/>
        <v>1431</v>
      </c>
      <c r="O1440" s="6" t="str">
        <f>VLOOKUP(H1440,Data_Persons!$B$2:$C$9,2,0)</f>
        <v>Sara</v>
      </c>
    </row>
    <row r="1441" spans="1:15" x14ac:dyDescent="0.3">
      <c r="A1441" s="8" t="s">
        <v>1484</v>
      </c>
      <c r="B1441" s="43">
        <v>44551</v>
      </c>
      <c r="C1441" s="6">
        <f>DAY(Data_Sales[[#This Row],[Order Date]])</f>
        <v>21</v>
      </c>
      <c r="D1441" s="14">
        <f t="shared" si="66"/>
        <v>12</v>
      </c>
      <c r="E1441" s="6">
        <f t="shared" si="67"/>
        <v>2021</v>
      </c>
      <c r="F1441" s="6">
        <v>1</v>
      </c>
      <c r="G1441" s="6" t="s">
        <v>61</v>
      </c>
      <c r="H1441" s="6" t="s">
        <v>30</v>
      </c>
      <c r="I1441" s="6">
        <f>INDEX(Data_Persons[Tenure (yrs)],MATCH(Data_Sales!H1441,Data_Persons[Sales Person],0))</f>
        <v>2</v>
      </c>
      <c r="J1441" s="6" t="s">
        <v>21</v>
      </c>
      <c r="K1441" s="6" t="s">
        <v>1253</v>
      </c>
      <c r="L1441" s="22">
        <v>159</v>
      </c>
      <c r="M1441" s="6">
        <v>8</v>
      </c>
      <c r="N1441" s="22">
        <f t="shared" si="68"/>
        <v>1272</v>
      </c>
      <c r="O1441" s="6" t="str">
        <f>VLOOKUP(H1441,Data_Persons!$B$2:$C$9,2,0)</f>
        <v>Sara</v>
      </c>
    </row>
    <row r="1442" spans="1:15" x14ac:dyDescent="0.3">
      <c r="A1442" s="8" t="s">
        <v>1485</v>
      </c>
      <c r="B1442" s="43">
        <v>44553</v>
      </c>
      <c r="C1442" s="6">
        <f>DAY(Data_Sales[[#This Row],[Order Date]])</f>
        <v>23</v>
      </c>
      <c r="D1442" s="14">
        <f t="shared" si="66"/>
        <v>12</v>
      </c>
      <c r="E1442" s="6">
        <f t="shared" si="67"/>
        <v>2021</v>
      </c>
      <c r="F1442" s="6">
        <v>6</v>
      </c>
      <c r="G1442" s="6" t="s">
        <v>15</v>
      </c>
      <c r="H1442" s="6" t="s">
        <v>16</v>
      </c>
      <c r="I1442" s="6">
        <f>INDEX(Data_Persons[Tenure (yrs)],MATCH(Data_Sales!H1442,Data_Persons[Sales Person],0))</f>
        <v>4</v>
      </c>
      <c r="J1442" s="6" t="s">
        <v>17</v>
      </c>
      <c r="K1442" s="6" t="s">
        <v>1253</v>
      </c>
      <c r="L1442" s="22">
        <v>159</v>
      </c>
      <c r="M1442" s="6">
        <v>2</v>
      </c>
      <c r="N1442" s="22">
        <f t="shared" si="68"/>
        <v>318</v>
      </c>
      <c r="O1442" s="6" t="str">
        <f>VLOOKUP(H1442,Data_Persons!$B$2:$C$9,2,0)</f>
        <v>Steve</v>
      </c>
    </row>
    <row r="1443" spans="1:15" x14ac:dyDescent="0.3">
      <c r="A1443" s="8" t="s">
        <v>1486</v>
      </c>
      <c r="B1443" s="43">
        <v>44553</v>
      </c>
      <c r="C1443" s="6">
        <f>DAY(Data_Sales[[#This Row],[Order Date]])</f>
        <v>23</v>
      </c>
      <c r="D1443" s="14">
        <f t="shared" si="66"/>
        <v>12</v>
      </c>
      <c r="E1443" s="6">
        <f t="shared" si="67"/>
        <v>2021</v>
      </c>
      <c r="F1443" s="6">
        <v>9</v>
      </c>
      <c r="G1443" s="6" t="s">
        <v>40</v>
      </c>
      <c r="H1443" s="6" t="s">
        <v>41</v>
      </c>
      <c r="I1443" s="6">
        <f>INDEX(Data_Persons[Tenure (yrs)],MATCH(Data_Sales!H1443,Data_Persons[Sales Person],0))</f>
        <v>8</v>
      </c>
      <c r="J1443" s="6" t="s">
        <v>17</v>
      </c>
      <c r="K1443" s="6" t="s">
        <v>1253</v>
      </c>
      <c r="L1443" s="22">
        <v>159</v>
      </c>
      <c r="M1443" s="6">
        <v>9</v>
      </c>
      <c r="N1443" s="22">
        <f t="shared" si="68"/>
        <v>1431</v>
      </c>
      <c r="O1443" s="6" t="str">
        <f>VLOOKUP(H1443,Data_Persons!$B$2:$C$9,2,0)</f>
        <v>Philip</v>
      </c>
    </row>
    <row r="1444" spans="1:15" x14ac:dyDescent="0.3">
      <c r="A1444" s="8" t="s">
        <v>1487</v>
      </c>
      <c r="B1444" s="43">
        <v>44553</v>
      </c>
      <c r="C1444" s="6">
        <f>DAY(Data_Sales[[#This Row],[Order Date]])</f>
        <v>23</v>
      </c>
      <c r="D1444" s="14">
        <f t="shared" si="66"/>
        <v>12</v>
      </c>
      <c r="E1444" s="6">
        <f t="shared" si="67"/>
        <v>2021</v>
      </c>
      <c r="F1444" s="6">
        <v>14</v>
      </c>
      <c r="G1444" s="6" t="s">
        <v>65</v>
      </c>
      <c r="H1444" s="6" t="s">
        <v>26</v>
      </c>
      <c r="I1444" s="6">
        <f>INDEX(Data_Persons[Tenure (yrs)],MATCH(Data_Sales!H1444,Data_Persons[Sales Person],0))</f>
        <v>5</v>
      </c>
      <c r="J1444" s="6" t="s">
        <v>27</v>
      </c>
      <c r="K1444" s="6" t="s">
        <v>1253</v>
      </c>
      <c r="L1444" s="22">
        <v>159</v>
      </c>
      <c r="M1444" s="6">
        <v>2</v>
      </c>
      <c r="N1444" s="22">
        <f t="shared" si="68"/>
        <v>318</v>
      </c>
      <c r="O1444" s="6" t="str">
        <f>VLOOKUP(H1444,Data_Persons!$B$2:$C$9,2,0)</f>
        <v>Sara</v>
      </c>
    </row>
    <row r="1445" spans="1:15" x14ac:dyDescent="0.3">
      <c r="A1445" s="8" t="s">
        <v>1488</v>
      </c>
      <c r="B1445" s="43">
        <v>44554</v>
      </c>
      <c r="C1445" s="6">
        <f>DAY(Data_Sales[[#This Row],[Order Date]])</f>
        <v>24</v>
      </c>
      <c r="D1445" s="14">
        <f t="shared" si="66"/>
        <v>12</v>
      </c>
      <c r="E1445" s="6">
        <f t="shared" si="67"/>
        <v>2021</v>
      </c>
      <c r="F1445" s="6">
        <v>13</v>
      </c>
      <c r="G1445" s="6" t="s">
        <v>35</v>
      </c>
      <c r="H1445" s="6" t="s">
        <v>26</v>
      </c>
      <c r="I1445" s="6">
        <f>INDEX(Data_Persons[Tenure (yrs)],MATCH(Data_Sales!H1445,Data_Persons[Sales Person],0))</f>
        <v>5</v>
      </c>
      <c r="J1445" s="6" t="s">
        <v>27</v>
      </c>
      <c r="K1445" s="6" t="s">
        <v>1253</v>
      </c>
      <c r="L1445" s="22">
        <v>159</v>
      </c>
      <c r="M1445" s="6">
        <v>2</v>
      </c>
      <c r="N1445" s="22">
        <f t="shared" si="68"/>
        <v>318</v>
      </c>
      <c r="O1445" s="6" t="str">
        <f>VLOOKUP(H1445,Data_Persons!$B$2:$C$9,2,0)</f>
        <v>Sara</v>
      </c>
    </row>
    <row r="1446" spans="1:15" x14ac:dyDescent="0.3">
      <c r="A1446" s="8" t="s">
        <v>1489</v>
      </c>
      <c r="B1446" s="43">
        <v>44555</v>
      </c>
      <c r="C1446" s="6">
        <f>DAY(Data_Sales[[#This Row],[Order Date]])</f>
        <v>25</v>
      </c>
      <c r="D1446" s="14">
        <f t="shared" si="66"/>
        <v>12</v>
      </c>
      <c r="E1446" s="6">
        <f t="shared" si="67"/>
        <v>2021</v>
      </c>
      <c r="F1446" s="6">
        <v>12</v>
      </c>
      <c r="G1446" s="6" t="s">
        <v>25</v>
      </c>
      <c r="H1446" s="6" t="s">
        <v>36</v>
      </c>
      <c r="I1446" s="6">
        <f>INDEX(Data_Persons[Tenure (yrs)],MATCH(Data_Sales!H1446,Data_Persons[Sales Person],0))</f>
        <v>6</v>
      </c>
      <c r="J1446" s="6" t="s">
        <v>27</v>
      </c>
      <c r="K1446" s="6" t="s">
        <v>1253</v>
      </c>
      <c r="L1446" s="22">
        <v>159</v>
      </c>
      <c r="M1446" s="6">
        <v>5</v>
      </c>
      <c r="N1446" s="22">
        <f t="shared" si="68"/>
        <v>795</v>
      </c>
      <c r="O1446" s="6" t="str">
        <f>VLOOKUP(H1446,Data_Persons!$B$2:$C$9,2,0)</f>
        <v>Steve</v>
      </c>
    </row>
    <row r="1447" spans="1:15" x14ac:dyDescent="0.3">
      <c r="A1447" s="8" t="s">
        <v>1490</v>
      </c>
      <c r="B1447" s="43">
        <v>44555</v>
      </c>
      <c r="C1447" s="6">
        <f>DAY(Data_Sales[[#This Row],[Order Date]])</f>
        <v>25</v>
      </c>
      <c r="D1447" s="14">
        <f t="shared" si="66"/>
        <v>12</v>
      </c>
      <c r="E1447" s="6">
        <f t="shared" si="67"/>
        <v>2021</v>
      </c>
      <c r="F1447" s="6">
        <v>16</v>
      </c>
      <c r="G1447" s="6" t="s">
        <v>92</v>
      </c>
      <c r="H1447" s="6" t="s">
        <v>38</v>
      </c>
      <c r="I1447" s="6">
        <f>INDEX(Data_Persons[Tenure (yrs)],MATCH(Data_Sales!H1447,Data_Persons[Sales Person],0))</f>
        <v>5</v>
      </c>
      <c r="J1447" s="6" t="s">
        <v>12</v>
      </c>
      <c r="K1447" s="6" t="s">
        <v>1253</v>
      </c>
      <c r="L1447" s="22">
        <v>159</v>
      </c>
      <c r="M1447" s="6">
        <v>4</v>
      </c>
      <c r="N1447" s="22">
        <f t="shared" si="68"/>
        <v>636</v>
      </c>
      <c r="O1447" s="6" t="str">
        <f>VLOOKUP(H1447,Data_Persons!$B$2:$C$9,2,0)</f>
        <v>Jeff</v>
      </c>
    </row>
    <row r="1448" spans="1:15" x14ac:dyDescent="0.3">
      <c r="A1448" s="8" t="s">
        <v>1491</v>
      </c>
      <c r="B1448" s="43">
        <v>44555</v>
      </c>
      <c r="C1448" s="6">
        <f>DAY(Data_Sales[[#This Row],[Order Date]])</f>
        <v>25</v>
      </c>
      <c r="D1448" s="14">
        <f t="shared" si="66"/>
        <v>12</v>
      </c>
      <c r="E1448" s="6">
        <f t="shared" si="67"/>
        <v>2021</v>
      </c>
      <c r="F1448" s="6">
        <v>14</v>
      </c>
      <c r="G1448" s="6" t="s">
        <v>65</v>
      </c>
      <c r="H1448" s="6" t="s">
        <v>26</v>
      </c>
      <c r="I1448" s="6">
        <f>INDEX(Data_Persons[Tenure (yrs)],MATCH(Data_Sales!H1448,Data_Persons[Sales Person],0))</f>
        <v>5</v>
      </c>
      <c r="J1448" s="6" t="s">
        <v>27</v>
      </c>
      <c r="K1448" s="6" t="s">
        <v>1253</v>
      </c>
      <c r="L1448" s="22">
        <v>159</v>
      </c>
      <c r="M1448" s="6">
        <v>0</v>
      </c>
      <c r="N1448" s="22">
        <f t="shared" si="68"/>
        <v>0</v>
      </c>
      <c r="O1448" s="6" t="str">
        <f>VLOOKUP(H1448,Data_Persons!$B$2:$C$9,2,0)</f>
        <v>Sara</v>
      </c>
    </row>
    <row r="1449" spans="1:15" x14ac:dyDescent="0.3">
      <c r="A1449" s="8" t="s">
        <v>1492</v>
      </c>
      <c r="B1449" s="43">
        <v>44557</v>
      </c>
      <c r="C1449" s="6">
        <f>DAY(Data_Sales[[#This Row],[Order Date]])</f>
        <v>27</v>
      </c>
      <c r="D1449" s="14">
        <f t="shared" si="66"/>
        <v>12</v>
      </c>
      <c r="E1449" s="6">
        <f t="shared" si="67"/>
        <v>2021</v>
      </c>
      <c r="F1449" s="6">
        <v>6</v>
      </c>
      <c r="G1449" s="6" t="s">
        <v>15</v>
      </c>
      <c r="H1449" s="6" t="s">
        <v>16</v>
      </c>
      <c r="I1449" s="6">
        <f>INDEX(Data_Persons[Tenure (yrs)],MATCH(Data_Sales!H1449,Data_Persons[Sales Person],0))</f>
        <v>4</v>
      </c>
      <c r="J1449" s="6" t="s">
        <v>17</v>
      </c>
      <c r="K1449" s="6" t="s">
        <v>1253</v>
      </c>
      <c r="L1449" s="22">
        <v>159</v>
      </c>
      <c r="M1449" s="6">
        <v>1</v>
      </c>
      <c r="N1449" s="22">
        <f t="shared" si="68"/>
        <v>159</v>
      </c>
      <c r="O1449" s="6" t="str">
        <f>VLOOKUP(H1449,Data_Persons!$B$2:$C$9,2,0)</f>
        <v>Steve</v>
      </c>
    </row>
    <row r="1450" spans="1:15" x14ac:dyDescent="0.3">
      <c r="A1450" s="8" t="s">
        <v>1493</v>
      </c>
      <c r="B1450" s="43">
        <v>44557</v>
      </c>
      <c r="C1450" s="6">
        <f>DAY(Data_Sales[[#This Row],[Order Date]])</f>
        <v>27</v>
      </c>
      <c r="D1450" s="14">
        <f t="shared" si="66"/>
        <v>12</v>
      </c>
      <c r="E1450" s="6">
        <f t="shared" si="67"/>
        <v>2021</v>
      </c>
      <c r="F1450" s="6">
        <v>15</v>
      </c>
      <c r="G1450" s="6" t="s">
        <v>49</v>
      </c>
      <c r="H1450" s="6" t="s">
        <v>26</v>
      </c>
      <c r="I1450" s="6">
        <f>INDEX(Data_Persons[Tenure (yrs)],MATCH(Data_Sales!H1450,Data_Persons[Sales Person],0))</f>
        <v>5</v>
      </c>
      <c r="J1450" s="6" t="s">
        <v>27</v>
      </c>
      <c r="K1450" s="6" t="s">
        <v>1253</v>
      </c>
      <c r="L1450" s="22">
        <v>159</v>
      </c>
      <c r="M1450" s="6">
        <v>0</v>
      </c>
      <c r="N1450" s="22">
        <f t="shared" si="68"/>
        <v>0</v>
      </c>
      <c r="O1450" s="6" t="str">
        <f>VLOOKUP(H1450,Data_Persons!$B$2:$C$9,2,0)</f>
        <v>Sara</v>
      </c>
    </row>
    <row r="1451" spans="1:15" x14ac:dyDescent="0.3">
      <c r="A1451" s="8" t="s">
        <v>1494</v>
      </c>
      <c r="B1451" s="43">
        <v>44563</v>
      </c>
      <c r="C1451" s="6">
        <f>DAY(Data_Sales[[#This Row],[Order Date]])</f>
        <v>2</v>
      </c>
      <c r="D1451" s="14">
        <f t="shared" si="66"/>
        <v>1</v>
      </c>
      <c r="E1451" s="6">
        <f t="shared" si="67"/>
        <v>2022</v>
      </c>
      <c r="F1451" s="6">
        <v>10</v>
      </c>
      <c r="G1451" s="6" t="s">
        <v>68</v>
      </c>
      <c r="H1451" s="6" t="s">
        <v>41</v>
      </c>
      <c r="I1451" s="6">
        <f>INDEX(Data_Persons[Tenure (yrs)],MATCH(Data_Sales!H1451,Data_Persons[Sales Person],0))</f>
        <v>8</v>
      </c>
      <c r="J1451" s="6" t="s">
        <v>17</v>
      </c>
      <c r="K1451" s="6" t="s">
        <v>1253</v>
      </c>
      <c r="L1451" s="22">
        <v>159</v>
      </c>
      <c r="M1451" s="6">
        <v>7</v>
      </c>
      <c r="N1451" s="22">
        <f t="shared" si="68"/>
        <v>1113</v>
      </c>
      <c r="O1451" s="6" t="str">
        <f>VLOOKUP(H1451,Data_Persons!$B$2:$C$9,2,0)</f>
        <v>Philip</v>
      </c>
    </row>
    <row r="1452" spans="1:15" x14ac:dyDescent="0.3">
      <c r="A1452" s="8" t="s">
        <v>1495</v>
      </c>
      <c r="B1452" s="43">
        <v>44563</v>
      </c>
      <c r="C1452" s="6">
        <f>DAY(Data_Sales[[#This Row],[Order Date]])</f>
        <v>2</v>
      </c>
      <c r="D1452" s="14">
        <f t="shared" si="66"/>
        <v>1</v>
      </c>
      <c r="E1452" s="6">
        <f t="shared" si="67"/>
        <v>2022</v>
      </c>
      <c r="F1452" s="6">
        <v>5</v>
      </c>
      <c r="G1452" s="6" t="s">
        <v>23</v>
      </c>
      <c r="H1452" s="6" t="s">
        <v>30</v>
      </c>
      <c r="I1452" s="6">
        <f>INDEX(Data_Persons[Tenure (yrs)],MATCH(Data_Sales!H1452,Data_Persons[Sales Person],0))</f>
        <v>2</v>
      </c>
      <c r="J1452" s="6" t="s">
        <v>21</v>
      </c>
      <c r="K1452" s="6" t="s">
        <v>1253</v>
      </c>
      <c r="L1452" s="22">
        <v>159</v>
      </c>
      <c r="M1452" s="6">
        <v>0</v>
      </c>
      <c r="N1452" s="22">
        <f t="shared" si="68"/>
        <v>0</v>
      </c>
      <c r="O1452" s="6" t="str">
        <f>VLOOKUP(H1452,Data_Persons!$B$2:$C$9,2,0)</f>
        <v>Sara</v>
      </c>
    </row>
    <row r="1453" spans="1:15" x14ac:dyDescent="0.3">
      <c r="A1453" s="8" t="s">
        <v>1496</v>
      </c>
      <c r="B1453" s="43">
        <v>44565</v>
      </c>
      <c r="C1453" s="6">
        <f>DAY(Data_Sales[[#This Row],[Order Date]])</f>
        <v>4</v>
      </c>
      <c r="D1453" s="14">
        <f t="shared" si="66"/>
        <v>1</v>
      </c>
      <c r="E1453" s="6">
        <f t="shared" si="67"/>
        <v>2022</v>
      </c>
      <c r="F1453" s="6">
        <v>20</v>
      </c>
      <c r="G1453" s="6" t="s">
        <v>10</v>
      </c>
      <c r="H1453" s="6" t="s">
        <v>11</v>
      </c>
      <c r="I1453" s="6">
        <f>INDEX(Data_Persons[Tenure (yrs)],MATCH(Data_Sales!H1453,Data_Persons[Sales Person],0))</f>
        <v>3</v>
      </c>
      <c r="J1453" s="6" t="s">
        <v>12</v>
      </c>
      <c r="K1453" s="6" t="s">
        <v>1253</v>
      </c>
      <c r="L1453" s="22">
        <v>159</v>
      </c>
      <c r="M1453" s="6">
        <v>2</v>
      </c>
      <c r="N1453" s="22">
        <f t="shared" si="68"/>
        <v>318</v>
      </c>
      <c r="O1453" s="6" t="str">
        <f>VLOOKUP(H1453,Data_Persons!$B$2:$C$9,2,0)</f>
        <v>Jeff</v>
      </c>
    </row>
    <row r="1454" spans="1:15" x14ac:dyDescent="0.3">
      <c r="A1454" s="8" t="s">
        <v>1497</v>
      </c>
      <c r="B1454" s="43">
        <v>44567</v>
      </c>
      <c r="C1454" s="6">
        <f>DAY(Data_Sales[[#This Row],[Order Date]])</f>
        <v>6</v>
      </c>
      <c r="D1454" s="14">
        <f t="shared" si="66"/>
        <v>1</v>
      </c>
      <c r="E1454" s="6">
        <f t="shared" si="67"/>
        <v>2022</v>
      </c>
      <c r="F1454" s="6">
        <v>7</v>
      </c>
      <c r="G1454" s="6" t="s">
        <v>43</v>
      </c>
      <c r="H1454" s="6" t="s">
        <v>16</v>
      </c>
      <c r="I1454" s="6">
        <f>INDEX(Data_Persons[Tenure (yrs)],MATCH(Data_Sales!H1454,Data_Persons[Sales Person],0))</f>
        <v>4</v>
      </c>
      <c r="J1454" s="6" t="s">
        <v>17</v>
      </c>
      <c r="K1454" s="6" t="s">
        <v>1253</v>
      </c>
      <c r="L1454" s="22">
        <v>159</v>
      </c>
      <c r="M1454" s="6">
        <v>1</v>
      </c>
      <c r="N1454" s="22">
        <f t="shared" si="68"/>
        <v>159</v>
      </c>
      <c r="O1454" s="6" t="str">
        <f>VLOOKUP(H1454,Data_Persons!$B$2:$C$9,2,0)</f>
        <v>Steve</v>
      </c>
    </row>
    <row r="1455" spans="1:15" x14ac:dyDescent="0.3">
      <c r="A1455" s="8" t="s">
        <v>1498</v>
      </c>
      <c r="B1455" s="43">
        <v>44569</v>
      </c>
      <c r="C1455" s="6">
        <f>DAY(Data_Sales[[#This Row],[Order Date]])</f>
        <v>8</v>
      </c>
      <c r="D1455" s="14">
        <f t="shared" si="66"/>
        <v>1</v>
      </c>
      <c r="E1455" s="6">
        <f t="shared" si="67"/>
        <v>2022</v>
      </c>
      <c r="F1455" s="6">
        <v>3</v>
      </c>
      <c r="G1455" s="6" t="s">
        <v>29</v>
      </c>
      <c r="H1455" s="6" t="s">
        <v>30</v>
      </c>
      <c r="I1455" s="6">
        <f>INDEX(Data_Persons[Tenure (yrs)],MATCH(Data_Sales!H1455,Data_Persons[Sales Person],0))</f>
        <v>2</v>
      </c>
      <c r="J1455" s="6" t="s">
        <v>21</v>
      </c>
      <c r="K1455" s="6" t="s">
        <v>1253</v>
      </c>
      <c r="L1455" s="22">
        <v>159</v>
      </c>
      <c r="M1455" s="6">
        <v>6</v>
      </c>
      <c r="N1455" s="22">
        <f t="shared" si="68"/>
        <v>954</v>
      </c>
      <c r="O1455" s="6" t="str">
        <f>VLOOKUP(H1455,Data_Persons!$B$2:$C$9,2,0)</f>
        <v>Sara</v>
      </c>
    </row>
    <row r="1456" spans="1:15" x14ac:dyDescent="0.3">
      <c r="A1456" s="8" t="s">
        <v>1499</v>
      </c>
      <c r="B1456" s="43">
        <v>44570</v>
      </c>
      <c r="C1456" s="6">
        <f>DAY(Data_Sales[[#This Row],[Order Date]])</f>
        <v>9</v>
      </c>
      <c r="D1456" s="14">
        <f t="shared" si="66"/>
        <v>1</v>
      </c>
      <c r="E1456" s="6">
        <f t="shared" si="67"/>
        <v>2022</v>
      </c>
      <c r="F1456" s="6">
        <v>3</v>
      </c>
      <c r="G1456" s="6" t="s">
        <v>29</v>
      </c>
      <c r="H1456" s="6" t="s">
        <v>30</v>
      </c>
      <c r="I1456" s="6">
        <f>INDEX(Data_Persons[Tenure (yrs)],MATCH(Data_Sales!H1456,Data_Persons[Sales Person],0))</f>
        <v>2</v>
      </c>
      <c r="J1456" s="6" t="s">
        <v>21</v>
      </c>
      <c r="K1456" s="6" t="s">
        <v>1253</v>
      </c>
      <c r="L1456" s="22">
        <v>159</v>
      </c>
      <c r="M1456" s="6">
        <v>0</v>
      </c>
      <c r="N1456" s="22">
        <f t="shared" si="68"/>
        <v>0</v>
      </c>
      <c r="O1456" s="6" t="str">
        <f>VLOOKUP(H1456,Data_Persons!$B$2:$C$9,2,0)</f>
        <v>Sara</v>
      </c>
    </row>
    <row r="1457" spans="1:15" x14ac:dyDescent="0.3">
      <c r="A1457" s="8" t="s">
        <v>1500</v>
      </c>
      <c r="B1457" s="43">
        <v>44571</v>
      </c>
      <c r="C1457" s="6">
        <f>DAY(Data_Sales[[#This Row],[Order Date]])</f>
        <v>10</v>
      </c>
      <c r="D1457" s="14">
        <f t="shared" si="66"/>
        <v>1</v>
      </c>
      <c r="E1457" s="6">
        <f t="shared" si="67"/>
        <v>2022</v>
      </c>
      <c r="F1457" s="6">
        <v>11</v>
      </c>
      <c r="G1457" s="6" t="s">
        <v>115</v>
      </c>
      <c r="H1457" s="6" t="s">
        <v>36</v>
      </c>
      <c r="I1457" s="6">
        <f>INDEX(Data_Persons[Tenure (yrs)],MATCH(Data_Sales!H1457,Data_Persons[Sales Person],0))</f>
        <v>6</v>
      </c>
      <c r="J1457" s="6" t="s">
        <v>27</v>
      </c>
      <c r="K1457" s="6" t="s">
        <v>1253</v>
      </c>
      <c r="L1457" s="22">
        <v>159</v>
      </c>
      <c r="M1457" s="6">
        <v>4</v>
      </c>
      <c r="N1457" s="22">
        <f t="shared" si="68"/>
        <v>636</v>
      </c>
      <c r="O1457" s="6" t="str">
        <f>VLOOKUP(H1457,Data_Persons!$B$2:$C$9,2,0)</f>
        <v>Steve</v>
      </c>
    </row>
    <row r="1458" spans="1:15" x14ac:dyDescent="0.3">
      <c r="A1458" s="8" t="s">
        <v>1501</v>
      </c>
      <c r="B1458" s="43">
        <v>44574</v>
      </c>
      <c r="C1458" s="6">
        <f>DAY(Data_Sales[[#This Row],[Order Date]])</f>
        <v>13</v>
      </c>
      <c r="D1458" s="14">
        <f t="shared" si="66"/>
        <v>1</v>
      </c>
      <c r="E1458" s="6">
        <f t="shared" si="67"/>
        <v>2022</v>
      </c>
      <c r="F1458" s="6">
        <v>13</v>
      </c>
      <c r="G1458" s="6" t="s">
        <v>35</v>
      </c>
      <c r="H1458" s="6" t="s">
        <v>26</v>
      </c>
      <c r="I1458" s="6">
        <f>INDEX(Data_Persons[Tenure (yrs)],MATCH(Data_Sales!H1458,Data_Persons[Sales Person],0))</f>
        <v>5</v>
      </c>
      <c r="J1458" s="6" t="s">
        <v>27</v>
      </c>
      <c r="K1458" s="6" t="s">
        <v>1253</v>
      </c>
      <c r="L1458" s="22">
        <v>159</v>
      </c>
      <c r="M1458" s="6">
        <v>0</v>
      </c>
      <c r="N1458" s="22">
        <f t="shared" si="68"/>
        <v>0</v>
      </c>
      <c r="O1458" s="6" t="str">
        <f>VLOOKUP(H1458,Data_Persons!$B$2:$C$9,2,0)</f>
        <v>Sara</v>
      </c>
    </row>
    <row r="1459" spans="1:15" x14ac:dyDescent="0.3">
      <c r="A1459" s="8" t="s">
        <v>1502</v>
      </c>
      <c r="B1459" s="43">
        <v>44574</v>
      </c>
      <c r="C1459" s="6">
        <f>DAY(Data_Sales[[#This Row],[Order Date]])</f>
        <v>13</v>
      </c>
      <c r="D1459" s="14">
        <f t="shared" si="66"/>
        <v>1</v>
      </c>
      <c r="E1459" s="6">
        <f t="shared" si="67"/>
        <v>2022</v>
      </c>
      <c r="F1459" s="6">
        <v>3</v>
      </c>
      <c r="G1459" s="6" t="s">
        <v>29</v>
      </c>
      <c r="H1459" s="6" t="s">
        <v>30</v>
      </c>
      <c r="I1459" s="6">
        <f>INDEX(Data_Persons[Tenure (yrs)],MATCH(Data_Sales!H1459,Data_Persons[Sales Person],0))</f>
        <v>2</v>
      </c>
      <c r="J1459" s="6" t="s">
        <v>21</v>
      </c>
      <c r="K1459" s="6" t="s">
        <v>1253</v>
      </c>
      <c r="L1459" s="22">
        <v>159</v>
      </c>
      <c r="M1459" s="6">
        <v>4</v>
      </c>
      <c r="N1459" s="22">
        <f t="shared" si="68"/>
        <v>636</v>
      </c>
      <c r="O1459" s="6" t="str">
        <f>VLOOKUP(H1459,Data_Persons!$B$2:$C$9,2,0)</f>
        <v>Sara</v>
      </c>
    </row>
    <row r="1460" spans="1:15" x14ac:dyDescent="0.3">
      <c r="A1460" s="8" t="s">
        <v>1503</v>
      </c>
      <c r="B1460" s="43">
        <v>44574</v>
      </c>
      <c r="C1460" s="6">
        <f>DAY(Data_Sales[[#This Row],[Order Date]])</f>
        <v>13</v>
      </c>
      <c r="D1460" s="14">
        <f t="shared" si="66"/>
        <v>1</v>
      </c>
      <c r="E1460" s="6">
        <f t="shared" si="67"/>
        <v>2022</v>
      </c>
      <c r="F1460" s="6">
        <v>8</v>
      </c>
      <c r="G1460" s="6" t="s">
        <v>76</v>
      </c>
      <c r="H1460" s="6" t="s">
        <v>41</v>
      </c>
      <c r="I1460" s="6">
        <f>INDEX(Data_Persons[Tenure (yrs)],MATCH(Data_Sales!H1460,Data_Persons[Sales Person],0))</f>
        <v>8</v>
      </c>
      <c r="J1460" s="6" t="s">
        <v>17</v>
      </c>
      <c r="K1460" s="6" t="s">
        <v>1253</v>
      </c>
      <c r="L1460" s="22">
        <v>159</v>
      </c>
      <c r="M1460" s="6">
        <v>6</v>
      </c>
      <c r="N1460" s="22">
        <f t="shared" si="68"/>
        <v>954</v>
      </c>
      <c r="O1460" s="6" t="str">
        <f>VLOOKUP(H1460,Data_Persons!$B$2:$C$9,2,0)</f>
        <v>Philip</v>
      </c>
    </row>
    <row r="1461" spans="1:15" x14ac:dyDescent="0.3">
      <c r="A1461" s="8" t="s">
        <v>1504</v>
      </c>
      <c r="B1461" s="43">
        <v>44575</v>
      </c>
      <c r="C1461" s="6">
        <f>DAY(Data_Sales[[#This Row],[Order Date]])</f>
        <v>14</v>
      </c>
      <c r="D1461" s="14">
        <f t="shared" si="66"/>
        <v>1</v>
      </c>
      <c r="E1461" s="6">
        <f t="shared" si="67"/>
        <v>2022</v>
      </c>
      <c r="F1461" s="6">
        <v>10</v>
      </c>
      <c r="G1461" s="6" t="s">
        <v>68</v>
      </c>
      <c r="H1461" s="6" t="s">
        <v>16</v>
      </c>
      <c r="I1461" s="6">
        <f>INDEX(Data_Persons[Tenure (yrs)],MATCH(Data_Sales!H1461,Data_Persons[Sales Person],0))</f>
        <v>4</v>
      </c>
      <c r="J1461" s="6" t="s">
        <v>17</v>
      </c>
      <c r="K1461" s="6" t="s">
        <v>1253</v>
      </c>
      <c r="L1461" s="22">
        <v>159</v>
      </c>
      <c r="M1461" s="6">
        <v>3</v>
      </c>
      <c r="N1461" s="22">
        <f t="shared" si="68"/>
        <v>477</v>
      </c>
      <c r="O1461" s="6" t="str">
        <f>VLOOKUP(H1461,Data_Persons!$B$2:$C$9,2,0)</f>
        <v>Steve</v>
      </c>
    </row>
    <row r="1462" spans="1:15" x14ac:dyDescent="0.3">
      <c r="A1462" s="8" t="s">
        <v>1505</v>
      </c>
      <c r="B1462" s="43">
        <v>44578</v>
      </c>
      <c r="C1462" s="6">
        <f>DAY(Data_Sales[[#This Row],[Order Date]])</f>
        <v>17</v>
      </c>
      <c r="D1462" s="14">
        <f t="shared" si="66"/>
        <v>1</v>
      </c>
      <c r="E1462" s="6">
        <f t="shared" si="67"/>
        <v>2022</v>
      </c>
      <c r="F1462" s="6">
        <v>10</v>
      </c>
      <c r="G1462" s="6" t="s">
        <v>68</v>
      </c>
      <c r="H1462" s="6" t="s">
        <v>16</v>
      </c>
      <c r="I1462" s="6">
        <f>INDEX(Data_Persons[Tenure (yrs)],MATCH(Data_Sales!H1462,Data_Persons[Sales Person],0))</f>
        <v>4</v>
      </c>
      <c r="J1462" s="6" t="s">
        <v>17</v>
      </c>
      <c r="K1462" s="6" t="s">
        <v>1253</v>
      </c>
      <c r="L1462" s="22">
        <v>159</v>
      </c>
      <c r="M1462" s="6">
        <v>3</v>
      </c>
      <c r="N1462" s="22">
        <f t="shared" si="68"/>
        <v>477</v>
      </c>
      <c r="O1462" s="6" t="str">
        <f>VLOOKUP(H1462,Data_Persons!$B$2:$C$9,2,0)</f>
        <v>Steve</v>
      </c>
    </row>
    <row r="1463" spans="1:15" x14ac:dyDescent="0.3">
      <c r="A1463" s="8" t="s">
        <v>1506</v>
      </c>
      <c r="B1463" s="43">
        <v>44580</v>
      </c>
      <c r="C1463" s="6">
        <f>DAY(Data_Sales[[#This Row],[Order Date]])</f>
        <v>19</v>
      </c>
      <c r="D1463" s="14">
        <f t="shared" si="66"/>
        <v>1</v>
      </c>
      <c r="E1463" s="6">
        <f t="shared" si="67"/>
        <v>2022</v>
      </c>
      <c r="F1463" s="6">
        <v>9</v>
      </c>
      <c r="G1463" s="6" t="s">
        <v>40</v>
      </c>
      <c r="H1463" s="6" t="s">
        <v>16</v>
      </c>
      <c r="I1463" s="6">
        <f>INDEX(Data_Persons[Tenure (yrs)],MATCH(Data_Sales!H1463,Data_Persons[Sales Person],0))</f>
        <v>4</v>
      </c>
      <c r="J1463" s="6" t="s">
        <v>17</v>
      </c>
      <c r="K1463" s="6" t="s">
        <v>1253</v>
      </c>
      <c r="L1463" s="22">
        <v>159</v>
      </c>
      <c r="M1463" s="6">
        <v>7</v>
      </c>
      <c r="N1463" s="22">
        <f t="shared" si="68"/>
        <v>1113</v>
      </c>
      <c r="O1463" s="6" t="str">
        <f>VLOOKUP(H1463,Data_Persons!$B$2:$C$9,2,0)</f>
        <v>Steve</v>
      </c>
    </row>
    <row r="1464" spans="1:15" x14ac:dyDescent="0.3">
      <c r="A1464" s="8" t="s">
        <v>1507</v>
      </c>
      <c r="B1464" s="43">
        <v>44581</v>
      </c>
      <c r="C1464" s="6">
        <f>DAY(Data_Sales[[#This Row],[Order Date]])</f>
        <v>20</v>
      </c>
      <c r="D1464" s="14">
        <f t="shared" si="66"/>
        <v>1</v>
      </c>
      <c r="E1464" s="6">
        <f t="shared" si="67"/>
        <v>2022</v>
      </c>
      <c r="F1464" s="6">
        <v>14</v>
      </c>
      <c r="G1464" s="6" t="s">
        <v>65</v>
      </c>
      <c r="H1464" s="6" t="s">
        <v>26</v>
      </c>
      <c r="I1464" s="6">
        <f>INDEX(Data_Persons[Tenure (yrs)],MATCH(Data_Sales!H1464,Data_Persons[Sales Person],0))</f>
        <v>5</v>
      </c>
      <c r="J1464" s="6" t="s">
        <v>27</v>
      </c>
      <c r="K1464" s="6" t="s">
        <v>1253</v>
      </c>
      <c r="L1464" s="22">
        <v>159</v>
      </c>
      <c r="M1464" s="6">
        <v>1</v>
      </c>
      <c r="N1464" s="22">
        <f t="shared" si="68"/>
        <v>159</v>
      </c>
      <c r="O1464" s="6" t="str">
        <f>VLOOKUP(H1464,Data_Persons!$B$2:$C$9,2,0)</f>
        <v>Sara</v>
      </c>
    </row>
    <row r="1465" spans="1:15" x14ac:dyDescent="0.3">
      <c r="A1465" s="8" t="s">
        <v>1508</v>
      </c>
      <c r="B1465" s="43">
        <v>44582</v>
      </c>
      <c r="C1465" s="6">
        <f>DAY(Data_Sales[[#This Row],[Order Date]])</f>
        <v>21</v>
      </c>
      <c r="D1465" s="14">
        <f t="shared" si="66"/>
        <v>1</v>
      </c>
      <c r="E1465" s="6">
        <f t="shared" si="67"/>
        <v>2022</v>
      </c>
      <c r="F1465" s="6">
        <v>10</v>
      </c>
      <c r="G1465" s="6" t="s">
        <v>68</v>
      </c>
      <c r="H1465" s="6" t="s">
        <v>16</v>
      </c>
      <c r="I1465" s="6">
        <f>INDEX(Data_Persons[Tenure (yrs)],MATCH(Data_Sales!H1465,Data_Persons[Sales Person],0))</f>
        <v>4</v>
      </c>
      <c r="J1465" s="6" t="s">
        <v>17</v>
      </c>
      <c r="K1465" s="6" t="s">
        <v>1253</v>
      </c>
      <c r="L1465" s="22">
        <v>159</v>
      </c>
      <c r="M1465" s="6">
        <v>1</v>
      </c>
      <c r="N1465" s="22">
        <f t="shared" si="68"/>
        <v>159</v>
      </c>
      <c r="O1465" s="6" t="str">
        <f>VLOOKUP(H1465,Data_Persons!$B$2:$C$9,2,0)</f>
        <v>Steve</v>
      </c>
    </row>
    <row r="1466" spans="1:15" x14ac:dyDescent="0.3">
      <c r="A1466" s="8" t="s">
        <v>1509</v>
      </c>
      <c r="B1466" s="43">
        <v>44582</v>
      </c>
      <c r="C1466" s="6">
        <f>DAY(Data_Sales[[#This Row],[Order Date]])</f>
        <v>21</v>
      </c>
      <c r="D1466" s="14">
        <f t="shared" si="66"/>
        <v>1</v>
      </c>
      <c r="E1466" s="6">
        <f t="shared" si="67"/>
        <v>2022</v>
      </c>
      <c r="F1466" s="6">
        <v>4</v>
      </c>
      <c r="G1466" s="6" t="s">
        <v>19</v>
      </c>
      <c r="H1466" s="6" t="s">
        <v>30</v>
      </c>
      <c r="I1466" s="6">
        <f>INDEX(Data_Persons[Tenure (yrs)],MATCH(Data_Sales!H1466,Data_Persons[Sales Person],0))</f>
        <v>2</v>
      </c>
      <c r="J1466" s="6" t="s">
        <v>21</v>
      </c>
      <c r="K1466" s="6" t="s">
        <v>1253</v>
      </c>
      <c r="L1466" s="22">
        <v>159</v>
      </c>
      <c r="M1466" s="6">
        <v>4</v>
      </c>
      <c r="N1466" s="22">
        <f t="shared" si="68"/>
        <v>636</v>
      </c>
      <c r="O1466" s="6" t="str">
        <f>VLOOKUP(H1466,Data_Persons!$B$2:$C$9,2,0)</f>
        <v>Sara</v>
      </c>
    </row>
    <row r="1467" spans="1:15" x14ac:dyDescent="0.3">
      <c r="A1467" s="8" t="s">
        <v>1510</v>
      </c>
      <c r="B1467" s="43">
        <v>44584</v>
      </c>
      <c r="C1467" s="6">
        <f>DAY(Data_Sales[[#This Row],[Order Date]])</f>
        <v>23</v>
      </c>
      <c r="D1467" s="14">
        <f t="shared" si="66"/>
        <v>1</v>
      </c>
      <c r="E1467" s="6">
        <f t="shared" si="67"/>
        <v>2022</v>
      </c>
      <c r="F1467" s="6">
        <v>10</v>
      </c>
      <c r="G1467" s="6" t="s">
        <v>68</v>
      </c>
      <c r="H1467" s="6" t="s">
        <v>16</v>
      </c>
      <c r="I1467" s="6">
        <f>INDEX(Data_Persons[Tenure (yrs)],MATCH(Data_Sales!H1467,Data_Persons[Sales Person],0))</f>
        <v>4</v>
      </c>
      <c r="J1467" s="6" t="s">
        <v>17</v>
      </c>
      <c r="K1467" s="6" t="s">
        <v>1253</v>
      </c>
      <c r="L1467" s="22">
        <v>159</v>
      </c>
      <c r="M1467" s="6">
        <v>6</v>
      </c>
      <c r="N1467" s="22">
        <f t="shared" si="68"/>
        <v>954</v>
      </c>
      <c r="O1467" s="6" t="str">
        <f>VLOOKUP(H1467,Data_Persons!$B$2:$C$9,2,0)</f>
        <v>Steve</v>
      </c>
    </row>
    <row r="1468" spans="1:15" x14ac:dyDescent="0.3">
      <c r="A1468" s="8" t="s">
        <v>1511</v>
      </c>
      <c r="B1468" s="43">
        <v>44585</v>
      </c>
      <c r="C1468" s="6">
        <f>DAY(Data_Sales[[#This Row],[Order Date]])</f>
        <v>24</v>
      </c>
      <c r="D1468" s="14">
        <f t="shared" si="66"/>
        <v>1</v>
      </c>
      <c r="E1468" s="6">
        <f t="shared" si="67"/>
        <v>2022</v>
      </c>
      <c r="F1468" s="6">
        <v>8</v>
      </c>
      <c r="G1468" s="6" t="s">
        <v>76</v>
      </c>
      <c r="H1468" s="6" t="s">
        <v>41</v>
      </c>
      <c r="I1468" s="6">
        <f>INDEX(Data_Persons[Tenure (yrs)],MATCH(Data_Sales!H1468,Data_Persons[Sales Person],0))</f>
        <v>8</v>
      </c>
      <c r="J1468" s="6" t="s">
        <v>17</v>
      </c>
      <c r="K1468" s="6" t="s">
        <v>1253</v>
      </c>
      <c r="L1468" s="22">
        <v>159</v>
      </c>
      <c r="M1468" s="6">
        <v>4</v>
      </c>
      <c r="N1468" s="22">
        <f t="shared" si="68"/>
        <v>636</v>
      </c>
      <c r="O1468" s="6" t="str">
        <f>VLOOKUP(H1468,Data_Persons!$B$2:$C$9,2,0)</f>
        <v>Philip</v>
      </c>
    </row>
    <row r="1469" spans="1:15" x14ac:dyDescent="0.3">
      <c r="A1469" s="8" t="s">
        <v>1512</v>
      </c>
      <c r="B1469" s="43">
        <v>44589</v>
      </c>
      <c r="C1469" s="6">
        <f>DAY(Data_Sales[[#This Row],[Order Date]])</f>
        <v>28</v>
      </c>
      <c r="D1469" s="14">
        <f t="shared" si="66"/>
        <v>1</v>
      </c>
      <c r="E1469" s="6">
        <f t="shared" si="67"/>
        <v>2022</v>
      </c>
      <c r="F1469" s="6">
        <v>4</v>
      </c>
      <c r="G1469" s="6" t="s">
        <v>19</v>
      </c>
      <c r="H1469" s="6" t="s">
        <v>20</v>
      </c>
      <c r="I1469" s="6">
        <f>INDEX(Data_Persons[Tenure (yrs)],MATCH(Data_Sales!H1469,Data_Persons[Sales Person],0))</f>
        <v>2</v>
      </c>
      <c r="J1469" s="6" t="s">
        <v>21</v>
      </c>
      <c r="K1469" s="6" t="s">
        <v>1253</v>
      </c>
      <c r="L1469" s="22">
        <v>159</v>
      </c>
      <c r="M1469" s="6">
        <v>7</v>
      </c>
      <c r="N1469" s="22">
        <f t="shared" si="68"/>
        <v>1113</v>
      </c>
      <c r="O1469" s="6" t="str">
        <f>VLOOKUP(H1469,Data_Persons!$B$2:$C$9,2,0)</f>
        <v>Jeff</v>
      </c>
    </row>
    <row r="1470" spans="1:15" x14ac:dyDescent="0.3">
      <c r="A1470" s="8" t="s">
        <v>1513</v>
      </c>
      <c r="B1470" s="43">
        <v>44590</v>
      </c>
      <c r="C1470" s="6">
        <f>DAY(Data_Sales[[#This Row],[Order Date]])</f>
        <v>29</v>
      </c>
      <c r="D1470" s="14">
        <f t="shared" si="66"/>
        <v>1</v>
      </c>
      <c r="E1470" s="6">
        <f t="shared" si="67"/>
        <v>2022</v>
      </c>
      <c r="F1470" s="6">
        <v>9</v>
      </c>
      <c r="G1470" s="6" t="s">
        <v>40</v>
      </c>
      <c r="H1470" s="6" t="s">
        <v>16</v>
      </c>
      <c r="I1470" s="6">
        <f>INDEX(Data_Persons[Tenure (yrs)],MATCH(Data_Sales!H1470,Data_Persons[Sales Person],0))</f>
        <v>4</v>
      </c>
      <c r="J1470" s="6" t="s">
        <v>17</v>
      </c>
      <c r="K1470" s="6" t="s">
        <v>1253</v>
      </c>
      <c r="L1470" s="22">
        <v>159</v>
      </c>
      <c r="M1470" s="6">
        <v>3</v>
      </c>
      <c r="N1470" s="22">
        <f t="shared" si="68"/>
        <v>477</v>
      </c>
      <c r="O1470" s="6" t="str">
        <f>VLOOKUP(H1470,Data_Persons!$B$2:$C$9,2,0)</f>
        <v>Steve</v>
      </c>
    </row>
    <row r="1471" spans="1:15" x14ac:dyDescent="0.3">
      <c r="A1471" s="8" t="s">
        <v>1514</v>
      </c>
      <c r="B1471" s="43">
        <v>44591</v>
      </c>
      <c r="C1471" s="6">
        <f>DAY(Data_Sales[[#This Row],[Order Date]])</f>
        <v>30</v>
      </c>
      <c r="D1471" s="14">
        <f t="shared" si="66"/>
        <v>1</v>
      </c>
      <c r="E1471" s="6">
        <f t="shared" si="67"/>
        <v>2022</v>
      </c>
      <c r="F1471" s="6">
        <v>3</v>
      </c>
      <c r="G1471" s="6" t="s">
        <v>29</v>
      </c>
      <c r="H1471" s="6" t="s">
        <v>30</v>
      </c>
      <c r="I1471" s="6">
        <f>INDEX(Data_Persons[Tenure (yrs)],MATCH(Data_Sales!H1471,Data_Persons[Sales Person],0))</f>
        <v>2</v>
      </c>
      <c r="J1471" s="6" t="s">
        <v>21</v>
      </c>
      <c r="K1471" s="6" t="s">
        <v>1253</v>
      </c>
      <c r="L1471" s="22">
        <v>159</v>
      </c>
      <c r="M1471" s="6">
        <v>9</v>
      </c>
      <c r="N1471" s="22">
        <f t="shared" si="68"/>
        <v>1431</v>
      </c>
      <c r="O1471" s="6" t="str">
        <f>VLOOKUP(H1471,Data_Persons!$B$2:$C$9,2,0)</f>
        <v>Sara</v>
      </c>
    </row>
    <row r="1472" spans="1:15" x14ac:dyDescent="0.3">
      <c r="A1472" s="8" t="s">
        <v>1515</v>
      </c>
      <c r="B1472" s="43">
        <v>44597</v>
      </c>
      <c r="C1472" s="6">
        <f>DAY(Data_Sales[[#This Row],[Order Date]])</f>
        <v>5</v>
      </c>
      <c r="D1472" s="14">
        <f t="shared" si="66"/>
        <v>2</v>
      </c>
      <c r="E1472" s="6">
        <f t="shared" si="67"/>
        <v>2022</v>
      </c>
      <c r="F1472" s="6">
        <v>12</v>
      </c>
      <c r="G1472" s="6" t="s">
        <v>25</v>
      </c>
      <c r="H1472" s="6" t="s">
        <v>26</v>
      </c>
      <c r="I1472" s="6">
        <f>INDEX(Data_Persons[Tenure (yrs)],MATCH(Data_Sales!H1472,Data_Persons[Sales Person],0))</f>
        <v>5</v>
      </c>
      <c r="J1472" s="6" t="s">
        <v>27</v>
      </c>
      <c r="K1472" s="6" t="s">
        <v>1253</v>
      </c>
      <c r="L1472" s="22">
        <v>159</v>
      </c>
      <c r="M1472" s="6">
        <v>2</v>
      </c>
      <c r="N1472" s="22">
        <f t="shared" si="68"/>
        <v>318</v>
      </c>
      <c r="O1472" s="6" t="str">
        <f>VLOOKUP(H1472,Data_Persons!$B$2:$C$9,2,0)</f>
        <v>Sara</v>
      </c>
    </row>
    <row r="1473" spans="1:15" x14ac:dyDescent="0.3">
      <c r="A1473" s="8" t="s">
        <v>1516</v>
      </c>
      <c r="B1473" s="43">
        <v>44598</v>
      </c>
      <c r="C1473" s="6">
        <f>DAY(Data_Sales[[#This Row],[Order Date]])</f>
        <v>6</v>
      </c>
      <c r="D1473" s="14">
        <f t="shared" si="66"/>
        <v>2</v>
      </c>
      <c r="E1473" s="6">
        <f t="shared" si="67"/>
        <v>2022</v>
      </c>
      <c r="F1473" s="6">
        <v>12</v>
      </c>
      <c r="G1473" s="6" t="s">
        <v>25</v>
      </c>
      <c r="H1473" s="6" t="s">
        <v>36</v>
      </c>
      <c r="I1473" s="6">
        <f>INDEX(Data_Persons[Tenure (yrs)],MATCH(Data_Sales!H1473,Data_Persons[Sales Person],0))</f>
        <v>6</v>
      </c>
      <c r="J1473" s="6" t="s">
        <v>27</v>
      </c>
      <c r="K1473" s="6" t="s">
        <v>1253</v>
      </c>
      <c r="L1473" s="22">
        <v>159</v>
      </c>
      <c r="M1473" s="6">
        <v>2</v>
      </c>
      <c r="N1473" s="22">
        <f t="shared" si="68"/>
        <v>318</v>
      </c>
      <c r="O1473" s="6" t="str">
        <f>VLOOKUP(H1473,Data_Persons!$B$2:$C$9,2,0)</f>
        <v>Steve</v>
      </c>
    </row>
    <row r="1474" spans="1:15" x14ac:dyDescent="0.3">
      <c r="A1474" s="8" t="s">
        <v>1517</v>
      </c>
      <c r="B1474" s="43">
        <v>44600</v>
      </c>
      <c r="C1474" s="6">
        <f>DAY(Data_Sales[[#This Row],[Order Date]])</f>
        <v>8</v>
      </c>
      <c r="D1474" s="14">
        <f t="shared" ref="D1474:D1537" si="69">MONTH(B1474)</f>
        <v>2</v>
      </c>
      <c r="E1474" s="6">
        <f t="shared" ref="E1474:E1537" si="70">YEAR(B1474)</f>
        <v>2022</v>
      </c>
      <c r="F1474" s="6">
        <v>14</v>
      </c>
      <c r="G1474" s="6" t="s">
        <v>65</v>
      </c>
      <c r="H1474" s="6" t="s">
        <v>36</v>
      </c>
      <c r="I1474" s="6">
        <f>INDEX(Data_Persons[Tenure (yrs)],MATCH(Data_Sales!H1474,Data_Persons[Sales Person],0))</f>
        <v>6</v>
      </c>
      <c r="J1474" s="6" t="s">
        <v>27</v>
      </c>
      <c r="K1474" s="6" t="s">
        <v>1253</v>
      </c>
      <c r="L1474" s="22">
        <v>159</v>
      </c>
      <c r="M1474" s="6">
        <v>8</v>
      </c>
      <c r="N1474" s="22">
        <f t="shared" si="68"/>
        <v>1272</v>
      </c>
      <c r="O1474" s="6" t="str">
        <f>VLOOKUP(H1474,Data_Persons!$B$2:$C$9,2,0)</f>
        <v>Steve</v>
      </c>
    </row>
    <row r="1475" spans="1:15" x14ac:dyDescent="0.3">
      <c r="A1475" s="8" t="s">
        <v>1518</v>
      </c>
      <c r="B1475" s="43">
        <v>44602</v>
      </c>
      <c r="C1475" s="6">
        <f>DAY(Data_Sales[[#This Row],[Order Date]])</f>
        <v>10</v>
      </c>
      <c r="D1475" s="14">
        <f t="shared" si="69"/>
        <v>2</v>
      </c>
      <c r="E1475" s="6">
        <f t="shared" si="70"/>
        <v>2022</v>
      </c>
      <c r="F1475" s="6">
        <v>13</v>
      </c>
      <c r="G1475" s="6" t="s">
        <v>35</v>
      </c>
      <c r="H1475" s="6" t="s">
        <v>36</v>
      </c>
      <c r="I1475" s="6">
        <f>INDEX(Data_Persons[Tenure (yrs)],MATCH(Data_Sales!H1475,Data_Persons[Sales Person],0))</f>
        <v>6</v>
      </c>
      <c r="J1475" s="6" t="s">
        <v>27</v>
      </c>
      <c r="K1475" s="6" t="s">
        <v>1253</v>
      </c>
      <c r="L1475" s="22">
        <v>159</v>
      </c>
      <c r="M1475" s="6">
        <v>8</v>
      </c>
      <c r="N1475" s="22">
        <f t="shared" ref="N1475:N1538" si="71">L1475*M1475</f>
        <v>1272</v>
      </c>
      <c r="O1475" s="6" t="str">
        <f>VLOOKUP(H1475,Data_Persons!$B$2:$C$9,2,0)</f>
        <v>Steve</v>
      </c>
    </row>
    <row r="1476" spans="1:15" x14ac:dyDescent="0.3">
      <c r="A1476" s="8" t="s">
        <v>1519</v>
      </c>
      <c r="B1476" s="43">
        <v>44605</v>
      </c>
      <c r="C1476" s="6">
        <f>DAY(Data_Sales[[#This Row],[Order Date]])</f>
        <v>13</v>
      </c>
      <c r="D1476" s="14">
        <f t="shared" si="69"/>
        <v>2</v>
      </c>
      <c r="E1476" s="6">
        <f t="shared" si="70"/>
        <v>2022</v>
      </c>
      <c r="F1476" s="6">
        <v>13</v>
      </c>
      <c r="G1476" s="6" t="s">
        <v>35</v>
      </c>
      <c r="H1476" s="6" t="s">
        <v>26</v>
      </c>
      <c r="I1476" s="6">
        <f>INDEX(Data_Persons[Tenure (yrs)],MATCH(Data_Sales!H1476,Data_Persons[Sales Person],0))</f>
        <v>5</v>
      </c>
      <c r="J1476" s="6" t="s">
        <v>27</v>
      </c>
      <c r="K1476" s="6" t="s">
        <v>1253</v>
      </c>
      <c r="L1476" s="22">
        <v>159</v>
      </c>
      <c r="M1476" s="6">
        <v>3</v>
      </c>
      <c r="N1476" s="22">
        <f t="shared" si="71"/>
        <v>477</v>
      </c>
      <c r="O1476" s="6" t="str">
        <f>VLOOKUP(H1476,Data_Persons!$B$2:$C$9,2,0)</f>
        <v>Sara</v>
      </c>
    </row>
    <row r="1477" spans="1:15" x14ac:dyDescent="0.3">
      <c r="A1477" s="8" t="s">
        <v>1520</v>
      </c>
      <c r="B1477" s="43">
        <v>44612</v>
      </c>
      <c r="C1477" s="6">
        <f>DAY(Data_Sales[[#This Row],[Order Date]])</f>
        <v>20</v>
      </c>
      <c r="D1477" s="14">
        <f t="shared" si="69"/>
        <v>2</v>
      </c>
      <c r="E1477" s="6">
        <f t="shared" si="70"/>
        <v>2022</v>
      </c>
      <c r="F1477" s="6">
        <v>9</v>
      </c>
      <c r="G1477" s="6" t="s">
        <v>40</v>
      </c>
      <c r="H1477" s="6" t="s">
        <v>16</v>
      </c>
      <c r="I1477" s="6">
        <f>INDEX(Data_Persons[Tenure (yrs)],MATCH(Data_Sales!H1477,Data_Persons[Sales Person],0))</f>
        <v>4</v>
      </c>
      <c r="J1477" s="6" t="s">
        <v>17</v>
      </c>
      <c r="K1477" s="6" t="s">
        <v>1253</v>
      </c>
      <c r="L1477" s="22">
        <v>159</v>
      </c>
      <c r="M1477" s="6">
        <v>2</v>
      </c>
      <c r="N1477" s="22">
        <f t="shared" si="71"/>
        <v>318</v>
      </c>
      <c r="O1477" s="6" t="str">
        <f>VLOOKUP(H1477,Data_Persons!$B$2:$C$9,2,0)</f>
        <v>Steve</v>
      </c>
    </row>
    <row r="1478" spans="1:15" x14ac:dyDescent="0.3">
      <c r="A1478" s="8" t="s">
        <v>1521</v>
      </c>
      <c r="B1478" s="43">
        <v>44618</v>
      </c>
      <c r="C1478" s="6">
        <f>DAY(Data_Sales[[#This Row],[Order Date]])</f>
        <v>26</v>
      </c>
      <c r="D1478" s="14">
        <f t="shared" si="69"/>
        <v>2</v>
      </c>
      <c r="E1478" s="6">
        <f t="shared" si="70"/>
        <v>2022</v>
      </c>
      <c r="F1478" s="6">
        <v>13</v>
      </c>
      <c r="G1478" s="6" t="s">
        <v>35</v>
      </c>
      <c r="H1478" s="6" t="s">
        <v>36</v>
      </c>
      <c r="I1478" s="6">
        <f>INDEX(Data_Persons[Tenure (yrs)],MATCH(Data_Sales!H1478,Data_Persons[Sales Person],0))</f>
        <v>6</v>
      </c>
      <c r="J1478" s="6" t="s">
        <v>27</v>
      </c>
      <c r="K1478" s="6" t="s">
        <v>1253</v>
      </c>
      <c r="L1478" s="22">
        <v>159</v>
      </c>
      <c r="M1478" s="6">
        <v>5</v>
      </c>
      <c r="N1478" s="22">
        <f t="shared" si="71"/>
        <v>795</v>
      </c>
      <c r="O1478" s="6" t="str">
        <f>VLOOKUP(H1478,Data_Persons!$B$2:$C$9,2,0)</f>
        <v>Steve</v>
      </c>
    </row>
    <row r="1479" spans="1:15" x14ac:dyDescent="0.3">
      <c r="A1479" s="8" t="s">
        <v>1522</v>
      </c>
      <c r="B1479" s="43">
        <v>44618</v>
      </c>
      <c r="C1479" s="6">
        <f>DAY(Data_Sales[[#This Row],[Order Date]])</f>
        <v>26</v>
      </c>
      <c r="D1479" s="14">
        <f t="shared" si="69"/>
        <v>2</v>
      </c>
      <c r="E1479" s="6">
        <f t="shared" si="70"/>
        <v>2022</v>
      </c>
      <c r="F1479" s="6">
        <v>8</v>
      </c>
      <c r="G1479" s="6" t="s">
        <v>76</v>
      </c>
      <c r="H1479" s="6" t="s">
        <v>41</v>
      </c>
      <c r="I1479" s="6">
        <f>INDEX(Data_Persons[Tenure (yrs)],MATCH(Data_Sales!H1479,Data_Persons[Sales Person],0))</f>
        <v>8</v>
      </c>
      <c r="J1479" s="6" t="s">
        <v>17</v>
      </c>
      <c r="K1479" s="6" t="s">
        <v>1253</v>
      </c>
      <c r="L1479" s="22">
        <v>159</v>
      </c>
      <c r="M1479" s="6">
        <v>8</v>
      </c>
      <c r="N1479" s="22">
        <f t="shared" si="71"/>
        <v>1272</v>
      </c>
      <c r="O1479" s="6" t="str">
        <f>VLOOKUP(H1479,Data_Persons!$B$2:$C$9,2,0)</f>
        <v>Philip</v>
      </c>
    </row>
    <row r="1480" spans="1:15" x14ac:dyDescent="0.3">
      <c r="A1480" s="8" t="s">
        <v>1523</v>
      </c>
      <c r="B1480" s="43">
        <v>44621</v>
      </c>
      <c r="C1480" s="6">
        <f>DAY(Data_Sales[[#This Row],[Order Date]])</f>
        <v>1</v>
      </c>
      <c r="D1480" s="14">
        <f t="shared" si="69"/>
        <v>3</v>
      </c>
      <c r="E1480" s="6">
        <f t="shared" si="70"/>
        <v>2022</v>
      </c>
      <c r="F1480" s="6">
        <v>17</v>
      </c>
      <c r="G1480" s="6" t="s">
        <v>63</v>
      </c>
      <c r="H1480" s="6" t="s">
        <v>11</v>
      </c>
      <c r="I1480" s="6">
        <f>INDEX(Data_Persons[Tenure (yrs)],MATCH(Data_Sales!H1480,Data_Persons[Sales Person],0))</f>
        <v>3</v>
      </c>
      <c r="J1480" s="6" t="s">
        <v>12</v>
      </c>
      <c r="K1480" s="6" t="s">
        <v>1253</v>
      </c>
      <c r="L1480" s="22">
        <v>159</v>
      </c>
      <c r="M1480" s="6">
        <v>9</v>
      </c>
      <c r="N1480" s="22">
        <f t="shared" si="71"/>
        <v>1431</v>
      </c>
      <c r="O1480" s="6" t="str">
        <f>VLOOKUP(H1480,Data_Persons!$B$2:$C$9,2,0)</f>
        <v>Jeff</v>
      </c>
    </row>
    <row r="1481" spans="1:15" x14ac:dyDescent="0.3">
      <c r="A1481" s="8" t="s">
        <v>1524</v>
      </c>
      <c r="B1481" s="43">
        <v>44621</v>
      </c>
      <c r="C1481" s="6">
        <f>DAY(Data_Sales[[#This Row],[Order Date]])</f>
        <v>1</v>
      </c>
      <c r="D1481" s="14">
        <f t="shared" si="69"/>
        <v>3</v>
      </c>
      <c r="E1481" s="6">
        <f t="shared" si="70"/>
        <v>2022</v>
      </c>
      <c r="F1481" s="6">
        <v>8</v>
      </c>
      <c r="G1481" s="6" t="s">
        <v>76</v>
      </c>
      <c r="H1481" s="6" t="s">
        <v>16</v>
      </c>
      <c r="I1481" s="6">
        <f>INDEX(Data_Persons[Tenure (yrs)],MATCH(Data_Sales!H1481,Data_Persons[Sales Person],0))</f>
        <v>4</v>
      </c>
      <c r="J1481" s="6" t="s">
        <v>17</v>
      </c>
      <c r="K1481" s="6" t="s">
        <v>1253</v>
      </c>
      <c r="L1481" s="22">
        <v>159</v>
      </c>
      <c r="M1481" s="6">
        <v>5</v>
      </c>
      <c r="N1481" s="22">
        <f t="shared" si="71"/>
        <v>795</v>
      </c>
      <c r="O1481" s="6" t="str">
        <f>VLOOKUP(H1481,Data_Persons!$B$2:$C$9,2,0)</f>
        <v>Steve</v>
      </c>
    </row>
    <row r="1482" spans="1:15" x14ac:dyDescent="0.3">
      <c r="A1482" s="8" t="s">
        <v>1525</v>
      </c>
      <c r="B1482" s="43">
        <v>44622</v>
      </c>
      <c r="C1482" s="6">
        <f>DAY(Data_Sales[[#This Row],[Order Date]])</f>
        <v>2</v>
      </c>
      <c r="D1482" s="14">
        <f t="shared" si="69"/>
        <v>3</v>
      </c>
      <c r="E1482" s="6">
        <f t="shared" si="70"/>
        <v>2022</v>
      </c>
      <c r="F1482" s="6">
        <v>1</v>
      </c>
      <c r="G1482" s="6" t="s">
        <v>61</v>
      </c>
      <c r="H1482" s="6" t="s">
        <v>30</v>
      </c>
      <c r="I1482" s="6">
        <f>INDEX(Data_Persons[Tenure (yrs)],MATCH(Data_Sales!H1482,Data_Persons[Sales Person],0))</f>
        <v>2</v>
      </c>
      <c r="J1482" s="6" t="s">
        <v>21</v>
      </c>
      <c r="K1482" s="6" t="s">
        <v>1253</v>
      </c>
      <c r="L1482" s="22">
        <v>159</v>
      </c>
      <c r="M1482" s="6">
        <v>6</v>
      </c>
      <c r="N1482" s="22">
        <f t="shared" si="71"/>
        <v>954</v>
      </c>
      <c r="O1482" s="6" t="str">
        <f>VLOOKUP(H1482,Data_Persons!$B$2:$C$9,2,0)</f>
        <v>Sara</v>
      </c>
    </row>
    <row r="1483" spans="1:15" x14ac:dyDescent="0.3">
      <c r="A1483" s="8" t="s">
        <v>1526</v>
      </c>
      <c r="B1483" s="43">
        <v>44626</v>
      </c>
      <c r="C1483" s="6">
        <f>DAY(Data_Sales[[#This Row],[Order Date]])</f>
        <v>6</v>
      </c>
      <c r="D1483" s="14">
        <f t="shared" si="69"/>
        <v>3</v>
      </c>
      <c r="E1483" s="6">
        <f t="shared" si="70"/>
        <v>2022</v>
      </c>
      <c r="F1483" s="6">
        <v>8</v>
      </c>
      <c r="G1483" s="6" t="s">
        <v>76</v>
      </c>
      <c r="H1483" s="6" t="s">
        <v>16</v>
      </c>
      <c r="I1483" s="6">
        <f>INDEX(Data_Persons[Tenure (yrs)],MATCH(Data_Sales!H1483,Data_Persons[Sales Person],0))</f>
        <v>4</v>
      </c>
      <c r="J1483" s="6" t="s">
        <v>17</v>
      </c>
      <c r="K1483" s="6" t="s">
        <v>1253</v>
      </c>
      <c r="L1483" s="22">
        <v>159</v>
      </c>
      <c r="M1483" s="6">
        <v>8</v>
      </c>
      <c r="N1483" s="22">
        <f t="shared" si="71"/>
        <v>1272</v>
      </c>
      <c r="O1483" s="6" t="str">
        <f>VLOOKUP(H1483,Data_Persons!$B$2:$C$9,2,0)</f>
        <v>Steve</v>
      </c>
    </row>
    <row r="1484" spans="1:15" x14ac:dyDescent="0.3">
      <c r="A1484" s="8" t="s">
        <v>1527</v>
      </c>
      <c r="B1484" s="43">
        <v>44626</v>
      </c>
      <c r="C1484" s="6">
        <f>DAY(Data_Sales[[#This Row],[Order Date]])</f>
        <v>6</v>
      </c>
      <c r="D1484" s="14">
        <f t="shared" si="69"/>
        <v>3</v>
      </c>
      <c r="E1484" s="6">
        <f t="shared" si="70"/>
        <v>2022</v>
      </c>
      <c r="F1484" s="6">
        <v>19</v>
      </c>
      <c r="G1484" s="6" t="s">
        <v>32</v>
      </c>
      <c r="H1484" s="6" t="s">
        <v>38</v>
      </c>
      <c r="I1484" s="6">
        <f>INDEX(Data_Persons[Tenure (yrs)],MATCH(Data_Sales!H1484,Data_Persons[Sales Person],0))</f>
        <v>5</v>
      </c>
      <c r="J1484" s="6" t="s">
        <v>12</v>
      </c>
      <c r="K1484" s="6" t="s">
        <v>1253</v>
      </c>
      <c r="L1484" s="22">
        <v>159</v>
      </c>
      <c r="M1484" s="6">
        <v>5</v>
      </c>
      <c r="N1484" s="22">
        <f t="shared" si="71"/>
        <v>795</v>
      </c>
      <c r="O1484" s="6" t="str">
        <f>VLOOKUP(H1484,Data_Persons!$B$2:$C$9,2,0)</f>
        <v>Jeff</v>
      </c>
    </row>
    <row r="1485" spans="1:15" x14ac:dyDescent="0.3">
      <c r="A1485" s="8" t="s">
        <v>1528</v>
      </c>
      <c r="B1485" s="43">
        <v>44627</v>
      </c>
      <c r="C1485" s="6">
        <f>DAY(Data_Sales[[#This Row],[Order Date]])</f>
        <v>7</v>
      </c>
      <c r="D1485" s="14">
        <f t="shared" si="69"/>
        <v>3</v>
      </c>
      <c r="E1485" s="6">
        <f t="shared" si="70"/>
        <v>2022</v>
      </c>
      <c r="F1485" s="6">
        <v>12</v>
      </c>
      <c r="G1485" s="6" t="s">
        <v>25</v>
      </c>
      <c r="H1485" s="6" t="s">
        <v>26</v>
      </c>
      <c r="I1485" s="6">
        <f>INDEX(Data_Persons[Tenure (yrs)],MATCH(Data_Sales!H1485,Data_Persons[Sales Person],0))</f>
        <v>5</v>
      </c>
      <c r="J1485" s="6" t="s">
        <v>27</v>
      </c>
      <c r="K1485" s="6" t="s">
        <v>1253</v>
      </c>
      <c r="L1485" s="22">
        <v>159</v>
      </c>
      <c r="M1485" s="6">
        <v>0</v>
      </c>
      <c r="N1485" s="22">
        <f t="shared" si="71"/>
        <v>0</v>
      </c>
      <c r="O1485" s="6" t="str">
        <f>VLOOKUP(H1485,Data_Persons!$B$2:$C$9,2,0)</f>
        <v>Sara</v>
      </c>
    </row>
    <row r="1486" spans="1:15" x14ac:dyDescent="0.3">
      <c r="A1486" s="8" t="s">
        <v>1529</v>
      </c>
      <c r="B1486" s="43">
        <v>44627</v>
      </c>
      <c r="C1486" s="6">
        <f>DAY(Data_Sales[[#This Row],[Order Date]])</f>
        <v>7</v>
      </c>
      <c r="D1486" s="14">
        <f t="shared" si="69"/>
        <v>3</v>
      </c>
      <c r="E1486" s="6">
        <f t="shared" si="70"/>
        <v>2022</v>
      </c>
      <c r="F1486" s="6">
        <v>8</v>
      </c>
      <c r="G1486" s="6" t="s">
        <v>76</v>
      </c>
      <c r="H1486" s="6" t="s">
        <v>16</v>
      </c>
      <c r="I1486" s="6">
        <f>INDEX(Data_Persons[Tenure (yrs)],MATCH(Data_Sales!H1486,Data_Persons[Sales Person],0))</f>
        <v>4</v>
      </c>
      <c r="J1486" s="6" t="s">
        <v>17</v>
      </c>
      <c r="K1486" s="6" t="s">
        <v>1253</v>
      </c>
      <c r="L1486" s="22">
        <v>159</v>
      </c>
      <c r="M1486" s="6">
        <v>2</v>
      </c>
      <c r="N1486" s="22">
        <f t="shared" si="71"/>
        <v>318</v>
      </c>
      <c r="O1486" s="6" t="str">
        <f>VLOOKUP(H1486,Data_Persons!$B$2:$C$9,2,0)</f>
        <v>Steve</v>
      </c>
    </row>
    <row r="1487" spans="1:15" x14ac:dyDescent="0.3">
      <c r="A1487" s="8" t="s">
        <v>1530</v>
      </c>
      <c r="B1487" s="43">
        <v>44629</v>
      </c>
      <c r="C1487" s="6">
        <f>DAY(Data_Sales[[#This Row],[Order Date]])</f>
        <v>9</v>
      </c>
      <c r="D1487" s="14">
        <f t="shared" si="69"/>
        <v>3</v>
      </c>
      <c r="E1487" s="6">
        <f t="shared" si="70"/>
        <v>2022</v>
      </c>
      <c r="F1487" s="6">
        <v>14</v>
      </c>
      <c r="G1487" s="6" t="s">
        <v>65</v>
      </c>
      <c r="H1487" s="6" t="s">
        <v>26</v>
      </c>
      <c r="I1487" s="6">
        <f>INDEX(Data_Persons[Tenure (yrs)],MATCH(Data_Sales!H1487,Data_Persons[Sales Person],0))</f>
        <v>5</v>
      </c>
      <c r="J1487" s="6" t="s">
        <v>27</v>
      </c>
      <c r="K1487" s="6" t="s">
        <v>1253</v>
      </c>
      <c r="L1487" s="22">
        <v>159</v>
      </c>
      <c r="M1487" s="6">
        <v>1</v>
      </c>
      <c r="N1487" s="22">
        <f t="shared" si="71"/>
        <v>159</v>
      </c>
      <c r="O1487" s="6" t="str">
        <f>VLOOKUP(H1487,Data_Persons!$B$2:$C$9,2,0)</f>
        <v>Sara</v>
      </c>
    </row>
    <row r="1488" spans="1:15" x14ac:dyDescent="0.3">
      <c r="A1488" s="8" t="s">
        <v>1531</v>
      </c>
      <c r="B1488" s="43">
        <v>44631</v>
      </c>
      <c r="C1488" s="6">
        <f>DAY(Data_Sales[[#This Row],[Order Date]])</f>
        <v>11</v>
      </c>
      <c r="D1488" s="14">
        <f t="shared" si="69"/>
        <v>3</v>
      </c>
      <c r="E1488" s="6">
        <f t="shared" si="70"/>
        <v>2022</v>
      </c>
      <c r="F1488" s="6">
        <v>15</v>
      </c>
      <c r="G1488" s="6" t="s">
        <v>49</v>
      </c>
      <c r="H1488" s="6" t="s">
        <v>26</v>
      </c>
      <c r="I1488" s="6">
        <f>INDEX(Data_Persons[Tenure (yrs)],MATCH(Data_Sales!H1488,Data_Persons[Sales Person],0))</f>
        <v>5</v>
      </c>
      <c r="J1488" s="6" t="s">
        <v>27</v>
      </c>
      <c r="K1488" s="6" t="s">
        <v>1253</v>
      </c>
      <c r="L1488" s="22">
        <v>159</v>
      </c>
      <c r="M1488" s="6">
        <v>9</v>
      </c>
      <c r="N1488" s="22">
        <f t="shared" si="71"/>
        <v>1431</v>
      </c>
      <c r="O1488" s="6" t="str">
        <f>VLOOKUP(H1488,Data_Persons!$B$2:$C$9,2,0)</f>
        <v>Sara</v>
      </c>
    </row>
    <row r="1489" spans="1:15" x14ac:dyDescent="0.3">
      <c r="A1489" s="8" t="s">
        <v>1532</v>
      </c>
      <c r="B1489" s="43">
        <v>44631</v>
      </c>
      <c r="C1489" s="6">
        <f>DAY(Data_Sales[[#This Row],[Order Date]])</f>
        <v>11</v>
      </c>
      <c r="D1489" s="14">
        <f t="shared" si="69"/>
        <v>3</v>
      </c>
      <c r="E1489" s="6">
        <f t="shared" si="70"/>
        <v>2022</v>
      </c>
      <c r="F1489" s="6">
        <v>18</v>
      </c>
      <c r="G1489" s="6" t="s">
        <v>52</v>
      </c>
      <c r="H1489" s="6" t="s">
        <v>11</v>
      </c>
      <c r="I1489" s="6">
        <f>INDEX(Data_Persons[Tenure (yrs)],MATCH(Data_Sales!H1489,Data_Persons[Sales Person],0))</f>
        <v>3</v>
      </c>
      <c r="J1489" s="6" t="s">
        <v>12</v>
      </c>
      <c r="K1489" s="6" t="s">
        <v>1253</v>
      </c>
      <c r="L1489" s="22">
        <v>159</v>
      </c>
      <c r="M1489" s="6">
        <v>1</v>
      </c>
      <c r="N1489" s="22">
        <f t="shared" si="71"/>
        <v>159</v>
      </c>
      <c r="O1489" s="6" t="str">
        <f>VLOOKUP(H1489,Data_Persons!$B$2:$C$9,2,0)</f>
        <v>Jeff</v>
      </c>
    </row>
    <row r="1490" spans="1:15" x14ac:dyDescent="0.3">
      <c r="A1490" s="8" t="s">
        <v>1533</v>
      </c>
      <c r="B1490" s="43">
        <v>44634</v>
      </c>
      <c r="C1490" s="6">
        <f>DAY(Data_Sales[[#This Row],[Order Date]])</f>
        <v>14</v>
      </c>
      <c r="D1490" s="14">
        <f t="shared" si="69"/>
        <v>3</v>
      </c>
      <c r="E1490" s="6">
        <f t="shared" si="70"/>
        <v>2022</v>
      </c>
      <c r="F1490" s="6">
        <v>4</v>
      </c>
      <c r="G1490" s="6" t="s">
        <v>19</v>
      </c>
      <c r="H1490" s="6" t="s">
        <v>20</v>
      </c>
      <c r="I1490" s="6">
        <f>INDEX(Data_Persons[Tenure (yrs)],MATCH(Data_Sales!H1490,Data_Persons[Sales Person],0))</f>
        <v>2</v>
      </c>
      <c r="J1490" s="6" t="s">
        <v>21</v>
      </c>
      <c r="K1490" s="6" t="s">
        <v>1253</v>
      </c>
      <c r="L1490" s="22">
        <v>159</v>
      </c>
      <c r="M1490" s="6">
        <v>2</v>
      </c>
      <c r="N1490" s="22">
        <f t="shared" si="71"/>
        <v>318</v>
      </c>
      <c r="O1490" s="6" t="str">
        <f>VLOOKUP(H1490,Data_Persons!$B$2:$C$9,2,0)</f>
        <v>Jeff</v>
      </c>
    </row>
    <row r="1491" spans="1:15" x14ac:dyDescent="0.3">
      <c r="A1491" s="8" t="s">
        <v>1534</v>
      </c>
      <c r="B1491" s="43">
        <v>44637</v>
      </c>
      <c r="C1491" s="6">
        <f>DAY(Data_Sales[[#This Row],[Order Date]])</f>
        <v>17</v>
      </c>
      <c r="D1491" s="14">
        <f t="shared" si="69"/>
        <v>3</v>
      </c>
      <c r="E1491" s="6">
        <f t="shared" si="70"/>
        <v>2022</v>
      </c>
      <c r="F1491" s="6">
        <v>4</v>
      </c>
      <c r="G1491" s="6" t="s">
        <v>19</v>
      </c>
      <c r="H1491" s="6" t="s">
        <v>30</v>
      </c>
      <c r="I1491" s="6">
        <f>INDEX(Data_Persons[Tenure (yrs)],MATCH(Data_Sales!H1491,Data_Persons[Sales Person],0))</f>
        <v>2</v>
      </c>
      <c r="J1491" s="6" t="s">
        <v>21</v>
      </c>
      <c r="K1491" s="6" t="s">
        <v>1253</v>
      </c>
      <c r="L1491" s="22">
        <v>159</v>
      </c>
      <c r="M1491" s="6">
        <v>5</v>
      </c>
      <c r="N1491" s="22">
        <f t="shared" si="71"/>
        <v>795</v>
      </c>
      <c r="O1491" s="6" t="str">
        <f>VLOOKUP(H1491,Data_Persons!$B$2:$C$9,2,0)</f>
        <v>Sara</v>
      </c>
    </row>
    <row r="1492" spans="1:15" x14ac:dyDescent="0.3">
      <c r="A1492" s="8" t="s">
        <v>1535</v>
      </c>
      <c r="B1492" s="43">
        <v>44637</v>
      </c>
      <c r="C1492" s="6">
        <f>DAY(Data_Sales[[#This Row],[Order Date]])</f>
        <v>17</v>
      </c>
      <c r="D1492" s="14">
        <f t="shared" si="69"/>
        <v>3</v>
      </c>
      <c r="E1492" s="6">
        <f t="shared" si="70"/>
        <v>2022</v>
      </c>
      <c r="F1492" s="6">
        <v>14</v>
      </c>
      <c r="G1492" s="6" t="s">
        <v>65</v>
      </c>
      <c r="H1492" s="6" t="s">
        <v>26</v>
      </c>
      <c r="I1492" s="6">
        <f>INDEX(Data_Persons[Tenure (yrs)],MATCH(Data_Sales!H1492,Data_Persons[Sales Person],0))</f>
        <v>5</v>
      </c>
      <c r="J1492" s="6" t="s">
        <v>27</v>
      </c>
      <c r="K1492" s="6" t="s">
        <v>1253</v>
      </c>
      <c r="L1492" s="22">
        <v>159</v>
      </c>
      <c r="M1492" s="6">
        <v>6</v>
      </c>
      <c r="N1492" s="22">
        <f t="shared" si="71"/>
        <v>954</v>
      </c>
      <c r="O1492" s="6" t="str">
        <f>VLOOKUP(H1492,Data_Persons!$B$2:$C$9,2,0)</f>
        <v>Sara</v>
      </c>
    </row>
    <row r="1493" spans="1:15" x14ac:dyDescent="0.3">
      <c r="A1493" s="8" t="s">
        <v>1536</v>
      </c>
      <c r="B1493" s="43">
        <v>44637</v>
      </c>
      <c r="C1493" s="6">
        <f>DAY(Data_Sales[[#This Row],[Order Date]])</f>
        <v>17</v>
      </c>
      <c r="D1493" s="14">
        <f t="shared" si="69"/>
        <v>3</v>
      </c>
      <c r="E1493" s="6">
        <f t="shared" si="70"/>
        <v>2022</v>
      </c>
      <c r="F1493" s="6">
        <v>11</v>
      </c>
      <c r="G1493" s="6" t="s">
        <v>115</v>
      </c>
      <c r="H1493" s="6" t="s">
        <v>36</v>
      </c>
      <c r="I1493" s="6">
        <f>INDEX(Data_Persons[Tenure (yrs)],MATCH(Data_Sales!H1493,Data_Persons[Sales Person],0))</f>
        <v>6</v>
      </c>
      <c r="J1493" s="6" t="s">
        <v>27</v>
      </c>
      <c r="K1493" s="6" t="s">
        <v>1253</v>
      </c>
      <c r="L1493" s="22">
        <v>159</v>
      </c>
      <c r="M1493" s="6">
        <v>4</v>
      </c>
      <c r="N1493" s="22">
        <f t="shared" si="71"/>
        <v>636</v>
      </c>
      <c r="O1493" s="6" t="str">
        <f>VLOOKUP(H1493,Data_Persons!$B$2:$C$9,2,0)</f>
        <v>Steve</v>
      </c>
    </row>
    <row r="1494" spans="1:15" x14ac:dyDescent="0.3">
      <c r="A1494" s="8" t="s">
        <v>1537</v>
      </c>
      <c r="B1494" s="43">
        <v>44638</v>
      </c>
      <c r="C1494" s="6">
        <f>DAY(Data_Sales[[#This Row],[Order Date]])</f>
        <v>18</v>
      </c>
      <c r="D1494" s="14">
        <f t="shared" si="69"/>
        <v>3</v>
      </c>
      <c r="E1494" s="6">
        <f t="shared" si="70"/>
        <v>2022</v>
      </c>
      <c r="F1494" s="6">
        <v>11</v>
      </c>
      <c r="G1494" s="6" t="s">
        <v>115</v>
      </c>
      <c r="H1494" s="6" t="s">
        <v>36</v>
      </c>
      <c r="I1494" s="6">
        <f>INDEX(Data_Persons[Tenure (yrs)],MATCH(Data_Sales!H1494,Data_Persons[Sales Person],0))</f>
        <v>6</v>
      </c>
      <c r="J1494" s="6" t="s">
        <v>27</v>
      </c>
      <c r="K1494" s="6" t="s">
        <v>1253</v>
      </c>
      <c r="L1494" s="22">
        <v>159</v>
      </c>
      <c r="M1494" s="6">
        <v>9</v>
      </c>
      <c r="N1494" s="22">
        <f t="shared" si="71"/>
        <v>1431</v>
      </c>
      <c r="O1494" s="6" t="str">
        <f>VLOOKUP(H1494,Data_Persons!$B$2:$C$9,2,0)</f>
        <v>Steve</v>
      </c>
    </row>
    <row r="1495" spans="1:15" x14ac:dyDescent="0.3">
      <c r="A1495" s="8" t="s">
        <v>1538</v>
      </c>
      <c r="B1495" s="43">
        <v>44639</v>
      </c>
      <c r="C1495" s="6">
        <f>DAY(Data_Sales[[#This Row],[Order Date]])</f>
        <v>19</v>
      </c>
      <c r="D1495" s="14">
        <f t="shared" si="69"/>
        <v>3</v>
      </c>
      <c r="E1495" s="6">
        <f t="shared" si="70"/>
        <v>2022</v>
      </c>
      <c r="F1495" s="6">
        <v>18</v>
      </c>
      <c r="G1495" s="6" t="s">
        <v>52</v>
      </c>
      <c r="H1495" s="6" t="s">
        <v>38</v>
      </c>
      <c r="I1495" s="6">
        <f>INDEX(Data_Persons[Tenure (yrs)],MATCH(Data_Sales!H1495,Data_Persons[Sales Person],0))</f>
        <v>5</v>
      </c>
      <c r="J1495" s="6" t="s">
        <v>12</v>
      </c>
      <c r="K1495" s="6" t="s">
        <v>1253</v>
      </c>
      <c r="L1495" s="22">
        <v>159</v>
      </c>
      <c r="M1495" s="6">
        <v>8</v>
      </c>
      <c r="N1495" s="22">
        <f t="shared" si="71"/>
        <v>1272</v>
      </c>
      <c r="O1495" s="6" t="str">
        <f>VLOOKUP(H1495,Data_Persons!$B$2:$C$9,2,0)</f>
        <v>Jeff</v>
      </c>
    </row>
    <row r="1496" spans="1:15" x14ac:dyDescent="0.3">
      <c r="A1496" s="8" t="s">
        <v>1539</v>
      </c>
      <c r="B1496" s="43">
        <v>44639</v>
      </c>
      <c r="C1496" s="6">
        <f>DAY(Data_Sales[[#This Row],[Order Date]])</f>
        <v>19</v>
      </c>
      <c r="D1496" s="14">
        <f t="shared" si="69"/>
        <v>3</v>
      </c>
      <c r="E1496" s="6">
        <f t="shared" si="70"/>
        <v>2022</v>
      </c>
      <c r="F1496" s="6">
        <v>4</v>
      </c>
      <c r="G1496" s="6" t="s">
        <v>19</v>
      </c>
      <c r="H1496" s="6" t="s">
        <v>20</v>
      </c>
      <c r="I1496" s="6">
        <f>INDEX(Data_Persons[Tenure (yrs)],MATCH(Data_Sales!H1496,Data_Persons[Sales Person],0))</f>
        <v>2</v>
      </c>
      <c r="J1496" s="6" t="s">
        <v>21</v>
      </c>
      <c r="K1496" s="6" t="s">
        <v>1253</v>
      </c>
      <c r="L1496" s="22">
        <v>159</v>
      </c>
      <c r="M1496" s="6">
        <v>3</v>
      </c>
      <c r="N1496" s="22">
        <f t="shared" si="71"/>
        <v>477</v>
      </c>
      <c r="O1496" s="6" t="str">
        <f>VLOOKUP(H1496,Data_Persons!$B$2:$C$9,2,0)</f>
        <v>Jeff</v>
      </c>
    </row>
    <row r="1497" spans="1:15" x14ac:dyDescent="0.3">
      <c r="A1497" s="8" t="s">
        <v>1540</v>
      </c>
      <c r="B1497" s="43">
        <v>44640</v>
      </c>
      <c r="C1497" s="6">
        <f>DAY(Data_Sales[[#This Row],[Order Date]])</f>
        <v>20</v>
      </c>
      <c r="D1497" s="14">
        <f t="shared" si="69"/>
        <v>3</v>
      </c>
      <c r="E1497" s="6">
        <f t="shared" si="70"/>
        <v>2022</v>
      </c>
      <c r="F1497" s="6">
        <v>15</v>
      </c>
      <c r="G1497" s="6" t="s">
        <v>49</v>
      </c>
      <c r="H1497" s="6" t="s">
        <v>36</v>
      </c>
      <c r="I1497" s="6">
        <f>INDEX(Data_Persons[Tenure (yrs)],MATCH(Data_Sales!H1497,Data_Persons[Sales Person],0))</f>
        <v>6</v>
      </c>
      <c r="J1497" s="6" t="s">
        <v>27</v>
      </c>
      <c r="K1497" s="6" t="s">
        <v>1253</v>
      </c>
      <c r="L1497" s="22">
        <v>159</v>
      </c>
      <c r="M1497" s="6">
        <v>5</v>
      </c>
      <c r="N1497" s="22">
        <f t="shared" si="71"/>
        <v>795</v>
      </c>
      <c r="O1497" s="6" t="str">
        <f>VLOOKUP(H1497,Data_Persons!$B$2:$C$9,2,0)</f>
        <v>Steve</v>
      </c>
    </row>
    <row r="1498" spans="1:15" x14ac:dyDescent="0.3">
      <c r="A1498" s="8" t="s">
        <v>1541</v>
      </c>
      <c r="B1498" s="43">
        <v>44643</v>
      </c>
      <c r="C1498" s="6">
        <f>DAY(Data_Sales[[#This Row],[Order Date]])</f>
        <v>23</v>
      </c>
      <c r="D1498" s="14">
        <f t="shared" si="69"/>
        <v>3</v>
      </c>
      <c r="E1498" s="6">
        <f t="shared" si="70"/>
        <v>2022</v>
      </c>
      <c r="F1498" s="6">
        <v>2</v>
      </c>
      <c r="G1498" s="6" t="s">
        <v>74</v>
      </c>
      <c r="H1498" s="6" t="s">
        <v>20</v>
      </c>
      <c r="I1498" s="6">
        <f>INDEX(Data_Persons[Tenure (yrs)],MATCH(Data_Sales!H1498,Data_Persons[Sales Person],0))</f>
        <v>2</v>
      </c>
      <c r="J1498" s="6" t="s">
        <v>21</v>
      </c>
      <c r="K1498" s="6" t="s">
        <v>1253</v>
      </c>
      <c r="L1498" s="22">
        <v>159</v>
      </c>
      <c r="M1498" s="6">
        <v>5</v>
      </c>
      <c r="N1498" s="22">
        <f t="shared" si="71"/>
        <v>795</v>
      </c>
      <c r="O1498" s="6" t="str">
        <f>VLOOKUP(H1498,Data_Persons!$B$2:$C$9,2,0)</f>
        <v>Jeff</v>
      </c>
    </row>
    <row r="1499" spans="1:15" x14ac:dyDescent="0.3">
      <c r="A1499" s="8" t="s">
        <v>1542</v>
      </c>
      <c r="B1499" s="43">
        <v>44643</v>
      </c>
      <c r="C1499" s="6">
        <f>DAY(Data_Sales[[#This Row],[Order Date]])</f>
        <v>23</v>
      </c>
      <c r="D1499" s="14">
        <f t="shared" si="69"/>
        <v>3</v>
      </c>
      <c r="E1499" s="6">
        <f t="shared" si="70"/>
        <v>2022</v>
      </c>
      <c r="F1499" s="6">
        <v>15</v>
      </c>
      <c r="G1499" s="6" t="s">
        <v>49</v>
      </c>
      <c r="H1499" s="6" t="s">
        <v>36</v>
      </c>
      <c r="I1499" s="6">
        <f>INDEX(Data_Persons[Tenure (yrs)],MATCH(Data_Sales!H1499,Data_Persons[Sales Person],0))</f>
        <v>6</v>
      </c>
      <c r="J1499" s="6" t="s">
        <v>27</v>
      </c>
      <c r="K1499" s="6" t="s">
        <v>1253</v>
      </c>
      <c r="L1499" s="22">
        <v>159</v>
      </c>
      <c r="M1499" s="6">
        <v>7</v>
      </c>
      <c r="N1499" s="22">
        <f t="shared" si="71"/>
        <v>1113</v>
      </c>
      <c r="O1499" s="6" t="str">
        <f>VLOOKUP(H1499,Data_Persons!$B$2:$C$9,2,0)</f>
        <v>Steve</v>
      </c>
    </row>
    <row r="1500" spans="1:15" x14ac:dyDescent="0.3">
      <c r="A1500" s="8" t="s">
        <v>1543</v>
      </c>
      <c r="B1500" s="43">
        <v>44647</v>
      </c>
      <c r="C1500" s="6">
        <f>DAY(Data_Sales[[#This Row],[Order Date]])</f>
        <v>27</v>
      </c>
      <c r="D1500" s="14">
        <f t="shared" si="69"/>
        <v>3</v>
      </c>
      <c r="E1500" s="6">
        <f t="shared" si="70"/>
        <v>2022</v>
      </c>
      <c r="F1500" s="6">
        <v>17</v>
      </c>
      <c r="G1500" s="6" t="s">
        <v>63</v>
      </c>
      <c r="H1500" s="6" t="s">
        <v>11</v>
      </c>
      <c r="I1500" s="6">
        <f>INDEX(Data_Persons[Tenure (yrs)],MATCH(Data_Sales!H1500,Data_Persons[Sales Person],0))</f>
        <v>3</v>
      </c>
      <c r="J1500" s="6" t="s">
        <v>12</v>
      </c>
      <c r="K1500" s="6" t="s">
        <v>1253</v>
      </c>
      <c r="L1500" s="22">
        <v>159</v>
      </c>
      <c r="M1500" s="6">
        <v>7</v>
      </c>
      <c r="N1500" s="22">
        <f t="shared" si="71"/>
        <v>1113</v>
      </c>
      <c r="O1500" s="6" t="str">
        <f>VLOOKUP(H1500,Data_Persons!$B$2:$C$9,2,0)</f>
        <v>Jeff</v>
      </c>
    </row>
    <row r="1501" spans="1:15" x14ac:dyDescent="0.3">
      <c r="A1501" s="8" t="s">
        <v>1544</v>
      </c>
      <c r="B1501" s="43">
        <v>44649</v>
      </c>
      <c r="C1501" s="6">
        <f>DAY(Data_Sales[[#This Row],[Order Date]])</f>
        <v>29</v>
      </c>
      <c r="D1501" s="14">
        <f t="shared" si="69"/>
        <v>3</v>
      </c>
      <c r="E1501" s="6">
        <f t="shared" si="70"/>
        <v>2022</v>
      </c>
      <c r="F1501" s="6">
        <v>18</v>
      </c>
      <c r="G1501" s="6" t="s">
        <v>52</v>
      </c>
      <c r="H1501" s="6" t="s">
        <v>11</v>
      </c>
      <c r="I1501" s="6">
        <f>INDEX(Data_Persons[Tenure (yrs)],MATCH(Data_Sales!H1501,Data_Persons[Sales Person],0))</f>
        <v>3</v>
      </c>
      <c r="J1501" s="6" t="s">
        <v>12</v>
      </c>
      <c r="K1501" s="6" t="s">
        <v>1253</v>
      </c>
      <c r="L1501" s="22">
        <v>159</v>
      </c>
      <c r="M1501" s="6">
        <v>0</v>
      </c>
      <c r="N1501" s="22">
        <f t="shared" si="71"/>
        <v>0</v>
      </c>
      <c r="O1501" s="6" t="str">
        <f>VLOOKUP(H1501,Data_Persons!$B$2:$C$9,2,0)</f>
        <v>Jeff</v>
      </c>
    </row>
    <row r="1502" spans="1:15" x14ac:dyDescent="0.3">
      <c r="A1502" s="8" t="s">
        <v>1545</v>
      </c>
      <c r="B1502" s="43">
        <v>44651</v>
      </c>
      <c r="C1502" s="6">
        <f>DAY(Data_Sales[[#This Row],[Order Date]])</f>
        <v>31</v>
      </c>
      <c r="D1502" s="14">
        <f t="shared" si="69"/>
        <v>3</v>
      </c>
      <c r="E1502" s="6">
        <f t="shared" si="70"/>
        <v>2022</v>
      </c>
      <c r="F1502" s="6">
        <v>19</v>
      </c>
      <c r="G1502" s="6" t="s">
        <v>32</v>
      </c>
      <c r="H1502" s="6" t="s">
        <v>11</v>
      </c>
      <c r="I1502" s="6">
        <f>INDEX(Data_Persons[Tenure (yrs)],MATCH(Data_Sales!H1502,Data_Persons[Sales Person],0))</f>
        <v>3</v>
      </c>
      <c r="J1502" s="6" t="s">
        <v>12</v>
      </c>
      <c r="K1502" s="6" t="s">
        <v>1253</v>
      </c>
      <c r="L1502" s="22">
        <v>159</v>
      </c>
      <c r="M1502" s="6">
        <v>6</v>
      </c>
      <c r="N1502" s="22">
        <f t="shared" si="71"/>
        <v>954</v>
      </c>
      <c r="O1502" s="6" t="str">
        <f>VLOOKUP(H1502,Data_Persons!$B$2:$C$9,2,0)</f>
        <v>Jeff</v>
      </c>
    </row>
    <row r="1503" spans="1:15" x14ac:dyDescent="0.3">
      <c r="A1503" s="8" t="s">
        <v>1546</v>
      </c>
      <c r="B1503" s="43">
        <v>44654</v>
      </c>
      <c r="C1503" s="6">
        <f>DAY(Data_Sales[[#This Row],[Order Date]])</f>
        <v>3</v>
      </c>
      <c r="D1503" s="14">
        <f t="shared" si="69"/>
        <v>4</v>
      </c>
      <c r="E1503" s="6">
        <f t="shared" si="70"/>
        <v>2022</v>
      </c>
      <c r="F1503" s="6">
        <v>12</v>
      </c>
      <c r="G1503" s="6" t="s">
        <v>25</v>
      </c>
      <c r="H1503" s="6" t="s">
        <v>26</v>
      </c>
      <c r="I1503" s="6">
        <f>INDEX(Data_Persons[Tenure (yrs)],MATCH(Data_Sales!H1503,Data_Persons[Sales Person],0))</f>
        <v>5</v>
      </c>
      <c r="J1503" s="6" t="s">
        <v>27</v>
      </c>
      <c r="K1503" s="6" t="s">
        <v>1253</v>
      </c>
      <c r="L1503" s="22">
        <v>159</v>
      </c>
      <c r="M1503" s="6">
        <v>8</v>
      </c>
      <c r="N1503" s="22">
        <f t="shared" si="71"/>
        <v>1272</v>
      </c>
      <c r="O1503" s="6" t="str">
        <f>VLOOKUP(H1503,Data_Persons!$B$2:$C$9,2,0)</f>
        <v>Sara</v>
      </c>
    </row>
    <row r="1504" spans="1:15" x14ac:dyDescent="0.3">
      <c r="A1504" s="8" t="s">
        <v>1547</v>
      </c>
      <c r="B1504" s="43">
        <v>44655</v>
      </c>
      <c r="C1504" s="6">
        <f>DAY(Data_Sales[[#This Row],[Order Date]])</f>
        <v>4</v>
      </c>
      <c r="D1504" s="14">
        <f t="shared" si="69"/>
        <v>4</v>
      </c>
      <c r="E1504" s="6">
        <f t="shared" si="70"/>
        <v>2022</v>
      </c>
      <c r="F1504" s="6">
        <v>8</v>
      </c>
      <c r="G1504" s="6" t="s">
        <v>76</v>
      </c>
      <c r="H1504" s="6" t="s">
        <v>41</v>
      </c>
      <c r="I1504" s="6">
        <f>INDEX(Data_Persons[Tenure (yrs)],MATCH(Data_Sales!H1504,Data_Persons[Sales Person],0))</f>
        <v>8</v>
      </c>
      <c r="J1504" s="6" t="s">
        <v>17</v>
      </c>
      <c r="K1504" s="6" t="s">
        <v>1253</v>
      </c>
      <c r="L1504" s="22">
        <v>159</v>
      </c>
      <c r="M1504" s="6">
        <v>4</v>
      </c>
      <c r="N1504" s="22">
        <f t="shared" si="71"/>
        <v>636</v>
      </c>
      <c r="O1504" s="6" t="str">
        <f>VLOOKUP(H1504,Data_Persons!$B$2:$C$9,2,0)</f>
        <v>Philip</v>
      </c>
    </row>
    <row r="1505" spans="1:15" x14ac:dyDescent="0.3">
      <c r="A1505" s="8" t="s">
        <v>1548</v>
      </c>
      <c r="B1505" s="43">
        <v>44658</v>
      </c>
      <c r="C1505" s="6">
        <f>DAY(Data_Sales[[#This Row],[Order Date]])</f>
        <v>7</v>
      </c>
      <c r="D1505" s="14">
        <f t="shared" si="69"/>
        <v>4</v>
      </c>
      <c r="E1505" s="6">
        <f t="shared" si="70"/>
        <v>2022</v>
      </c>
      <c r="F1505" s="6">
        <v>15</v>
      </c>
      <c r="G1505" s="6" t="s">
        <v>49</v>
      </c>
      <c r="H1505" s="6" t="s">
        <v>26</v>
      </c>
      <c r="I1505" s="6">
        <f>INDEX(Data_Persons[Tenure (yrs)],MATCH(Data_Sales!H1505,Data_Persons[Sales Person],0))</f>
        <v>5</v>
      </c>
      <c r="J1505" s="6" t="s">
        <v>27</v>
      </c>
      <c r="K1505" s="6" t="s">
        <v>1253</v>
      </c>
      <c r="L1505" s="22">
        <v>159</v>
      </c>
      <c r="M1505" s="6">
        <v>7</v>
      </c>
      <c r="N1505" s="22">
        <f t="shared" si="71"/>
        <v>1113</v>
      </c>
      <c r="O1505" s="6" t="str">
        <f>VLOOKUP(H1505,Data_Persons!$B$2:$C$9,2,0)</f>
        <v>Sara</v>
      </c>
    </row>
    <row r="1506" spans="1:15" x14ac:dyDescent="0.3">
      <c r="A1506" s="8" t="s">
        <v>1549</v>
      </c>
      <c r="B1506" s="43">
        <v>44658</v>
      </c>
      <c r="C1506" s="6">
        <f>DAY(Data_Sales[[#This Row],[Order Date]])</f>
        <v>7</v>
      </c>
      <c r="D1506" s="14">
        <f t="shared" si="69"/>
        <v>4</v>
      </c>
      <c r="E1506" s="6">
        <f t="shared" si="70"/>
        <v>2022</v>
      </c>
      <c r="F1506" s="6">
        <v>20</v>
      </c>
      <c r="G1506" s="6" t="s">
        <v>10</v>
      </c>
      <c r="H1506" s="6" t="s">
        <v>11</v>
      </c>
      <c r="I1506" s="6">
        <f>INDEX(Data_Persons[Tenure (yrs)],MATCH(Data_Sales!H1506,Data_Persons[Sales Person],0))</f>
        <v>3</v>
      </c>
      <c r="J1506" s="6" t="s">
        <v>12</v>
      </c>
      <c r="K1506" s="6" t="s">
        <v>1253</v>
      </c>
      <c r="L1506" s="22">
        <v>159</v>
      </c>
      <c r="M1506" s="6">
        <v>9</v>
      </c>
      <c r="N1506" s="22">
        <f t="shared" si="71"/>
        <v>1431</v>
      </c>
      <c r="O1506" s="6" t="str">
        <f>VLOOKUP(H1506,Data_Persons!$B$2:$C$9,2,0)</f>
        <v>Jeff</v>
      </c>
    </row>
    <row r="1507" spans="1:15" x14ac:dyDescent="0.3">
      <c r="A1507" s="8" t="s">
        <v>1550</v>
      </c>
      <c r="B1507" s="43">
        <v>44659</v>
      </c>
      <c r="C1507" s="6">
        <f>DAY(Data_Sales[[#This Row],[Order Date]])</f>
        <v>8</v>
      </c>
      <c r="D1507" s="14">
        <f t="shared" si="69"/>
        <v>4</v>
      </c>
      <c r="E1507" s="6">
        <f t="shared" si="70"/>
        <v>2022</v>
      </c>
      <c r="F1507" s="6">
        <v>12</v>
      </c>
      <c r="G1507" s="6" t="s">
        <v>25</v>
      </c>
      <c r="H1507" s="6" t="s">
        <v>26</v>
      </c>
      <c r="I1507" s="6">
        <f>INDEX(Data_Persons[Tenure (yrs)],MATCH(Data_Sales!H1507,Data_Persons[Sales Person],0))</f>
        <v>5</v>
      </c>
      <c r="J1507" s="6" t="s">
        <v>27</v>
      </c>
      <c r="K1507" s="6" t="s">
        <v>1253</v>
      </c>
      <c r="L1507" s="22">
        <v>159</v>
      </c>
      <c r="M1507" s="6">
        <v>9</v>
      </c>
      <c r="N1507" s="22">
        <f t="shared" si="71"/>
        <v>1431</v>
      </c>
      <c r="O1507" s="6" t="str">
        <f>VLOOKUP(H1507,Data_Persons!$B$2:$C$9,2,0)</f>
        <v>Sara</v>
      </c>
    </row>
    <row r="1508" spans="1:15" x14ac:dyDescent="0.3">
      <c r="A1508" s="8" t="s">
        <v>1551</v>
      </c>
      <c r="B1508" s="43">
        <v>44660</v>
      </c>
      <c r="C1508" s="6">
        <f>DAY(Data_Sales[[#This Row],[Order Date]])</f>
        <v>9</v>
      </c>
      <c r="D1508" s="14">
        <f t="shared" si="69"/>
        <v>4</v>
      </c>
      <c r="E1508" s="6">
        <f t="shared" si="70"/>
        <v>2022</v>
      </c>
      <c r="F1508" s="6">
        <v>5</v>
      </c>
      <c r="G1508" s="6" t="s">
        <v>23</v>
      </c>
      <c r="H1508" s="6" t="s">
        <v>20</v>
      </c>
      <c r="I1508" s="6">
        <f>INDEX(Data_Persons[Tenure (yrs)],MATCH(Data_Sales!H1508,Data_Persons[Sales Person],0))</f>
        <v>2</v>
      </c>
      <c r="J1508" s="6" t="s">
        <v>21</v>
      </c>
      <c r="K1508" s="6" t="s">
        <v>1253</v>
      </c>
      <c r="L1508" s="22">
        <v>159</v>
      </c>
      <c r="M1508" s="6">
        <v>7</v>
      </c>
      <c r="N1508" s="22">
        <f t="shared" si="71"/>
        <v>1113</v>
      </c>
      <c r="O1508" s="6" t="str">
        <f>VLOOKUP(H1508,Data_Persons!$B$2:$C$9,2,0)</f>
        <v>Jeff</v>
      </c>
    </row>
    <row r="1509" spans="1:15" x14ac:dyDescent="0.3">
      <c r="A1509" s="8" t="s">
        <v>1552</v>
      </c>
      <c r="B1509" s="43">
        <v>44662</v>
      </c>
      <c r="C1509" s="6">
        <f>DAY(Data_Sales[[#This Row],[Order Date]])</f>
        <v>11</v>
      </c>
      <c r="D1509" s="14">
        <f t="shared" si="69"/>
        <v>4</v>
      </c>
      <c r="E1509" s="6">
        <f t="shared" si="70"/>
        <v>2022</v>
      </c>
      <c r="F1509" s="6">
        <v>16</v>
      </c>
      <c r="G1509" s="6" t="s">
        <v>92</v>
      </c>
      <c r="H1509" s="6" t="s">
        <v>38</v>
      </c>
      <c r="I1509" s="6">
        <f>INDEX(Data_Persons[Tenure (yrs)],MATCH(Data_Sales!H1509,Data_Persons[Sales Person],0))</f>
        <v>5</v>
      </c>
      <c r="J1509" s="6" t="s">
        <v>12</v>
      </c>
      <c r="K1509" s="6" t="s">
        <v>1253</v>
      </c>
      <c r="L1509" s="22">
        <v>159</v>
      </c>
      <c r="M1509" s="6">
        <v>8</v>
      </c>
      <c r="N1509" s="22">
        <f t="shared" si="71"/>
        <v>1272</v>
      </c>
      <c r="O1509" s="6" t="str">
        <f>VLOOKUP(H1509,Data_Persons!$B$2:$C$9,2,0)</f>
        <v>Jeff</v>
      </c>
    </row>
    <row r="1510" spans="1:15" x14ac:dyDescent="0.3">
      <c r="A1510" s="8" t="s">
        <v>1553</v>
      </c>
      <c r="B1510" s="43">
        <v>44669</v>
      </c>
      <c r="C1510" s="6">
        <f>DAY(Data_Sales[[#This Row],[Order Date]])</f>
        <v>18</v>
      </c>
      <c r="D1510" s="14">
        <f t="shared" si="69"/>
        <v>4</v>
      </c>
      <c r="E1510" s="6">
        <f t="shared" si="70"/>
        <v>2022</v>
      </c>
      <c r="F1510" s="6">
        <v>15</v>
      </c>
      <c r="G1510" s="6" t="s">
        <v>49</v>
      </c>
      <c r="H1510" s="6" t="s">
        <v>26</v>
      </c>
      <c r="I1510" s="6">
        <f>INDEX(Data_Persons[Tenure (yrs)],MATCH(Data_Sales!H1510,Data_Persons[Sales Person],0))</f>
        <v>5</v>
      </c>
      <c r="J1510" s="6" t="s">
        <v>27</v>
      </c>
      <c r="K1510" s="6" t="s">
        <v>1253</v>
      </c>
      <c r="L1510" s="22">
        <v>159</v>
      </c>
      <c r="M1510" s="6">
        <v>8</v>
      </c>
      <c r="N1510" s="22">
        <f t="shared" si="71"/>
        <v>1272</v>
      </c>
      <c r="O1510" s="6" t="str">
        <f>VLOOKUP(H1510,Data_Persons!$B$2:$C$9,2,0)</f>
        <v>Sara</v>
      </c>
    </row>
    <row r="1511" spans="1:15" x14ac:dyDescent="0.3">
      <c r="A1511" s="8" t="s">
        <v>1554</v>
      </c>
      <c r="B1511" s="43">
        <v>44670</v>
      </c>
      <c r="C1511" s="6">
        <f>DAY(Data_Sales[[#This Row],[Order Date]])</f>
        <v>19</v>
      </c>
      <c r="D1511" s="14">
        <f t="shared" si="69"/>
        <v>4</v>
      </c>
      <c r="E1511" s="6">
        <f t="shared" si="70"/>
        <v>2022</v>
      </c>
      <c r="F1511" s="6">
        <v>19</v>
      </c>
      <c r="G1511" s="6" t="s">
        <v>32</v>
      </c>
      <c r="H1511" s="6" t="s">
        <v>38</v>
      </c>
      <c r="I1511" s="6">
        <f>INDEX(Data_Persons[Tenure (yrs)],MATCH(Data_Sales!H1511,Data_Persons[Sales Person],0))</f>
        <v>5</v>
      </c>
      <c r="J1511" s="6" t="s">
        <v>12</v>
      </c>
      <c r="K1511" s="6" t="s">
        <v>1253</v>
      </c>
      <c r="L1511" s="22">
        <v>159</v>
      </c>
      <c r="M1511" s="6">
        <v>9</v>
      </c>
      <c r="N1511" s="22">
        <f t="shared" si="71"/>
        <v>1431</v>
      </c>
      <c r="O1511" s="6" t="str">
        <f>VLOOKUP(H1511,Data_Persons!$B$2:$C$9,2,0)</f>
        <v>Jeff</v>
      </c>
    </row>
    <row r="1512" spans="1:15" x14ac:dyDescent="0.3">
      <c r="A1512" s="8" t="s">
        <v>1555</v>
      </c>
      <c r="B1512" s="43">
        <v>44671</v>
      </c>
      <c r="C1512" s="6">
        <f>DAY(Data_Sales[[#This Row],[Order Date]])</f>
        <v>20</v>
      </c>
      <c r="D1512" s="14">
        <f t="shared" si="69"/>
        <v>4</v>
      </c>
      <c r="E1512" s="6">
        <f t="shared" si="70"/>
        <v>2022</v>
      </c>
      <c r="F1512" s="6">
        <v>18</v>
      </c>
      <c r="G1512" s="6" t="s">
        <v>52</v>
      </c>
      <c r="H1512" s="6" t="s">
        <v>11</v>
      </c>
      <c r="I1512" s="6">
        <f>INDEX(Data_Persons[Tenure (yrs)],MATCH(Data_Sales!H1512,Data_Persons[Sales Person],0))</f>
        <v>3</v>
      </c>
      <c r="J1512" s="6" t="s">
        <v>12</v>
      </c>
      <c r="K1512" s="6" t="s">
        <v>1253</v>
      </c>
      <c r="L1512" s="22">
        <v>159</v>
      </c>
      <c r="M1512" s="6">
        <v>8</v>
      </c>
      <c r="N1512" s="22">
        <f t="shared" si="71"/>
        <v>1272</v>
      </c>
      <c r="O1512" s="6" t="str">
        <f>VLOOKUP(H1512,Data_Persons!$B$2:$C$9,2,0)</f>
        <v>Jeff</v>
      </c>
    </row>
    <row r="1513" spans="1:15" x14ac:dyDescent="0.3">
      <c r="A1513" s="8" t="s">
        <v>1556</v>
      </c>
      <c r="B1513" s="43">
        <v>44673</v>
      </c>
      <c r="C1513" s="6">
        <f>DAY(Data_Sales[[#This Row],[Order Date]])</f>
        <v>22</v>
      </c>
      <c r="D1513" s="14">
        <f t="shared" si="69"/>
        <v>4</v>
      </c>
      <c r="E1513" s="6">
        <f t="shared" si="70"/>
        <v>2022</v>
      </c>
      <c r="F1513" s="6">
        <v>11</v>
      </c>
      <c r="G1513" s="6" t="s">
        <v>115</v>
      </c>
      <c r="H1513" s="6" t="s">
        <v>36</v>
      </c>
      <c r="I1513" s="6">
        <f>INDEX(Data_Persons[Tenure (yrs)],MATCH(Data_Sales!H1513,Data_Persons[Sales Person],0))</f>
        <v>6</v>
      </c>
      <c r="J1513" s="6" t="s">
        <v>27</v>
      </c>
      <c r="K1513" s="6" t="s">
        <v>1253</v>
      </c>
      <c r="L1513" s="22">
        <v>159</v>
      </c>
      <c r="M1513" s="6">
        <v>6</v>
      </c>
      <c r="N1513" s="22">
        <f t="shared" si="71"/>
        <v>954</v>
      </c>
      <c r="O1513" s="6" t="str">
        <f>VLOOKUP(H1513,Data_Persons!$B$2:$C$9,2,0)</f>
        <v>Steve</v>
      </c>
    </row>
    <row r="1514" spans="1:15" x14ac:dyDescent="0.3">
      <c r="A1514" s="8" t="s">
        <v>1557</v>
      </c>
      <c r="B1514" s="43">
        <v>44676</v>
      </c>
      <c r="C1514" s="6">
        <f>DAY(Data_Sales[[#This Row],[Order Date]])</f>
        <v>25</v>
      </c>
      <c r="D1514" s="14">
        <f t="shared" si="69"/>
        <v>4</v>
      </c>
      <c r="E1514" s="6">
        <f t="shared" si="70"/>
        <v>2022</v>
      </c>
      <c r="F1514" s="6">
        <v>7</v>
      </c>
      <c r="G1514" s="6" t="s">
        <v>43</v>
      </c>
      <c r="H1514" s="6" t="s">
        <v>16</v>
      </c>
      <c r="I1514" s="6">
        <f>INDEX(Data_Persons[Tenure (yrs)],MATCH(Data_Sales!H1514,Data_Persons[Sales Person],0))</f>
        <v>4</v>
      </c>
      <c r="J1514" s="6" t="s">
        <v>17</v>
      </c>
      <c r="K1514" s="6" t="s">
        <v>1253</v>
      </c>
      <c r="L1514" s="22">
        <v>159</v>
      </c>
      <c r="M1514" s="6">
        <v>5</v>
      </c>
      <c r="N1514" s="22">
        <f t="shared" si="71"/>
        <v>795</v>
      </c>
      <c r="O1514" s="6" t="str">
        <f>VLOOKUP(H1514,Data_Persons!$B$2:$C$9,2,0)</f>
        <v>Steve</v>
      </c>
    </row>
    <row r="1515" spans="1:15" x14ac:dyDescent="0.3">
      <c r="A1515" s="8" t="s">
        <v>1558</v>
      </c>
      <c r="B1515" s="43">
        <v>44678</v>
      </c>
      <c r="C1515" s="6">
        <f>DAY(Data_Sales[[#This Row],[Order Date]])</f>
        <v>27</v>
      </c>
      <c r="D1515" s="14">
        <f t="shared" si="69"/>
        <v>4</v>
      </c>
      <c r="E1515" s="6">
        <f t="shared" si="70"/>
        <v>2022</v>
      </c>
      <c r="F1515" s="6">
        <v>18</v>
      </c>
      <c r="G1515" s="6" t="s">
        <v>52</v>
      </c>
      <c r="H1515" s="6" t="s">
        <v>11</v>
      </c>
      <c r="I1515" s="6">
        <f>INDEX(Data_Persons[Tenure (yrs)],MATCH(Data_Sales!H1515,Data_Persons[Sales Person],0))</f>
        <v>3</v>
      </c>
      <c r="J1515" s="6" t="s">
        <v>12</v>
      </c>
      <c r="K1515" s="6" t="s">
        <v>1253</v>
      </c>
      <c r="L1515" s="22">
        <v>159</v>
      </c>
      <c r="M1515" s="6">
        <v>1</v>
      </c>
      <c r="N1515" s="22">
        <f t="shared" si="71"/>
        <v>159</v>
      </c>
      <c r="O1515" s="6" t="str">
        <f>VLOOKUP(H1515,Data_Persons!$B$2:$C$9,2,0)</f>
        <v>Jeff</v>
      </c>
    </row>
    <row r="1516" spans="1:15" x14ac:dyDescent="0.3">
      <c r="A1516" s="8" t="s">
        <v>1559</v>
      </c>
      <c r="B1516" s="43">
        <v>44680</v>
      </c>
      <c r="C1516" s="6">
        <f>DAY(Data_Sales[[#This Row],[Order Date]])</f>
        <v>29</v>
      </c>
      <c r="D1516" s="14">
        <f t="shared" si="69"/>
        <v>4</v>
      </c>
      <c r="E1516" s="6">
        <f t="shared" si="70"/>
        <v>2022</v>
      </c>
      <c r="F1516" s="6">
        <v>7</v>
      </c>
      <c r="G1516" s="6" t="s">
        <v>43</v>
      </c>
      <c r="H1516" s="6" t="s">
        <v>41</v>
      </c>
      <c r="I1516" s="6">
        <f>INDEX(Data_Persons[Tenure (yrs)],MATCH(Data_Sales!H1516,Data_Persons[Sales Person],0))</f>
        <v>8</v>
      </c>
      <c r="J1516" s="6" t="s">
        <v>17</v>
      </c>
      <c r="K1516" s="6" t="s">
        <v>1253</v>
      </c>
      <c r="L1516" s="22">
        <v>159</v>
      </c>
      <c r="M1516" s="6">
        <v>7</v>
      </c>
      <c r="N1516" s="22">
        <f t="shared" si="71"/>
        <v>1113</v>
      </c>
      <c r="O1516" s="6" t="str">
        <f>VLOOKUP(H1516,Data_Persons!$B$2:$C$9,2,0)</f>
        <v>Philip</v>
      </c>
    </row>
    <row r="1517" spans="1:15" x14ac:dyDescent="0.3">
      <c r="A1517" s="8" t="s">
        <v>1560</v>
      </c>
      <c r="B1517" s="43">
        <v>44684</v>
      </c>
      <c r="C1517" s="6">
        <f>DAY(Data_Sales[[#This Row],[Order Date]])</f>
        <v>3</v>
      </c>
      <c r="D1517" s="14">
        <f t="shared" si="69"/>
        <v>5</v>
      </c>
      <c r="E1517" s="6">
        <f t="shared" si="70"/>
        <v>2022</v>
      </c>
      <c r="F1517" s="6">
        <v>4</v>
      </c>
      <c r="G1517" s="6" t="s">
        <v>19</v>
      </c>
      <c r="H1517" s="6" t="s">
        <v>20</v>
      </c>
      <c r="I1517" s="6">
        <f>INDEX(Data_Persons[Tenure (yrs)],MATCH(Data_Sales!H1517,Data_Persons[Sales Person],0))</f>
        <v>2</v>
      </c>
      <c r="J1517" s="6" t="s">
        <v>21</v>
      </c>
      <c r="K1517" s="6" t="s">
        <v>1253</v>
      </c>
      <c r="L1517" s="22">
        <v>159</v>
      </c>
      <c r="M1517" s="6">
        <v>3</v>
      </c>
      <c r="N1517" s="22">
        <f t="shared" si="71"/>
        <v>477</v>
      </c>
      <c r="O1517" s="6" t="str">
        <f>VLOOKUP(H1517,Data_Persons!$B$2:$C$9,2,0)</f>
        <v>Jeff</v>
      </c>
    </row>
    <row r="1518" spans="1:15" x14ac:dyDescent="0.3">
      <c r="A1518" s="8" t="s">
        <v>1561</v>
      </c>
      <c r="B1518" s="43">
        <v>44684</v>
      </c>
      <c r="C1518" s="6">
        <f>DAY(Data_Sales[[#This Row],[Order Date]])</f>
        <v>3</v>
      </c>
      <c r="D1518" s="14">
        <f t="shared" si="69"/>
        <v>5</v>
      </c>
      <c r="E1518" s="6">
        <f t="shared" si="70"/>
        <v>2022</v>
      </c>
      <c r="F1518" s="6">
        <v>1</v>
      </c>
      <c r="G1518" s="6" t="s">
        <v>61</v>
      </c>
      <c r="H1518" s="6" t="s">
        <v>20</v>
      </c>
      <c r="I1518" s="6">
        <f>INDEX(Data_Persons[Tenure (yrs)],MATCH(Data_Sales!H1518,Data_Persons[Sales Person],0))</f>
        <v>2</v>
      </c>
      <c r="J1518" s="6" t="s">
        <v>21</v>
      </c>
      <c r="K1518" s="6" t="s">
        <v>1253</v>
      </c>
      <c r="L1518" s="22">
        <v>159</v>
      </c>
      <c r="M1518" s="6">
        <v>0</v>
      </c>
      <c r="N1518" s="22">
        <f t="shared" si="71"/>
        <v>0</v>
      </c>
      <c r="O1518" s="6" t="str">
        <f>VLOOKUP(H1518,Data_Persons!$B$2:$C$9,2,0)</f>
        <v>Jeff</v>
      </c>
    </row>
    <row r="1519" spans="1:15" x14ac:dyDescent="0.3">
      <c r="A1519" s="8" t="s">
        <v>1562</v>
      </c>
      <c r="B1519" s="43">
        <v>44686</v>
      </c>
      <c r="C1519" s="6">
        <f>DAY(Data_Sales[[#This Row],[Order Date]])</f>
        <v>5</v>
      </c>
      <c r="D1519" s="14">
        <f t="shared" si="69"/>
        <v>5</v>
      </c>
      <c r="E1519" s="6">
        <f t="shared" si="70"/>
        <v>2022</v>
      </c>
      <c r="F1519" s="6">
        <v>12</v>
      </c>
      <c r="G1519" s="6" t="s">
        <v>25</v>
      </c>
      <c r="H1519" s="6" t="s">
        <v>36</v>
      </c>
      <c r="I1519" s="6">
        <f>INDEX(Data_Persons[Tenure (yrs)],MATCH(Data_Sales!H1519,Data_Persons[Sales Person],0))</f>
        <v>6</v>
      </c>
      <c r="J1519" s="6" t="s">
        <v>27</v>
      </c>
      <c r="K1519" s="6" t="s">
        <v>1253</v>
      </c>
      <c r="L1519" s="22">
        <v>159</v>
      </c>
      <c r="M1519" s="6">
        <v>4</v>
      </c>
      <c r="N1519" s="22">
        <f t="shared" si="71"/>
        <v>636</v>
      </c>
      <c r="O1519" s="6" t="str">
        <f>VLOOKUP(H1519,Data_Persons!$B$2:$C$9,2,0)</f>
        <v>Steve</v>
      </c>
    </row>
    <row r="1520" spans="1:15" x14ac:dyDescent="0.3">
      <c r="A1520" s="8" t="s">
        <v>1563</v>
      </c>
      <c r="B1520" s="43">
        <v>44688</v>
      </c>
      <c r="C1520" s="6">
        <f>DAY(Data_Sales[[#This Row],[Order Date]])</f>
        <v>7</v>
      </c>
      <c r="D1520" s="14">
        <f t="shared" si="69"/>
        <v>5</v>
      </c>
      <c r="E1520" s="6">
        <f t="shared" si="70"/>
        <v>2022</v>
      </c>
      <c r="F1520" s="6">
        <v>11</v>
      </c>
      <c r="G1520" s="6" t="s">
        <v>115</v>
      </c>
      <c r="H1520" s="6" t="s">
        <v>26</v>
      </c>
      <c r="I1520" s="6">
        <f>INDEX(Data_Persons[Tenure (yrs)],MATCH(Data_Sales!H1520,Data_Persons[Sales Person],0))</f>
        <v>5</v>
      </c>
      <c r="J1520" s="6" t="s">
        <v>27</v>
      </c>
      <c r="K1520" s="6" t="s">
        <v>1253</v>
      </c>
      <c r="L1520" s="22">
        <v>159</v>
      </c>
      <c r="M1520" s="6">
        <v>3</v>
      </c>
      <c r="N1520" s="22">
        <f t="shared" si="71"/>
        <v>477</v>
      </c>
      <c r="O1520" s="6" t="str">
        <f>VLOOKUP(H1520,Data_Persons!$B$2:$C$9,2,0)</f>
        <v>Sara</v>
      </c>
    </row>
    <row r="1521" spans="1:15" x14ac:dyDescent="0.3">
      <c r="A1521" s="8" t="s">
        <v>1564</v>
      </c>
      <c r="B1521" s="43">
        <v>44688</v>
      </c>
      <c r="C1521" s="6">
        <f>DAY(Data_Sales[[#This Row],[Order Date]])</f>
        <v>7</v>
      </c>
      <c r="D1521" s="14">
        <f t="shared" si="69"/>
        <v>5</v>
      </c>
      <c r="E1521" s="6">
        <f t="shared" si="70"/>
        <v>2022</v>
      </c>
      <c r="F1521" s="6">
        <v>14</v>
      </c>
      <c r="G1521" s="6" t="s">
        <v>65</v>
      </c>
      <c r="H1521" s="6" t="s">
        <v>36</v>
      </c>
      <c r="I1521" s="6">
        <f>INDEX(Data_Persons[Tenure (yrs)],MATCH(Data_Sales!H1521,Data_Persons[Sales Person],0))</f>
        <v>6</v>
      </c>
      <c r="J1521" s="6" t="s">
        <v>27</v>
      </c>
      <c r="K1521" s="6" t="s">
        <v>1253</v>
      </c>
      <c r="L1521" s="22">
        <v>159</v>
      </c>
      <c r="M1521" s="6">
        <v>1</v>
      </c>
      <c r="N1521" s="22">
        <f t="shared" si="71"/>
        <v>159</v>
      </c>
      <c r="O1521" s="6" t="str">
        <f>VLOOKUP(H1521,Data_Persons!$B$2:$C$9,2,0)</f>
        <v>Steve</v>
      </c>
    </row>
    <row r="1522" spans="1:15" x14ac:dyDescent="0.3">
      <c r="A1522" s="8" t="s">
        <v>1565</v>
      </c>
      <c r="B1522" s="43">
        <v>44688</v>
      </c>
      <c r="C1522" s="6">
        <f>DAY(Data_Sales[[#This Row],[Order Date]])</f>
        <v>7</v>
      </c>
      <c r="D1522" s="14">
        <f t="shared" si="69"/>
        <v>5</v>
      </c>
      <c r="E1522" s="6">
        <f t="shared" si="70"/>
        <v>2022</v>
      </c>
      <c r="F1522" s="6">
        <v>16</v>
      </c>
      <c r="G1522" s="6" t="s">
        <v>92</v>
      </c>
      <c r="H1522" s="6" t="s">
        <v>38</v>
      </c>
      <c r="I1522" s="6">
        <f>INDEX(Data_Persons[Tenure (yrs)],MATCH(Data_Sales!H1522,Data_Persons[Sales Person],0))</f>
        <v>5</v>
      </c>
      <c r="J1522" s="6" t="s">
        <v>12</v>
      </c>
      <c r="K1522" s="6" t="s">
        <v>1253</v>
      </c>
      <c r="L1522" s="22">
        <v>159</v>
      </c>
      <c r="M1522" s="6">
        <v>7</v>
      </c>
      <c r="N1522" s="22">
        <f t="shared" si="71"/>
        <v>1113</v>
      </c>
      <c r="O1522" s="6" t="str">
        <f>VLOOKUP(H1522,Data_Persons!$B$2:$C$9,2,0)</f>
        <v>Jeff</v>
      </c>
    </row>
    <row r="1523" spans="1:15" x14ac:dyDescent="0.3">
      <c r="A1523" s="8" t="s">
        <v>1566</v>
      </c>
      <c r="B1523" s="43">
        <v>44688</v>
      </c>
      <c r="C1523" s="6">
        <f>DAY(Data_Sales[[#This Row],[Order Date]])</f>
        <v>7</v>
      </c>
      <c r="D1523" s="14">
        <f t="shared" si="69"/>
        <v>5</v>
      </c>
      <c r="E1523" s="6">
        <f t="shared" si="70"/>
        <v>2022</v>
      </c>
      <c r="F1523" s="6">
        <v>13</v>
      </c>
      <c r="G1523" s="6" t="s">
        <v>35</v>
      </c>
      <c r="H1523" s="6" t="s">
        <v>36</v>
      </c>
      <c r="I1523" s="6">
        <f>INDEX(Data_Persons[Tenure (yrs)],MATCH(Data_Sales!H1523,Data_Persons[Sales Person],0))</f>
        <v>6</v>
      </c>
      <c r="J1523" s="6" t="s">
        <v>27</v>
      </c>
      <c r="K1523" s="6" t="s">
        <v>1253</v>
      </c>
      <c r="L1523" s="22">
        <v>159</v>
      </c>
      <c r="M1523" s="6">
        <v>3</v>
      </c>
      <c r="N1523" s="22">
        <f t="shared" si="71"/>
        <v>477</v>
      </c>
      <c r="O1523" s="6" t="str">
        <f>VLOOKUP(H1523,Data_Persons!$B$2:$C$9,2,0)</f>
        <v>Steve</v>
      </c>
    </row>
    <row r="1524" spans="1:15" x14ac:dyDescent="0.3">
      <c r="A1524" s="8" t="s">
        <v>1567</v>
      </c>
      <c r="B1524" s="43">
        <v>44691</v>
      </c>
      <c r="C1524" s="6">
        <f>DAY(Data_Sales[[#This Row],[Order Date]])</f>
        <v>10</v>
      </c>
      <c r="D1524" s="14">
        <f t="shared" si="69"/>
        <v>5</v>
      </c>
      <c r="E1524" s="6">
        <f t="shared" si="70"/>
        <v>2022</v>
      </c>
      <c r="F1524" s="6">
        <v>19</v>
      </c>
      <c r="G1524" s="6" t="s">
        <v>32</v>
      </c>
      <c r="H1524" s="6" t="s">
        <v>38</v>
      </c>
      <c r="I1524" s="6">
        <f>INDEX(Data_Persons[Tenure (yrs)],MATCH(Data_Sales!H1524,Data_Persons[Sales Person],0))</f>
        <v>5</v>
      </c>
      <c r="J1524" s="6" t="s">
        <v>12</v>
      </c>
      <c r="K1524" s="6" t="s">
        <v>1253</v>
      </c>
      <c r="L1524" s="22">
        <v>159</v>
      </c>
      <c r="M1524" s="6">
        <v>3</v>
      </c>
      <c r="N1524" s="22">
        <f t="shared" si="71"/>
        <v>477</v>
      </c>
      <c r="O1524" s="6" t="str">
        <f>VLOOKUP(H1524,Data_Persons!$B$2:$C$9,2,0)</f>
        <v>Jeff</v>
      </c>
    </row>
    <row r="1525" spans="1:15" x14ac:dyDescent="0.3">
      <c r="A1525" s="8" t="s">
        <v>1568</v>
      </c>
      <c r="B1525" s="43">
        <v>44693</v>
      </c>
      <c r="C1525" s="6">
        <f>DAY(Data_Sales[[#This Row],[Order Date]])</f>
        <v>12</v>
      </c>
      <c r="D1525" s="14">
        <f t="shared" si="69"/>
        <v>5</v>
      </c>
      <c r="E1525" s="6">
        <f t="shared" si="70"/>
        <v>2022</v>
      </c>
      <c r="F1525" s="6">
        <v>9</v>
      </c>
      <c r="G1525" s="6" t="s">
        <v>40</v>
      </c>
      <c r="H1525" s="6" t="s">
        <v>16</v>
      </c>
      <c r="I1525" s="6">
        <f>INDEX(Data_Persons[Tenure (yrs)],MATCH(Data_Sales!H1525,Data_Persons[Sales Person],0))</f>
        <v>4</v>
      </c>
      <c r="J1525" s="6" t="s">
        <v>17</v>
      </c>
      <c r="K1525" s="6" t="s">
        <v>1253</v>
      </c>
      <c r="L1525" s="22">
        <v>159</v>
      </c>
      <c r="M1525" s="6">
        <v>6</v>
      </c>
      <c r="N1525" s="22">
        <f t="shared" si="71"/>
        <v>954</v>
      </c>
      <c r="O1525" s="6" t="str">
        <f>VLOOKUP(H1525,Data_Persons!$B$2:$C$9,2,0)</f>
        <v>Steve</v>
      </c>
    </row>
    <row r="1526" spans="1:15" x14ac:dyDescent="0.3">
      <c r="A1526" s="8" t="s">
        <v>1569</v>
      </c>
      <c r="B1526" s="43">
        <v>44696</v>
      </c>
      <c r="C1526" s="6">
        <f>DAY(Data_Sales[[#This Row],[Order Date]])</f>
        <v>15</v>
      </c>
      <c r="D1526" s="14">
        <f t="shared" si="69"/>
        <v>5</v>
      </c>
      <c r="E1526" s="6">
        <f t="shared" si="70"/>
        <v>2022</v>
      </c>
      <c r="F1526" s="6">
        <v>6</v>
      </c>
      <c r="G1526" s="6" t="s">
        <v>15</v>
      </c>
      <c r="H1526" s="6" t="s">
        <v>41</v>
      </c>
      <c r="I1526" s="6">
        <f>INDEX(Data_Persons[Tenure (yrs)],MATCH(Data_Sales!H1526,Data_Persons[Sales Person],0))</f>
        <v>8</v>
      </c>
      <c r="J1526" s="6" t="s">
        <v>17</v>
      </c>
      <c r="K1526" s="6" t="s">
        <v>1253</v>
      </c>
      <c r="L1526" s="22">
        <v>159</v>
      </c>
      <c r="M1526" s="6">
        <v>5</v>
      </c>
      <c r="N1526" s="22">
        <f t="shared" si="71"/>
        <v>795</v>
      </c>
      <c r="O1526" s="6" t="str">
        <f>VLOOKUP(H1526,Data_Persons!$B$2:$C$9,2,0)</f>
        <v>Philip</v>
      </c>
    </row>
    <row r="1527" spans="1:15" x14ac:dyDescent="0.3">
      <c r="A1527" s="8" t="s">
        <v>1570</v>
      </c>
      <c r="B1527" s="43">
        <v>44696</v>
      </c>
      <c r="C1527" s="6">
        <f>DAY(Data_Sales[[#This Row],[Order Date]])</f>
        <v>15</v>
      </c>
      <c r="D1527" s="14">
        <f t="shared" si="69"/>
        <v>5</v>
      </c>
      <c r="E1527" s="6">
        <f t="shared" si="70"/>
        <v>2022</v>
      </c>
      <c r="F1527" s="6">
        <v>14</v>
      </c>
      <c r="G1527" s="6" t="s">
        <v>65</v>
      </c>
      <c r="H1527" s="6" t="s">
        <v>26</v>
      </c>
      <c r="I1527" s="6">
        <f>INDEX(Data_Persons[Tenure (yrs)],MATCH(Data_Sales!H1527,Data_Persons[Sales Person],0))</f>
        <v>5</v>
      </c>
      <c r="J1527" s="6" t="s">
        <v>27</v>
      </c>
      <c r="K1527" s="6" t="s">
        <v>1253</v>
      </c>
      <c r="L1527" s="22">
        <v>159</v>
      </c>
      <c r="M1527" s="6">
        <v>8</v>
      </c>
      <c r="N1527" s="22">
        <f t="shared" si="71"/>
        <v>1272</v>
      </c>
      <c r="O1527" s="6" t="str">
        <f>VLOOKUP(H1527,Data_Persons!$B$2:$C$9,2,0)</f>
        <v>Sara</v>
      </c>
    </row>
    <row r="1528" spans="1:15" x14ac:dyDescent="0.3">
      <c r="A1528" s="8" t="s">
        <v>1571</v>
      </c>
      <c r="B1528" s="43">
        <v>44701</v>
      </c>
      <c r="C1528" s="6">
        <f>DAY(Data_Sales[[#This Row],[Order Date]])</f>
        <v>20</v>
      </c>
      <c r="D1528" s="14">
        <f t="shared" si="69"/>
        <v>5</v>
      </c>
      <c r="E1528" s="6">
        <f t="shared" si="70"/>
        <v>2022</v>
      </c>
      <c r="F1528" s="6">
        <v>1</v>
      </c>
      <c r="G1528" s="6" t="s">
        <v>61</v>
      </c>
      <c r="H1528" s="6" t="s">
        <v>20</v>
      </c>
      <c r="I1528" s="6">
        <f>INDEX(Data_Persons[Tenure (yrs)],MATCH(Data_Sales!H1528,Data_Persons[Sales Person],0))</f>
        <v>2</v>
      </c>
      <c r="J1528" s="6" t="s">
        <v>21</v>
      </c>
      <c r="K1528" s="6" t="s">
        <v>1253</v>
      </c>
      <c r="L1528" s="22">
        <v>159</v>
      </c>
      <c r="M1528" s="6">
        <v>4</v>
      </c>
      <c r="N1528" s="22">
        <f t="shared" si="71"/>
        <v>636</v>
      </c>
      <c r="O1528" s="6" t="str">
        <f>VLOOKUP(H1528,Data_Persons!$B$2:$C$9,2,0)</f>
        <v>Jeff</v>
      </c>
    </row>
    <row r="1529" spans="1:15" x14ac:dyDescent="0.3">
      <c r="A1529" s="8" t="s">
        <v>1572</v>
      </c>
      <c r="B1529" s="43">
        <v>44704</v>
      </c>
      <c r="C1529" s="6">
        <f>DAY(Data_Sales[[#This Row],[Order Date]])</f>
        <v>23</v>
      </c>
      <c r="D1529" s="14">
        <f t="shared" si="69"/>
        <v>5</v>
      </c>
      <c r="E1529" s="6">
        <f t="shared" si="70"/>
        <v>2022</v>
      </c>
      <c r="F1529" s="6">
        <v>15</v>
      </c>
      <c r="G1529" s="6" t="s">
        <v>49</v>
      </c>
      <c r="H1529" s="6" t="s">
        <v>36</v>
      </c>
      <c r="I1529" s="6">
        <f>INDEX(Data_Persons[Tenure (yrs)],MATCH(Data_Sales!H1529,Data_Persons[Sales Person],0))</f>
        <v>6</v>
      </c>
      <c r="J1529" s="6" t="s">
        <v>27</v>
      </c>
      <c r="K1529" s="6" t="s">
        <v>1253</v>
      </c>
      <c r="L1529" s="22">
        <v>159</v>
      </c>
      <c r="M1529" s="6">
        <v>2</v>
      </c>
      <c r="N1529" s="22">
        <f t="shared" si="71"/>
        <v>318</v>
      </c>
      <c r="O1529" s="6" t="str">
        <f>VLOOKUP(H1529,Data_Persons!$B$2:$C$9,2,0)</f>
        <v>Steve</v>
      </c>
    </row>
    <row r="1530" spans="1:15" x14ac:dyDescent="0.3">
      <c r="A1530" s="8" t="s">
        <v>1573</v>
      </c>
      <c r="B1530" s="43">
        <v>44706</v>
      </c>
      <c r="C1530" s="6">
        <f>DAY(Data_Sales[[#This Row],[Order Date]])</f>
        <v>25</v>
      </c>
      <c r="D1530" s="14">
        <f t="shared" si="69"/>
        <v>5</v>
      </c>
      <c r="E1530" s="6">
        <f t="shared" si="70"/>
        <v>2022</v>
      </c>
      <c r="F1530" s="6">
        <v>5</v>
      </c>
      <c r="G1530" s="6" t="s">
        <v>23</v>
      </c>
      <c r="H1530" s="6" t="s">
        <v>20</v>
      </c>
      <c r="I1530" s="6">
        <f>INDEX(Data_Persons[Tenure (yrs)],MATCH(Data_Sales!H1530,Data_Persons[Sales Person],0))</f>
        <v>2</v>
      </c>
      <c r="J1530" s="6" t="s">
        <v>21</v>
      </c>
      <c r="K1530" s="6" t="s">
        <v>1253</v>
      </c>
      <c r="L1530" s="22">
        <v>159</v>
      </c>
      <c r="M1530" s="6">
        <v>3</v>
      </c>
      <c r="N1530" s="22">
        <f t="shared" si="71"/>
        <v>477</v>
      </c>
      <c r="O1530" s="6" t="str">
        <f>VLOOKUP(H1530,Data_Persons!$B$2:$C$9,2,0)</f>
        <v>Jeff</v>
      </c>
    </row>
    <row r="1531" spans="1:15" x14ac:dyDescent="0.3">
      <c r="A1531" s="8" t="s">
        <v>1574</v>
      </c>
      <c r="B1531" s="43">
        <v>44706</v>
      </c>
      <c r="C1531" s="6">
        <f>DAY(Data_Sales[[#This Row],[Order Date]])</f>
        <v>25</v>
      </c>
      <c r="D1531" s="14">
        <f t="shared" si="69"/>
        <v>5</v>
      </c>
      <c r="E1531" s="6">
        <f t="shared" si="70"/>
        <v>2022</v>
      </c>
      <c r="F1531" s="6">
        <v>5</v>
      </c>
      <c r="G1531" s="6" t="s">
        <v>23</v>
      </c>
      <c r="H1531" s="6" t="s">
        <v>30</v>
      </c>
      <c r="I1531" s="6">
        <f>INDEX(Data_Persons[Tenure (yrs)],MATCH(Data_Sales!H1531,Data_Persons[Sales Person],0))</f>
        <v>2</v>
      </c>
      <c r="J1531" s="6" t="s">
        <v>21</v>
      </c>
      <c r="K1531" s="6" t="s">
        <v>1253</v>
      </c>
      <c r="L1531" s="22">
        <v>159</v>
      </c>
      <c r="M1531" s="6">
        <v>2</v>
      </c>
      <c r="N1531" s="22">
        <f t="shared" si="71"/>
        <v>318</v>
      </c>
      <c r="O1531" s="6" t="str">
        <f>VLOOKUP(H1531,Data_Persons!$B$2:$C$9,2,0)</f>
        <v>Sara</v>
      </c>
    </row>
    <row r="1532" spans="1:15" x14ac:dyDescent="0.3">
      <c r="A1532" s="8" t="s">
        <v>1575</v>
      </c>
      <c r="B1532" s="43">
        <v>44707</v>
      </c>
      <c r="C1532" s="6">
        <f>DAY(Data_Sales[[#This Row],[Order Date]])</f>
        <v>26</v>
      </c>
      <c r="D1532" s="14">
        <f t="shared" si="69"/>
        <v>5</v>
      </c>
      <c r="E1532" s="6">
        <f t="shared" si="70"/>
        <v>2022</v>
      </c>
      <c r="F1532" s="6">
        <v>10</v>
      </c>
      <c r="G1532" s="6" t="s">
        <v>68</v>
      </c>
      <c r="H1532" s="6" t="s">
        <v>41</v>
      </c>
      <c r="I1532" s="6">
        <f>INDEX(Data_Persons[Tenure (yrs)],MATCH(Data_Sales!H1532,Data_Persons[Sales Person],0))</f>
        <v>8</v>
      </c>
      <c r="J1532" s="6" t="s">
        <v>17</v>
      </c>
      <c r="K1532" s="6" t="s">
        <v>1253</v>
      </c>
      <c r="L1532" s="22">
        <v>159</v>
      </c>
      <c r="M1532" s="6">
        <v>6</v>
      </c>
      <c r="N1532" s="22">
        <f t="shared" si="71"/>
        <v>954</v>
      </c>
      <c r="O1532" s="6" t="str">
        <f>VLOOKUP(H1532,Data_Persons!$B$2:$C$9,2,0)</f>
        <v>Philip</v>
      </c>
    </row>
    <row r="1533" spans="1:15" x14ac:dyDescent="0.3">
      <c r="A1533" s="8" t="s">
        <v>1576</v>
      </c>
      <c r="B1533" s="43">
        <v>44707</v>
      </c>
      <c r="C1533" s="6">
        <f>DAY(Data_Sales[[#This Row],[Order Date]])</f>
        <v>26</v>
      </c>
      <c r="D1533" s="14">
        <f t="shared" si="69"/>
        <v>5</v>
      </c>
      <c r="E1533" s="6">
        <f t="shared" si="70"/>
        <v>2022</v>
      </c>
      <c r="F1533" s="6">
        <v>17</v>
      </c>
      <c r="G1533" s="6" t="s">
        <v>63</v>
      </c>
      <c r="H1533" s="6" t="s">
        <v>11</v>
      </c>
      <c r="I1533" s="6">
        <f>INDEX(Data_Persons[Tenure (yrs)],MATCH(Data_Sales!H1533,Data_Persons[Sales Person],0))</f>
        <v>3</v>
      </c>
      <c r="J1533" s="6" t="s">
        <v>12</v>
      </c>
      <c r="K1533" s="6" t="s">
        <v>1253</v>
      </c>
      <c r="L1533" s="22">
        <v>159</v>
      </c>
      <c r="M1533" s="6">
        <v>9</v>
      </c>
      <c r="N1533" s="22">
        <f t="shared" si="71"/>
        <v>1431</v>
      </c>
      <c r="O1533" s="6" t="str">
        <f>VLOOKUP(H1533,Data_Persons!$B$2:$C$9,2,0)</f>
        <v>Jeff</v>
      </c>
    </row>
    <row r="1534" spans="1:15" x14ac:dyDescent="0.3">
      <c r="A1534" s="8" t="s">
        <v>1577</v>
      </c>
      <c r="B1534" s="43">
        <v>44707</v>
      </c>
      <c r="C1534" s="6">
        <f>DAY(Data_Sales[[#This Row],[Order Date]])</f>
        <v>26</v>
      </c>
      <c r="D1534" s="14">
        <f t="shared" si="69"/>
        <v>5</v>
      </c>
      <c r="E1534" s="6">
        <f t="shared" si="70"/>
        <v>2022</v>
      </c>
      <c r="F1534" s="6">
        <v>17</v>
      </c>
      <c r="G1534" s="6" t="s">
        <v>63</v>
      </c>
      <c r="H1534" s="6" t="s">
        <v>11</v>
      </c>
      <c r="I1534" s="6">
        <f>INDEX(Data_Persons[Tenure (yrs)],MATCH(Data_Sales!H1534,Data_Persons[Sales Person],0))</f>
        <v>3</v>
      </c>
      <c r="J1534" s="6" t="s">
        <v>12</v>
      </c>
      <c r="K1534" s="6" t="s">
        <v>1253</v>
      </c>
      <c r="L1534" s="22">
        <v>159</v>
      </c>
      <c r="M1534" s="6">
        <v>2</v>
      </c>
      <c r="N1534" s="22">
        <f t="shared" si="71"/>
        <v>318</v>
      </c>
      <c r="O1534" s="6" t="str">
        <f>VLOOKUP(H1534,Data_Persons!$B$2:$C$9,2,0)</f>
        <v>Jeff</v>
      </c>
    </row>
    <row r="1535" spans="1:15" x14ac:dyDescent="0.3">
      <c r="A1535" s="8" t="s">
        <v>1578</v>
      </c>
      <c r="B1535" s="43">
        <v>44707</v>
      </c>
      <c r="C1535" s="6">
        <f>DAY(Data_Sales[[#This Row],[Order Date]])</f>
        <v>26</v>
      </c>
      <c r="D1535" s="14">
        <f t="shared" si="69"/>
        <v>5</v>
      </c>
      <c r="E1535" s="6">
        <f t="shared" si="70"/>
        <v>2022</v>
      </c>
      <c r="F1535" s="6">
        <v>16</v>
      </c>
      <c r="G1535" s="6" t="s">
        <v>92</v>
      </c>
      <c r="H1535" s="6" t="s">
        <v>38</v>
      </c>
      <c r="I1535" s="6">
        <f>INDEX(Data_Persons[Tenure (yrs)],MATCH(Data_Sales!H1535,Data_Persons[Sales Person],0))</f>
        <v>5</v>
      </c>
      <c r="J1535" s="6" t="s">
        <v>12</v>
      </c>
      <c r="K1535" s="6" t="s">
        <v>1253</v>
      </c>
      <c r="L1535" s="22">
        <v>159</v>
      </c>
      <c r="M1535" s="6">
        <v>7</v>
      </c>
      <c r="N1535" s="22">
        <f t="shared" si="71"/>
        <v>1113</v>
      </c>
      <c r="O1535" s="6" t="str">
        <f>VLOOKUP(H1535,Data_Persons!$B$2:$C$9,2,0)</f>
        <v>Jeff</v>
      </c>
    </row>
    <row r="1536" spans="1:15" x14ac:dyDescent="0.3">
      <c r="A1536" s="8" t="s">
        <v>1579</v>
      </c>
      <c r="B1536" s="43">
        <v>44709</v>
      </c>
      <c r="C1536" s="6">
        <f>DAY(Data_Sales[[#This Row],[Order Date]])</f>
        <v>28</v>
      </c>
      <c r="D1536" s="14">
        <f t="shared" si="69"/>
        <v>5</v>
      </c>
      <c r="E1536" s="6">
        <f t="shared" si="70"/>
        <v>2022</v>
      </c>
      <c r="F1536" s="6">
        <v>5</v>
      </c>
      <c r="G1536" s="6" t="s">
        <v>23</v>
      </c>
      <c r="H1536" s="6" t="s">
        <v>20</v>
      </c>
      <c r="I1536" s="6">
        <f>INDEX(Data_Persons[Tenure (yrs)],MATCH(Data_Sales!H1536,Data_Persons[Sales Person],0))</f>
        <v>2</v>
      </c>
      <c r="J1536" s="6" t="s">
        <v>21</v>
      </c>
      <c r="K1536" s="6" t="s">
        <v>1253</v>
      </c>
      <c r="L1536" s="22">
        <v>159</v>
      </c>
      <c r="M1536" s="6">
        <v>2</v>
      </c>
      <c r="N1536" s="22">
        <f t="shared" si="71"/>
        <v>318</v>
      </c>
      <c r="O1536" s="6" t="str">
        <f>VLOOKUP(H1536,Data_Persons!$B$2:$C$9,2,0)</f>
        <v>Jeff</v>
      </c>
    </row>
    <row r="1537" spans="1:15" x14ac:dyDescent="0.3">
      <c r="A1537" s="8" t="s">
        <v>1580</v>
      </c>
      <c r="B1537" s="43">
        <v>44709</v>
      </c>
      <c r="C1537" s="6">
        <f>DAY(Data_Sales[[#This Row],[Order Date]])</f>
        <v>28</v>
      </c>
      <c r="D1537" s="14">
        <f t="shared" si="69"/>
        <v>5</v>
      </c>
      <c r="E1537" s="6">
        <f t="shared" si="70"/>
        <v>2022</v>
      </c>
      <c r="F1537" s="6">
        <v>19</v>
      </c>
      <c r="G1537" s="6" t="s">
        <v>32</v>
      </c>
      <c r="H1537" s="6" t="s">
        <v>11</v>
      </c>
      <c r="I1537" s="6">
        <f>INDEX(Data_Persons[Tenure (yrs)],MATCH(Data_Sales!H1537,Data_Persons[Sales Person],0))</f>
        <v>3</v>
      </c>
      <c r="J1537" s="6" t="s">
        <v>12</v>
      </c>
      <c r="K1537" s="6" t="s">
        <v>1253</v>
      </c>
      <c r="L1537" s="22">
        <v>159</v>
      </c>
      <c r="M1537" s="6">
        <v>3</v>
      </c>
      <c r="N1537" s="22">
        <f t="shared" si="71"/>
        <v>477</v>
      </c>
      <c r="O1537" s="6" t="str">
        <f>VLOOKUP(H1537,Data_Persons!$B$2:$C$9,2,0)</f>
        <v>Jeff</v>
      </c>
    </row>
    <row r="1538" spans="1:15" x14ac:dyDescent="0.3">
      <c r="A1538" s="8" t="s">
        <v>1581</v>
      </c>
      <c r="B1538" s="43">
        <v>44709</v>
      </c>
      <c r="C1538" s="6">
        <f>DAY(Data_Sales[[#This Row],[Order Date]])</f>
        <v>28</v>
      </c>
      <c r="D1538" s="14">
        <f t="shared" ref="D1538:D1601" si="72">MONTH(B1538)</f>
        <v>5</v>
      </c>
      <c r="E1538" s="6">
        <f t="shared" ref="E1538:E1601" si="73">YEAR(B1538)</f>
        <v>2022</v>
      </c>
      <c r="F1538" s="6">
        <v>5</v>
      </c>
      <c r="G1538" s="6" t="s">
        <v>23</v>
      </c>
      <c r="H1538" s="6" t="s">
        <v>30</v>
      </c>
      <c r="I1538" s="6">
        <f>INDEX(Data_Persons[Tenure (yrs)],MATCH(Data_Sales!H1538,Data_Persons[Sales Person],0))</f>
        <v>2</v>
      </c>
      <c r="J1538" s="6" t="s">
        <v>21</v>
      </c>
      <c r="K1538" s="6" t="s">
        <v>1253</v>
      </c>
      <c r="L1538" s="22">
        <v>159</v>
      </c>
      <c r="M1538" s="6">
        <v>9</v>
      </c>
      <c r="N1538" s="22">
        <f t="shared" si="71"/>
        <v>1431</v>
      </c>
      <c r="O1538" s="6" t="str">
        <f>VLOOKUP(H1538,Data_Persons!$B$2:$C$9,2,0)</f>
        <v>Sara</v>
      </c>
    </row>
    <row r="1539" spans="1:15" x14ac:dyDescent="0.3">
      <c r="A1539" s="8" t="s">
        <v>1582</v>
      </c>
      <c r="B1539" s="43">
        <v>44710</v>
      </c>
      <c r="C1539" s="6">
        <f>DAY(Data_Sales[[#This Row],[Order Date]])</f>
        <v>29</v>
      </c>
      <c r="D1539" s="14">
        <f t="shared" si="72"/>
        <v>5</v>
      </c>
      <c r="E1539" s="6">
        <f t="shared" si="73"/>
        <v>2022</v>
      </c>
      <c r="F1539" s="6">
        <v>6</v>
      </c>
      <c r="G1539" s="6" t="s">
        <v>15</v>
      </c>
      <c r="H1539" s="6" t="s">
        <v>16</v>
      </c>
      <c r="I1539" s="6">
        <f>INDEX(Data_Persons[Tenure (yrs)],MATCH(Data_Sales!H1539,Data_Persons[Sales Person],0))</f>
        <v>4</v>
      </c>
      <c r="J1539" s="6" t="s">
        <v>17</v>
      </c>
      <c r="K1539" s="6" t="s">
        <v>1253</v>
      </c>
      <c r="L1539" s="22">
        <v>159</v>
      </c>
      <c r="M1539" s="6">
        <v>5</v>
      </c>
      <c r="N1539" s="22">
        <f t="shared" ref="N1539:N1602" si="74">L1539*M1539</f>
        <v>795</v>
      </c>
      <c r="O1539" s="6" t="str">
        <f>VLOOKUP(H1539,Data_Persons!$B$2:$C$9,2,0)</f>
        <v>Steve</v>
      </c>
    </row>
    <row r="1540" spans="1:15" x14ac:dyDescent="0.3">
      <c r="A1540" s="8" t="s">
        <v>1583</v>
      </c>
      <c r="B1540" s="43">
        <v>44711</v>
      </c>
      <c r="C1540" s="6">
        <f>DAY(Data_Sales[[#This Row],[Order Date]])</f>
        <v>30</v>
      </c>
      <c r="D1540" s="14">
        <f t="shared" si="72"/>
        <v>5</v>
      </c>
      <c r="E1540" s="6">
        <f t="shared" si="73"/>
        <v>2022</v>
      </c>
      <c r="F1540" s="6">
        <v>17</v>
      </c>
      <c r="G1540" s="6" t="s">
        <v>63</v>
      </c>
      <c r="H1540" s="6" t="s">
        <v>11</v>
      </c>
      <c r="I1540" s="6">
        <f>INDEX(Data_Persons[Tenure (yrs)],MATCH(Data_Sales!H1540,Data_Persons[Sales Person],0))</f>
        <v>3</v>
      </c>
      <c r="J1540" s="6" t="s">
        <v>12</v>
      </c>
      <c r="K1540" s="6" t="s">
        <v>1253</v>
      </c>
      <c r="L1540" s="22">
        <v>159</v>
      </c>
      <c r="M1540" s="6">
        <v>8</v>
      </c>
      <c r="N1540" s="22">
        <f t="shared" si="74"/>
        <v>1272</v>
      </c>
      <c r="O1540" s="6" t="str">
        <f>VLOOKUP(H1540,Data_Persons!$B$2:$C$9,2,0)</f>
        <v>Jeff</v>
      </c>
    </row>
    <row r="1541" spans="1:15" x14ac:dyDescent="0.3">
      <c r="A1541" s="8" t="s">
        <v>1584</v>
      </c>
      <c r="B1541" s="43">
        <v>44711</v>
      </c>
      <c r="C1541" s="6">
        <f>DAY(Data_Sales[[#This Row],[Order Date]])</f>
        <v>30</v>
      </c>
      <c r="D1541" s="14">
        <f t="shared" si="72"/>
        <v>5</v>
      </c>
      <c r="E1541" s="6">
        <f t="shared" si="73"/>
        <v>2022</v>
      </c>
      <c r="F1541" s="6">
        <v>3</v>
      </c>
      <c r="G1541" s="6" t="s">
        <v>29</v>
      </c>
      <c r="H1541" s="6" t="s">
        <v>20</v>
      </c>
      <c r="I1541" s="6">
        <f>INDEX(Data_Persons[Tenure (yrs)],MATCH(Data_Sales!H1541,Data_Persons[Sales Person],0))</f>
        <v>2</v>
      </c>
      <c r="J1541" s="6" t="s">
        <v>21</v>
      </c>
      <c r="K1541" s="6" t="s">
        <v>1253</v>
      </c>
      <c r="L1541" s="22">
        <v>159</v>
      </c>
      <c r="M1541" s="6">
        <v>8</v>
      </c>
      <c r="N1541" s="22">
        <f t="shared" si="74"/>
        <v>1272</v>
      </c>
      <c r="O1541" s="6" t="str">
        <f>VLOOKUP(H1541,Data_Persons!$B$2:$C$9,2,0)</f>
        <v>Jeff</v>
      </c>
    </row>
    <row r="1542" spans="1:15" x14ac:dyDescent="0.3">
      <c r="A1542" s="8" t="s">
        <v>1585</v>
      </c>
      <c r="B1542" s="43">
        <v>44713</v>
      </c>
      <c r="C1542" s="6">
        <f>DAY(Data_Sales[[#This Row],[Order Date]])</f>
        <v>1</v>
      </c>
      <c r="D1542" s="14">
        <f t="shared" si="72"/>
        <v>6</v>
      </c>
      <c r="E1542" s="6">
        <f t="shared" si="73"/>
        <v>2022</v>
      </c>
      <c r="F1542" s="6">
        <v>2</v>
      </c>
      <c r="G1542" s="6" t="s">
        <v>74</v>
      </c>
      <c r="H1542" s="6" t="s">
        <v>30</v>
      </c>
      <c r="I1542" s="6">
        <f>INDEX(Data_Persons[Tenure (yrs)],MATCH(Data_Sales!H1542,Data_Persons[Sales Person],0))</f>
        <v>2</v>
      </c>
      <c r="J1542" s="6" t="s">
        <v>21</v>
      </c>
      <c r="K1542" s="6" t="s">
        <v>1253</v>
      </c>
      <c r="L1542" s="22">
        <v>159</v>
      </c>
      <c r="M1542" s="6">
        <v>1</v>
      </c>
      <c r="N1542" s="22">
        <f t="shared" si="74"/>
        <v>159</v>
      </c>
      <c r="O1542" s="6" t="str">
        <f>VLOOKUP(H1542,Data_Persons!$B$2:$C$9,2,0)</f>
        <v>Sara</v>
      </c>
    </row>
    <row r="1543" spans="1:15" x14ac:dyDescent="0.3">
      <c r="A1543" s="8" t="s">
        <v>1586</v>
      </c>
      <c r="B1543" s="43">
        <v>44713</v>
      </c>
      <c r="C1543" s="6">
        <f>DAY(Data_Sales[[#This Row],[Order Date]])</f>
        <v>1</v>
      </c>
      <c r="D1543" s="14">
        <f t="shared" si="72"/>
        <v>6</v>
      </c>
      <c r="E1543" s="6">
        <f t="shared" si="73"/>
        <v>2022</v>
      </c>
      <c r="F1543" s="6">
        <v>10</v>
      </c>
      <c r="G1543" s="6" t="s">
        <v>68</v>
      </c>
      <c r="H1543" s="6" t="s">
        <v>16</v>
      </c>
      <c r="I1543" s="6">
        <f>INDEX(Data_Persons[Tenure (yrs)],MATCH(Data_Sales!H1543,Data_Persons[Sales Person],0))</f>
        <v>4</v>
      </c>
      <c r="J1543" s="6" t="s">
        <v>17</v>
      </c>
      <c r="K1543" s="6" t="s">
        <v>1253</v>
      </c>
      <c r="L1543" s="22">
        <v>159</v>
      </c>
      <c r="M1543" s="6">
        <v>2</v>
      </c>
      <c r="N1543" s="22">
        <f t="shared" si="74"/>
        <v>318</v>
      </c>
      <c r="O1543" s="6" t="str">
        <f>VLOOKUP(H1543,Data_Persons!$B$2:$C$9,2,0)</f>
        <v>Steve</v>
      </c>
    </row>
    <row r="1544" spans="1:15" x14ac:dyDescent="0.3">
      <c r="A1544" s="8" t="s">
        <v>1587</v>
      </c>
      <c r="B1544" s="43">
        <v>44714</v>
      </c>
      <c r="C1544" s="6">
        <f>DAY(Data_Sales[[#This Row],[Order Date]])</f>
        <v>2</v>
      </c>
      <c r="D1544" s="14">
        <f t="shared" si="72"/>
        <v>6</v>
      </c>
      <c r="E1544" s="6">
        <f t="shared" si="73"/>
        <v>2022</v>
      </c>
      <c r="F1544" s="6">
        <v>15</v>
      </c>
      <c r="G1544" s="6" t="s">
        <v>49</v>
      </c>
      <c r="H1544" s="6" t="s">
        <v>26</v>
      </c>
      <c r="I1544" s="6">
        <f>INDEX(Data_Persons[Tenure (yrs)],MATCH(Data_Sales!H1544,Data_Persons[Sales Person],0))</f>
        <v>5</v>
      </c>
      <c r="J1544" s="6" t="s">
        <v>27</v>
      </c>
      <c r="K1544" s="6" t="s">
        <v>1253</v>
      </c>
      <c r="L1544" s="22">
        <v>159</v>
      </c>
      <c r="M1544" s="6">
        <v>1</v>
      </c>
      <c r="N1544" s="22">
        <f t="shared" si="74"/>
        <v>159</v>
      </c>
      <c r="O1544" s="6" t="str">
        <f>VLOOKUP(H1544,Data_Persons!$B$2:$C$9,2,0)</f>
        <v>Sara</v>
      </c>
    </row>
    <row r="1545" spans="1:15" x14ac:dyDescent="0.3">
      <c r="A1545" s="8" t="s">
        <v>1588</v>
      </c>
      <c r="B1545" s="43">
        <v>44716</v>
      </c>
      <c r="C1545" s="6">
        <f>DAY(Data_Sales[[#This Row],[Order Date]])</f>
        <v>4</v>
      </c>
      <c r="D1545" s="14">
        <f t="shared" si="72"/>
        <v>6</v>
      </c>
      <c r="E1545" s="6">
        <f t="shared" si="73"/>
        <v>2022</v>
      </c>
      <c r="F1545" s="6">
        <v>20</v>
      </c>
      <c r="G1545" s="6" t="s">
        <v>10</v>
      </c>
      <c r="H1545" s="6" t="s">
        <v>11</v>
      </c>
      <c r="I1545" s="6">
        <f>INDEX(Data_Persons[Tenure (yrs)],MATCH(Data_Sales!H1545,Data_Persons[Sales Person],0))</f>
        <v>3</v>
      </c>
      <c r="J1545" s="6" t="s">
        <v>12</v>
      </c>
      <c r="K1545" s="6" t="s">
        <v>1253</v>
      </c>
      <c r="L1545" s="22">
        <v>159</v>
      </c>
      <c r="M1545" s="6">
        <v>4</v>
      </c>
      <c r="N1545" s="22">
        <f t="shared" si="74"/>
        <v>636</v>
      </c>
      <c r="O1545" s="6" t="str">
        <f>VLOOKUP(H1545,Data_Persons!$B$2:$C$9,2,0)</f>
        <v>Jeff</v>
      </c>
    </row>
    <row r="1546" spans="1:15" x14ac:dyDescent="0.3">
      <c r="A1546" s="8" t="s">
        <v>1589</v>
      </c>
      <c r="B1546" s="43">
        <v>44717</v>
      </c>
      <c r="C1546" s="6">
        <f>DAY(Data_Sales[[#This Row],[Order Date]])</f>
        <v>5</v>
      </c>
      <c r="D1546" s="14">
        <f t="shared" si="72"/>
        <v>6</v>
      </c>
      <c r="E1546" s="6">
        <f t="shared" si="73"/>
        <v>2022</v>
      </c>
      <c r="F1546" s="6">
        <v>4</v>
      </c>
      <c r="G1546" s="6" t="s">
        <v>19</v>
      </c>
      <c r="H1546" s="6" t="s">
        <v>30</v>
      </c>
      <c r="I1546" s="6">
        <f>INDEX(Data_Persons[Tenure (yrs)],MATCH(Data_Sales!H1546,Data_Persons[Sales Person],0))</f>
        <v>2</v>
      </c>
      <c r="J1546" s="6" t="s">
        <v>21</v>
      </c>
      <c r="K1546" s="6" t="s">
        <v>1253</v>
      </c>
      <c r="L1546" s="22">
        <v>159</v>
      </c>
      <c r="M1546" s="6">
        <v>2</v>
      </c>
      <c r="N1546" s="22">
        <f t="shared" si="74"/>
        <v>318</v>
      </c>
      <c r="O1546" s="6" t="str">
        <f>VLOOKUP(H1546,Data_Persons!$B$2:$C$9,2,0)</f>
        <v>Sara</v>
      </c>
    </row>
    <row r="1547" spans="1:15" x14ac:dyDescent="0.3">
      <c r="A1547" s="8" t="s">
        <v>1590</v>
      </c>
      <c r="B1547" s="43">
        <v>44717</v>
      </c>
      <c r="C1547" s="6">
        <f>DAY(Data_Sales[[#This Row],[Order Date]])</f>
        <v>5</v>
      </c>
      <c r="D1547" s="14">
        <f t="shared" si="72"/>
        <v>6</v>
      </c>
      <c r="E1547" s="6">
        <f t="shared" si="73"/>
        <v>2022</v>
      </c>
      <c r="F1547" s="6">
        <v>2</v>
      </c>
      <c r="G1547" s="6" t="s">
        <v>74</v>
      </c>
      <c r="H1547" s="6" t="s">
        <v>20</v>
      </c>
      <c r="I1547" s="6">
        <f>INDEX(Data_Persons[Tenure (yrs)],MATCH(Data_Sales!H1547,Data_Persons[Sales Person],0))</f>
        <v>2</v>
      </c>
      <c r="J1547" s="6" t="s">
        <v>21</v>
      </c>
      <c r="K1547" s="6" t="s">
        <v>1253</v>
      </c>
      <c r="L1547" s="22">
        <v>159</v>
      </c>
      <c r="M1547" s="6">
        <v>1</v>
      </c>
      <c r="N1547" s="22">
        <f t="shared" si="74"/>
        <v>159</v>
      </c>
      <c r="O1547" s="6" t="str">
        <f>VLOOKUP(H1547,Data_Persons!$B$2:$C$9,2,0)</f>
        <v>Jeff</v>
      </c>
    </row>
    <row r="1548" spans="1:15" x14ac:dyDescent="0.3">
      <c r="A1548" s="8" t="s">
        <v>1591</v>
      </c>
      <c r="B1548" s="43">
        <v>44718</v>
      </c>
      <c r="C1548" s="6">
        <f>DAY(Data_Sales[[#This Row],[Order Date]])</f>
        <v>6</v>
      </c>
      <c r="D1548" s="14">
        <f t="shared" si="72"/>
        <v>6</v>
      </c>
      <c r="E1548" s="6">
        <f t="shared" si="73"/>
        <v>2022</v>
      </c>
      <c r="F1548" s="6">
        <v>17</v>
      </c>
      <c r="G1548" s="6" t="s">
        <v>63</v>
      </c>
      <c r="H1548" s="6" t="s">
        <v>11</v>
      </c>
      <c r="I1548" s="6">
        <f>INDEX(Data_Persons[Tenure (yrs)],MATCH(Data_Sales!H1548,Data_Persons[Sales Person],0))</f>
        <v>3</v>
      </c>
      <c r="J1548" s="6" t="s">
        <v>12</v>
      </c>
      <c r="K1548" s="6" t="s">
        <v>1253</v>
      </c>
      <c r="L1548" s="22">
        <v>159</v>
      </c>
      <c r="M1548" s="6">
        <v>7</v>
      </c>
      <c r="N1548" s="22">
        <f t="shared" si="74"/>
        <v>1113</v>
      </c>
      <c r="O1548" s="6" t="str">
        <f>VLOOKUP(H1548,Data_Persons!$B$2:$C$9,2,0)</f>
        <v>Jeff</v>
      </c>
    </row>
    <row r="1549" spans="1:15" x14ac:dyDescent="0.3">
      <c r="A1549" s="8" t="s">
        <v>1592</v>
      </c>
      <c r="B1549" s="43">
        <v>44718</v>
      </c>
      <c r="C1549" s="6">
        <f>DAY(Data_Sales[[#This Row],[Order Date]])</f>
        <v>6</v>
      </c>
      <c r="D1549" s="14">
        <f t="shared" si="72"/>
        <v>6</v>
      </c>
      <c r="E1549" s="6">
        <f t="shared" si="73"/>
        <v>2022</v>
      </c>
      <c r="F1549" s="6">
        <v>4</v>
      </c>
      <c r="G1549" s="6" t="s">
        <v>19</v>
      </c>
      <c r="H1549" s="6" t="s">
        <v>20</v>
      </c>
      <c r="I1549" s="6">
        <f>INDEX(Data_Persons[Tenure (yrs)],MATCH(Data_Sales!H1549,Data_Persons[Sales Person],0))</f>
        <v>2</v>
      </c>
      <c r="J1549" s="6" t="s">
        <v>21</v>
      </c>
      <c r="K1549" s="6" t="s">
        <v>1253</v>
      </c>
      <c r="L1549" s="22">
        <v>159</v>
      </c>
      <c r="M1549" s="6">
        <v>4</v>
      </c>
      <c r="N1549" s="22">
        <f t="shared" si="74"/>
        <v>636</v>
      </c>
      <c r="O1549" s="6" t="str">
        <f>VLOOKUP(H1549,Data_Persons!$B$2:$C$9,2,0)</f>
        <v>Jeff</v>
      </c>
    </row>
    <row r="1550" spans="1:15" x14ac:dyDescent="0.3">
      <c r="A1550" s="8" t="s">
        <v>1593</v>
      </c>
      <c r="B1550" s="43">
        <v>44718</v>
      </c>
      <c r="C1550" s="6">
        <f>DAY(Data_Sales[[#This Row],[Order Date]])</f>
        <v>6</v>
      </c>
      <c r="D1550" s="14">
        <f t="shared" si="72"/>
        <v>6</v>
      </c>
      <c r="E1550" s="6">
        <f t="shared" si="73"/>
        <v>2022</v>
      </c>
      <c r="F1550" s="6">
        <v>15</v>
      </c>
      <c r="G1550" s="6" t="s">
        <v>49</v>
      </c>
      <c r="H1550" s="6" t="s">
        <v>36</v>
      </c>
      <c r="I1550" s="6">
        <f>INDEX(Data_Persons[Tenure (yrs)],MATCH(Data_Sales!H1550,Data_Persons[Sales Person],0))</f>
        <v>6</v>
      </c>
      <c r="J1550" s="6" t="s">
        <v>27</v>
      </c>
      <c r="K1550" s="6" t="s">
        <v>1253</v>
      </c>
      <c r="L1550" s="22">
        <v>159</v>
      </c>
      <c r="M1550" s="6">
        <v>5</v>
      </c>
      <c r="N1550" s="22">
        <f t="shared" si="74"/>
        <v>795</v>
      </c>
      <c r="O1550" s="6" t="str">
        <f>VLOOKUP(H1550,Data_Persons!$B$2:$C$9,2,0)</f>
        <v>Steve</v>
      </c>
    </row>
    <row r="1551" spans="1:15" x14ac:dyDescent="0.3">
      <c r="A1551" s="8" t="s">
        <v>1594</v>
      </c>
      <c r="B1551" s="43">
        <v>44718</v>
      </c>
      <c r="C1551" s="6">
        <f>DAY(Data_Sales[[#This Row],[Order Date]])</f>
        <v>6</v>
      </c>
      <c r="D1551" s="14">
        <f t="shared" si="72"/>
        <v>6</v>
      </c>
      <c r="E1551" s="6">
        <f t="shared" si="73"/>
        <v>2022</v>
      </c>
      <c r="F1551" s="6">
        <v>2</v>
      </c>
      <c r="G1551" s="6" t="s">
        <v>74</v>
      </c>
      <c r="H1551" s="6" t="s">
        <v>20</v>
      </c>
      <c r="I1551" s="6">
        <f>INDEX(Data_Persons[Tenure (yrs)],MATCH(Data_Sales!H1551,Data_Persons[Sales Person],0))</f>
        <v>2</v>
      </c>
      <c r="J1551" s="6" t="s">
        <v>21</v>
      </c>
      <c r="K1551" s="6" t="s">
        <v>1253</v>
      </c>
      <c r="L1551" s="22">
        <v>159</v>
      </c>
      <c r="M1551" s="6">
        <v>8</v>
      </c>
      <c r="N1551" s="22">
        <f t="shared" si="74"/>
        <v>1272</v>
      </c>
      <c r="O1551" s="6" t="str">
        <f>VLOOKUP(H1551,Data_Persons!$B$2:$C$9,2,0)</f>
        <v>Jeff</v>
      </c>
    </row>
    <row r="1552" spans="1:15" x14ac:dyDescent="0.3">
      <c r="A1552" s="8" t="s">
        <v>1595</v>
      </c>
      <c r="B1552" s="43">
        <v>44720</v>
      </c>
      <c r="C1552" s="6">
        <f>DAY(Data_Sales[[#This Row],[Order Date]])</f>
        <v>8</v>
      </c>
      <c r="D1552" s="14">
        <f t="shared" si="72"/>
        <v>6</v>
      </c>
      <c r="E1552" s="6">
        <f t="shared" si="73"/>
        <v>2022</v>
      </c>
      <c r="F1552" s="6">
        <v>13</v>
      </c>
      <c r="G1552" s="6" t="s">
        <v>35</v>
      </c>
      <c r="H1552" s="6" t="s">
        <v>26</v>
      </c>
      <c r="I1552" s="6">
        <f>INDEX(Data_Persons[Tenure (yrs)],MATCH(Data_Sales!H1552,Data_Persons[Sales Person],0))</f>
        <v>5</v>
      </c>
      <c r="J1552" s="6" t="s">
        <v>27</v>
      </c>
      <c r="K1552" s="6" t="s">
        <v>1253</v>
      </c>
      <c r="L1552" s="22">
        <v>159</v>
      </c>
      <c r="M1552" s="6">
        <v>2</v>
      </c>
      <c r="N1552" s="22">
        <f t="shared" si="74"/>
        <v>318</v>
      </c>
      <c r="O1552" s="6" t="str">
        <f>VLOOKUP(H1552,Data_Persons!$B$2:$C$9,2,0)</f>
        <v>Sara</v>
      </c>
    </row>
    <row r="1553" spans="1:15" x14ac:dyDescent="0.3">
      <c r="A1553" s="8" t="s">
        <v>1596</v>
      </c>
      <c r="B1553" s="43">
        <v>44722</v>
      </c>
      <c r="C1553" s="6">
        <f>DAY(Data_Sales[[#This Row],[Order Date]])</f>
        <v>10</v>
      </c>
      <c r="D1553" s="14">
        <f t="shared" si="72"/>
        <v>6</v>
      </c>
      <c r="E1553" s="6">
        <f t="shared" si="73"/>
        <v>2022</v>
      </c>
      <c r="F1553" s="6">
        <v>13</v>
      </c>
      <c r="G1553" s="6" t="s">
        <v>35</v>
      </c>
      <c r="H1553" s="6" t="s">
        <v>36</v>
      </c>
      <c r="I1553" s="6">
        <f>INDEX(Data_Persons[Tenure (yrs)],MATCH(Data_Sales!H1553,Data_Persons[Sales Person],0))</f>
        <v>6</v>
      </c>
      <c r="J1553" s="6" t="s">
        <v>27</v>
      </c>
      <c r="K1553" s="6" t="s">
        <v>1253</v>
      </c>
      <c r="L1553" s="22">
        <v>159</v>
      </c>
      <c r="M1553" s="6">
        <v>9</v>
      </c>
      <c r="N1553" s="22">
        <f t="shared" si="74"/>
        <v>1431</v>
      </c>
      <c r="O1553" s="6" t="str">
        <f>VLOOKUP(H1553,Data_Persons!$B$2:$C$9,2,0)</f>
        <v>Steve</v>
      </c>
    </row>
    <row r="1554" spans="1:15" x14ac:dyDescent="0.3">
      <c r="A1554" s="8" t="s">
        <v>1597</v>
      </c>
      <c r="B1554" s="43">
        <v>44723</v>
      </c>
      <c r="C1554" s="6">
        <f>DAY(Data_Sales[[#This Row],[Order Date]])</f>
        <v>11</v>
      </c>
      <c r="D1554" s="14">
        <f t="shared" si="72"/>
        <v>6</v>
      </c>
      <c r="E1554" s="6">
        <f t="shared" si="73"/>
        <v>2022</v>
      </c>
      <c r="F1554" s="6">
        <v>15</v>
      </c>
      <c r="G1554" s="6" t="s">
        <v>49</v>
      </c>
      <c r="H1554" s="6" t="s">
        <v>26</v>
      </c>
      <c r="I1554" s="6">
        <f>INDEX(Data_Persons[Tenure (yrs)],MATCH(Data_Sales!H1554,Data_Persons[Sales Person],0))</f>
        <v>5</v>
      </c>
      <c r="J1554" s="6" t="s">
        <v>27</v>
      </c>
      <c r="K1554" s="6" t="s">
        <v>1253</v>
      </c>
      <c r="L1554" s="22">
        <v>159</v>
      </c>
      <c r="M1554" s="6">
        <v>0</v>
      </c>
      <c r="N1554" s="22">
        <f t="shared" si="74"/>
        <v>0</v>
      </c>
      <c r="O1554" s="6" t="str">
        <f>VLOOKUP(H1554,Data_Persons!$B$2:$C$9,2,0)</f>
        <v>Sara</v>
      </c>
    </row>
    <row r="1555" spans="1:15" x14ac:dyDescent="0.3">
      <c r="A1555" s="8" t="s">
        <v>1598</v>
      </c>
      <c r="B1555" s="43">
        <v>44724</v>
      </c>
      <c r="C1555" s="6">
        <f>DAY(Data_Sales[[#This Row],[Order Date]])</f>
        <v>12</v>
      </c>
      <c r="D1555" s="14">
        <f t="shared" si="72"/>
        <v>6</v>
      </c>
      <c r="E1555" s="6">
        <f t="shared" si="73"/>
        <v>2022</v>
      </c>
      <c r="F1555" s="6">
        <v>15</v>
      </c>
      <c r="G1555" s="6" t="s">
        <v>49</v>
      </c>
      <c r="H1555" s="6" t="s">
        <v>26</v>
      </c>
      <c r="I1555" s="6">
        <f>INDEX(Data_Persons[Tenure (yrs)],MATCH(Data_Sales!H1555,Data_Persons[Sales Person],0))</f>
        <v>5</v>
      </c>
      <c r="J1555" s="6" t="s">
        <v>27</v>
      </c>
      <c r="K1555" s="6" t="s">
        <v>1253</v>
      </c>
      <c r="L1555" s="22">
        <v>159</v>
      </c>
      <c r="M1555" s="6">
        <v>1</v>
      </c>
      <c r="N1555" s="22">
        <f t="shared" si="74"/>
        <v>159</v>
      </c>
      <c r="O1555" s="6" t="str">
        <f>VLOOKUP(H1555,Data_Persons!$B$2:$C$9,2,0)</f>
        <v>Sara</v>
      </c>
    </row>
    <row r="1556" spans="1:15" x14ac:dyDescent="0.3">
      <c r="A1556" s="8" t="s">
        <v>1599</v>
      </c>
      <c r="B1556" s="43">
        <v>44728</v>
      </c>
      <c r="C1556" s="6">
        <f>DAY(Data_Sales[[#This Row],[Order Date]])</f>
        <v>16</v>
      </c>
      <c r="D1556" s="14">
        <f t="shared" si="72"/>
        <v>6</v>
      </c>
      <c r="E1556" s="6">
        <f t="shared" si="73"/>
        <v>2022</v>
      </c>
      <c r="F1556" s="6">
        <v>16</v>
      </c>
      <c r="G1556" s="6" t="s">
        <v>92</v>
      </c>
      <c r="H1556" s="6" t="s">
        <v>38</v>
      </c>
      <c r="I1556" s="6">
        <f>INDEX(Data_Persons[Tenure (yrs)],MATCH(Data_Sales!H1556,Data_Persons[Sales Person],0))</f>
        <v>5</v>
      </c>
      <c r="J1556" s="6" t="s">
        <v>12</v>
      </c>
      <c r="K1556" s="6" t="s">
        <v>1253</v>
      </c>
      <c r="L1556" s="22">
        <v>159</v>
      </c>
      <c r="M1556" s="6">
        <v>3</v>
      </c>
      <c r="N1556" s="22">
        <f t="shared" si="74"/>
        <v>477</v>
      </c>
      <c r="O1556" s="6" t="str">
        <f>VLOOKUP(H1556,Data_Persons!$B$2:$C$9,2,0)</f>
        <v>Jeff</v>
      </c>
    </row>
    <row r="1557" spans="1:15" x14ac:dyDescent="0.3">
      <c r="A1557" s="8" t="s">
        <v>1600</v>
      </c>
      <c r="B1557" s="43">
        <v>44729</v>
      </c>
      <c r="C1557" s="6">
        <f>DAY(Data_Sales[[#This Row],[Order Date]])</f>
        <v>17</v>
      </c>
      <c r="D1557" s="14">
        <f t="shared" si="72"/>
        <v>6</v>
      </c>
      <c r="E1557" s="6">
        <f t="shared" si="73"/>
        <v>2022</v>
      </c>
      <c r="F1557" s="6">
        <v>18</v>
      </c>
      <c r="G1557" s="6" t="s">
        <v>52</v>
      </c>
      <c r="H1557" s="6" t="s">
        <v>38</v>
      </c>
      <c r="I1557" s="6">
        <f>INDEX(Data_Persons[Tenure (yrs)],MATCH(Data_Sales!H1557,Data_Persons[Sales Person],0))</f>
        <v>5</v>
      </c>
      <c r="J1557" s="6" t="s">
        <v>12</v>
      </c>
      <c r="K1557" s="6" t="s">
        <v>1253</v>
      </c>
      <c r="L1557" s="22">
        <v>159</v>
      </c>
      <c r="M1557" s="6">
        <v>6</v>
      </c>
      <c r="N1557" s="22">
        <f t="shared" si="74"/>
        <v>954</v>
      </c>
      <c r="O1557" s="6" t="str">
        <f>VLOOKUP(H1557,Data_Persons!$B$2:$C$9,2,0)</f>
        <v>Jeff</v>
      </c>
    </row>
    <row r="1558" spans="1:15" x14ac:dyDescent="0.3">
      <c r="A1558" s="8" t="s">
        <v>1601</v>
      </c>
      <c r="B1558" s="43">
        <v>44731</v>
      </c>
      <c r="C1558" s="6">
        <f>DAY(Data_Sales[[#This Row],[Order Date]])</f>
        <v>19</v>
      </c>
      <c r="D1558" s="14">
        <f t="shared" si="72"/>
        <v>6</v>
      </c>
      <c r="E1558" s="6">
        <f t="shared" si="73"/>
        <v>2022</v>
      </c>
      <c r="F1558" s="6">
        <v>14</v>
      </c>
      <c r="G1558" s="6" t="s">
        <v>65</v>
      </c>
      <c r="H1558" s="6" t="s">
        <v>36</v>
      </c>
      <c r="I1558" s="6">
        <f>INDEX(Data_Persons[Tenure (yrs)],MATCH(Data_Sales!H1558,Data_Persons[Sales Person],0))</f>
        <v>6</v>
      </c>
      <c r="J1558" s="6" t="s">
        <v>27</v>
      </c>
      <c r="K1558" s="6" t="s">
        <v>1253</v>
      </c>
      <c r="L1558" s="22">
        <v>159</v>
      </c>
      <c r="M1558" s="6">
        <v>5</v>
      </c>
      <c r="N1558" s="22">
        <f t="shared" si="74"/>
        <v>795</v>
      </c>
      <c r="O1558" s="6" t="str">
        <f>VLOOKUP(H1558,Data_Persons!$B$2:$C$9,2,0)</f>
        <v>Steve</v>
      </c>
    </row>
    <row r="1559" spans="1:15" x14ac:dyDescent="0.3">
      <c r="A1559" s="8" t="s">
        <v>1602</v>
      </c>
      <c r="B1559" s="43">
        <v>44732</v>
      </c>
      <c r="C1559" s="6">
        <f>DAY(Data_Sales[[#This Row],[Order Date]])</f>
        <v>20</v>
      </c>
      <c r="D1559" s="14">
        <f t="shared" si="72"/>
        <v>6</v>
      </c>
      <c r="E1559" s="6">
        <f t="shared" si="73"/>
        <v>2022</v>
      </c>
      <c r="F1559" s="6">
        <v>6</v>
      </c>
      <c r="G1559" s="6" t="s">
        <v>15</v>
      </c>
      <c r="H1559" s="6" t="s">
        <v>41</v>
      </c>
      <c r="I1559" s="6">
        <f>INDEX(Data_Persons[Tenure (yrs)],MATCH(Data_Sales!H1559,Data_Persons[Sales Person],0))</f>
        <v>8</v>
      </c>
      <c r="J1559" s="6" t="s">
        <v>17</v>
      </c>
      <c r="K1559" s="6" t="s">
        <v>1253</v>
      </c>
      <c r="L1559" s="22">
        <v>159</v>
      </c>
      <c r="M1559" s="6">
        <v>2</v>
      </c>
      <c r="N1559" s="22">
        <f t="shared" si="74"/>
        <v>318</v>
      </c>
      <c r="O1559" s="6" t="str">
        <f>VLOOKUP(H1559,Data_Persons!$B$2:$C$9,2,0)</f>
        <v>Philip</v>
      </c>
    </row>
    <row r="1560" spans="1:15" x14ac:dyDescent="0.3">
      <c r="A1560" s="8" t="s">
        <v>1603</v>
      </c>
      <c r="B1560" s="43">
        <v>44734</v>
      </c>
      <c r="C1560" s="6">
        <f>DAY(Data_Sales[[#This Row],[Order Date]])</f>
        <v>22</v>
      </c>
      <c r="D1560" s="14">
        <f t="shared" si="72"/>
        <v>6</v>
      </c>
      <c r="E1560" s="6">
        <f t="shared" si="73"/>
        <v>2022</v>
      </c>
      <c r="F1560" s="6">
        <v>4</v>
      </c>
      <c r="G1560" s="6" t="s">
        <v>19</v>
      </c>
      <c r="H1560" s="6" t="s">
        <v>20</v>
      </c>
      <c r="I1560" s="6">
        <f>INDEX(Data_Persons[Tenure (yrs)],MATCH(Data_Sales!H1560,Data_Persons[Sales Person],0))</f>
        <v>2</v>
      </c>
      <c r="J1560" s="6" t="s">
        <v>21</v>
      </c>
      <c r="K1560" s="6" t="s">
        <v>1253</v>
      </c>
      <c r="L1560" s="22">
        <v>159</v>
      </c>
      <c r="M1560" s="6">
        <v>5</v>
      </c>
      <c r="N1560" s="22">
        <f t="shared" si="74"/>
        <v>795</v>
      </c>
      <c r="O1560" s="6" t="str">
        <f>VLOOKUP(H1560,Data_Persons!$B$2:$C$9,2,0)</f>
        <v>Jeff</v>
      </c>
    </row>
    <row r="1561" spans="1:15" x14ac:dyDescent="0.3">
      <c r="A1561" s="8" t="s">
        <v>1604</v>
      </c>
      <c r="B1561" s="43">
        <v>44734</v>
      </c>
      <c r="C1561" s="6">
        <f>DAY(Data_Sales[[#This Row],[Order Date]])</f>
        <v>22</v>
      </c>
      <c r="D1561" s="14">
        <f t="shared" si="72"/>
        <v>6</v>
      </c>
      <c r="E1561" s="6">
        <f t="shared" si="73"/>
        <v>2022</v>
      </c>
      <c r="F1561" s="6">
        <v>9</v>
      </c>
      <c r="G1561" s="6" t="s">
        <v>40</v>
      </c>
      <c r="H1561" s="6" t="s">
        <v>16</v>
      </c>
      <c r="I1561" s="6">
        <f>INDEX(Data_Persons[Tenure (yrs)],MATCH(Data_Sales!H1561,Data_Persons[Sales Person],0))</f>
        <v>4</v>
      </c>
      <c r="J1561" s="6" t="s">
        <v>17</v>
      </c>
      <c r="K1561" s="6" t="s">
        <v>1253</v>
      </c>
      <c r="L1561" s="22">
        <v>159</v>
      </c>
      <c r="M1561" s="6">
        <v>4</v>
      </c>
      <c r="N1561" s="22">
        <f t="shared" si="74"/>
        <v>636</v>
      </c>
      <c r="O1561" s="6" t="str">
        <f>VLOOKUP(H1561,Data_Persons!$B$2:$C$9,2,0)</f>
        <v>Steve</v>
      </c>
    </row>
    <row r="1562" spans="1:15" x14ac:dyDescent="0.3">
      <c r="A1562" s="8" t="s">
        <v>1605</v>
      </c>
      <c r="B1562" s="43">
        <v>44734</v>
      </c>
      <c r="C1562" s="6">
        <f>DAY(Data_Sales[[#This Row],[Order Date]])</f>
        <v>22</v>
      </c>
      <c r="D1562" s="14">
        <f t="shared" si="72"/>
        <v>6</v>
      </c>
      <c r="E1562" s="6">
        <f t="shared" si="73"/>
        <v>2022</v>
      </c>
      <c r="F1562" s="6">
        <v>12</v>
      </c>
      <c r="G1562" s="6" t="s">
        <v>25</v>
      </c>
      <c r="H1562" s="6" t="s">
        <v>36</v>
      </c>
      <c r="I1562" s="6">
        <f>INDEX(Data_Persons[Tenure (yrs)],MATCH(Data_Sales!H1562,Data_Persons[Sales Person],0))</f>
        <v>6</v>
      </c>
      <c r="J1562" s="6" t="s">
        <v>27</v>
      </c>
      <c r="K1562" s="6" t="s">
        <v>1253</v>
      </c>
      <c r="L1562" s="22">
        <v>159</v>
      </c>
      <c r="M1562" s="6">
        <v>2</v>
      </c>
      <c r="N1562" s="22">
        <f t="shared" si="74"/>
        <v>318</v>
      </c>
      <c r="O1562" s="6" t="str">
        <f>VLOOKUP(H1562,Data_Persons!$B$2:$C$9,2,0)</f>
        <v>Steve</v>
      </c>
    </row>
    <row r="1563" spans="1:15" x14ac:dyDescent="0.3">
      <c r="A1563" s="8" t="s">
        <v>1606</v>
      </c>
      <c r="B1563" s="43">
        <v>44734</v>
      </c>
      <c r="C1563" s="6">
        <f>DAY(Data_Sales[[#This Row],[Order Date]])</f>
        <v>22</v>
      </c>
      <c r="D1563" s="14">
        <f t="shared" si="72"/>
        <v>6</v>
      </c>
      <c r="E1563" s="6">
        <f t="shared" si="73"/>
        <v>2022</v>
      </c>
      <c r="F1563" s="6">
        <v>3</v>
      </c>
      <c r="G1563" s="6" t="s">
        <v>29</v>
      </c>
      <c r="H1563" s="6" t="s">
        <v>20</v>
      </c>
      <c r="I1563" s="6">
        <f>INDEX(Data_Persons[Tenure (yrs)],MATCH(Data_Sales!H1563,Data_Persons[Sales Person],0))</f>
        <v>2</v>
      </c>
      <c r="J1563" s="6" t="s">
        <v>21</v>
      </c>
      <c r="K1563" s="6" t="s">
        <v>1253</v>
      </c>
      <c r="L1563" s="22">
        <v>159</v>
      </c>
      <c r="M1563" s="6">
        <v>8</v>
      </c>
      <c r="N1563" s="22">
        <f t="shared" si="74"/>
        <v>1272</v>
      </c>
      <c r="O1563" s="6" t="str">
        <f>VLOOKUP(H1563,Data_Persons!$B$2:$C$9,2,0)</f>
        <v>Jeff</v>
      </c>
    </row>
    <row r="1564" spans="1:15" x14ac:dyDescent="0.3">
      <c r="A1564" s="8" t="s">
        <v>1607</v>
      </c>
      <c r="B1564" s="43">
        <v>44735</v>
      </c>
      <c r="C1564" s="6">
        <f>DAY(Data_Sales[[#This Row],[Order Date]])</f>
        <v>23</v>
      </c>
      <c r="D1564" s="14">
        <f t="shared" si="72"/>
        <v>6</v>
      </c>
      <c r="E1564" s="6">
        <f t="shared" si="73"/>
        <v>2022</v>
      </c>
      <c r="F1564" s="6">
        <v>15</v>
      </c>
      <c r="G1564" s="6" t="s">
        <v>49</v>
      </c>
      <c r="H1564" s="6" t="s">
        <v>26</v>
      </c>
      <c r="I1564" s="6">
        <f>INDEX(Data_Persons[Tenure (yrs)],MATCH(Data_Sales!H1564,Data_Persons[Sales Person],0))</f>
        <v>5</v>
      </c>
      <c r="J1564" s="6" t="s">
        <v>27</v>
      </c>
      <c r="K1564" s="6" t="s">
        <v>1253</v>
      </c>
      <c r="L1564" s="22">
        <v>159</v>
      </c>
      <c r="M1564" s="6">
        <v>4</v>
      </c>
      <c r="N1564" s="22">
        <f t="shared" si="74"/>
        <v>636</v>
      </c>
      <c r="O1564" s="6" t="str">
        <f>VLOOKUP(H1564,Data_Persons!$B$2:$C$9,2,0)</f>
        <v>Sara</v>
      </c>
    </row>
    <row r="1565" spans="1:15" x14ac:dyDescent="0.3">
      <c r="A1565" s="8" t="s">
        <v>1608</v>
      </c>
      <c r="B1565" s="43">
        <v>44735</v>
      </c>
      <c r="C1565" s="6">
        <f>DAY(Data_Sales[[#This Row],[Order Date]])</f>
        <v>23</v>
      </c>
      <c r="D1565" s="14">
        <f t="shared" si="72"/>
        <v>6</v>
      </c>
      <c r="E1565" s="6">
        <f t="shared" si="73"/>
        <v>2022</v>
      </c>
      <c r="F1565" s="6">
        <v>9</v>
      </c>
      <c r="G1565" s="6" t="s">
        <v>40</v>
      </c>
      <c r="H1565" s="6" t="s">
        <v>41</v>
      </c>
      <c r="I1565" s="6">
        <f>INDEX(Data_Persons[Tenure (yrs)],MATCH(Data_Sales!H1565,Data_Persons[Sales Person],0))</f>
        <v>8</v>
      </c>
      <c r="J1565" s="6" t="s">
        <v>17</v>
      </c>
      <c r="K1565" s="6" t="s">
        <v>1253</v>
      </c>
      <c r="L1565" s="22">
        <v>159</v>
      </c>
      <c r="M1565" s="6">
        <v>8</v>
      </c>
      <c r="N1565" s="22">
        <f t="shared" si="74"/>
        <v>1272</v>
      </c>
      <c r="O1565" s="6" t="str">
        <f>VLOOKUP(H1565,Data_Persons!$B$2:$C$9,2,0)</f>
        <v>Philip</v>
      </c>
    </row>
    <row r="1566" spans="1:15" x14ac:dyDescent="0.3">
      <c r="A1566" s="8" t="s">
        <v>1609</v>
      </c>
      <c r="B1566" s="43">
        <v>44742</v>
      </c>
      <c r="C1566" s="6">
        <f>DAY(Data_Sales[[#This Row],[Order Date]])</f>
        <v>30</v>
      </c>
      <c r="D1566" s="14">
        <f t="shared" si="72"/>
        <v>6</v>
      </c>
      <c r="E1566" s="6">
        <f t="shared" si="73"/>
        <v>2022</v>
      </c>
      <c r="F1566" s="6">
        <v>9</v>
      </c>
      <c r="G1566" s="6" t="s">
        <v>40</v>
      </c>
      <c r="H1566" s="6" t="s">
        <v>41</v>
      </c>
      <c r="I1566" s="6">
        <f>INDEX(Data_Persons[Tenure (yrs)],MATCH(Data_Sales!H1566,Data_Persons[Sales Person],0))</f>
        <v>8</v>
      </c>
      <c r="J1566" s="6" t="s">
        <v>17</v>
      </c>
      <c r="K1566" s="6" t="s">
        <v>1253</v>
      </c>
      <c r="L1566" s="22">
        <v>159</v>
      </c>
      <c r="M1566" s="6">
        <v>7</v>
      </c>
      <c r="N1566" s="22">
        <f t="shared" si="74"/>
        <v>1113</v>
      </c>
      <c r="O1566" s="6" t="str">
        <f>VLOOKUP(H1566,Data_Persons!$B$2:$C$9,2,0)</f>
        <v>Philip</v>
      </c>
    </row>
    <row r="1567" spans="1:15" x14ac:dyDescent="0.3">
      <c r="A1567" s="8" t="s">
        <v>1610</v>
      </c>
      <c r="B1567" s="43">
        <v>44744</v>
      </c>
      <c r="C1567" s="6">
        <f>DAY(Data_Sales[[#This Row],[Order Date]])</f>
        <v>2</v>
      </c>
      <c r="D1567" s="14">
        <f t="shared" si="72"/>
        <v>7</v>
      </c>
      <c r="E1567" s="6">
        <f t="shared" si="73"/>
        <v>2022</v>
      </c>
      <c r="F1567" s="6">
        <v>11</v>
      </c>
      <c r="G1567" s="6" t="s">
        <v>115</v>
      </c>
      <c r="H1567" s="6" t="s">
        <v>26</v>
      </c>
      <c r="I1567" s="6">
        <f>INDEX(Data_Persons[Tenure (yrs)],MATCH(Data_Sales!H1567,Data_Persons[Sales Person],0))</f>
        <v>5</v>
      </c>
      <c r="J1567" s="6" t="s">
        <v>27</v>
      </c>
      <c r="K1567" s="6" t="s">
        <v>1253</v>
      </c>
      <c r="L1567" s="22">
        <v>159</v>
      </c>
      <c r="M1567" s="6">
        <v>0</v>
      </c>
      <c r="N1567" s="22">
        <f t="shared" si="74"/>
        <v>0</v>
      </c>
      <c r="O1567" s="6" t="str">
        <f>VLOOKUP(H1567,Data_Persons!$B$2:$C$9,2,0)</f>
        <v>Sara</v>
      </c>
    </row>
    <row r="1568" spans="1:15" x14ac:dyDescent="0.3">
      <c r="A1568" s="8" t="s">
        <v>1611</v>
      </c>
      <c r="B1568" s="43">
        <v>44748</v>
      </c>
      <c r="C1568" s="6">
        <f>DAY(Data_Sales[[#This Row],[Order Date]])</f>
        <v>6</v>
      </c>
      <c r="D1568" s="14">
        <f t="shared" si="72"/>
        <v>7</v>
      </c>
      <c r="E1568" s="6">
        <f t="shared" si="73"/>
        <v>2022</v>
      </c>
      <c r="F1568" s="6">
        <v>18</v>
      </c>
      <c r="G1568" s="6" t="s">
        <v>52</v>
      </c>
      <c r="H1568" s="6" t="s">
        <v>11</v>
      </c>
      <c r="I1568" s="6">
        <f>INDEX(Data_Persons[Tenure (yrs)],MATCH(Data_Sales!H1568,Data_Persons[Sales Person],0))</f>
        <v>3</v>
      </c>
      <c r="J1568" s="6" t="s">
        <v>12</v>
      </c>
      <c r="K1568" s="6" t="s">
        <v>1253</v>
      </c>
      <c r="L1568" s="22">
        <v>159</v>
      </c>
      <c r="M1568" s="6">
        <v>0</v>
      </c>
      <c r="N1568" s="22">
        <f t="shared" si="74"/>
        <v>0</v>
      </c>
      <c r="O1568" s="6" t="str">
        <f>VLOOKUP(H1568,Data_Persons!$B$2:$C$9,2,0)</f>
        <v>Jeff</v>
      </c>
    </row>
    <row r="1569" spans="1:15" x14ac:dyDescent="0.3">
      <c r="A1569" s="8" t="s">
        <v>1612</v>
      </c>
      <c r="B1569" s="43">
        <v>44751</v>
      </c>
      <c r="C1569" s="6">
        <f>DAY(Data_Sales[[#This Row],[Order Date]])</f>
        <v>9</v>
      </c>
      <c r="D1569" s="14">
        <f t="shared" si="72"/>
        <v>7</v>
      </c>
      <c r="E1569" s="6">
        <f t="shared" si="73"/>
        <v>2022</v>
      </c>
      <c r="F1569" s="6">
        <v>19</v>
      </c>
      <c r="G1569" s="6" t="s">
        <v>32</v>
      </c>
      <c r="H1569" s="6" t="s">
        <v>11</v>
      </c>
      <c r="I1569" s="6">
        <f>INDEX(Data_Persons[Tenure (yrs)],MATCH(Data_Sales!H1569,Data_Persons[Sales Person],0))</f>
        <v>3</v>
      </c>
      <c r="J1569" s="6" t="s">
        <v>12</v>
      </c>
      <c r="K1569" s="6" t="s">
        <v>1253</v>
      </c>
      <c r="L1569" s="22">
        <v>159</v>
      </c>
      <c r="M1569" s="6">
        <v>0</v>
      </c>
      <c r="N1569" s="22">
        <f t="shared" si="74"/>
        <v>0</v>
      </c>
      <c r="O1569" s="6" t="str">
        <f>VLOOKUP(H1569,Data_Persons!$B$2:$C$9,2,0)</f>
        <v>Jeff</v>
      </c>
    </row>
    <row r="1570" spans="1:15" x14ac:dyDescent="0.3">
      <c r="A1570" s="8" t="s">
        <v>1613</v>
      </c>
      <c r="B1570" s="43">
        <v>44753</v>
      </c>
      <c r="C1570" s="6">
        <f>DAY(Data_Sales[[#This Row],[Order Date]])</f>
        <v>11</v>
      </c>
      <c r="D1570" s="14">
        <f t="shared" si="72"/>
        <v>7</v>
      </c>
      <c r="E1570" s="6">
        <f t="shared" si="73"/>
        <v>2022</v>
      </c>
      <c r="F1570" s="6">
        <v>5</v>
      </c>
      <c r="G1570" s="6" t="s">
        <v>23</v>
      </c>
      <c r="H1570" s="6" t="s">
        <v>20</v>
      </c>
      <c r="I1570" s="6">
        <f>INDEX(Data_Persons[Tenure (yrs)],MATCH(Data_Sales!H1570,Data_Persons[Sales Person],0))</f>
        <v>2</v>
      </c>
      <c r="J1570" s="6" t="s">
        <v>21</v>
      </c>
      <c r="K1570" s="6" t="s">
        <v>1253</v>
      </c>
      <c r="L1570" s="22">
        <v>159</v>
      </c>
      <c r="M1570" s="6">
        <v>7</v>
      </c>
      <c r="N1570" s="22">
        <f t="shared" si="74"/>
        <v>1113</v>
      </c>
      <c r="O1570" s="6" t="str">
        <f>VLOOKUP(H1570,Data_Persons!$B$2:$C$9,2,0)</f>
        <v>Jeff</v>
      </c>
    </row>
    <row r="1571" spans="1:15" x14ac:dyDescent="0.3">
      <c r="A1571" s="8" t="s">
        <v>1614</v>
      </c>
      <c r="B1571" s="43">
        <v>44754</v>
      </c>
      <c r="C1571" s="6">
        <f>DAY(Data_Sales[[#This Row],[Order Date]])</f>
        <v>12</v>
      </c>
      <c r="D1571" s="14">
        <f t="shared" si="72"/>
        <v>7</v>
      </c>
      <c r="E1571" s="6">
        <f t="shared" si="73"/>
        <v>2022</v>
      </c>
      <c r="F1571" s="6">
        <v>7</v>
      </c>
      <c r="G1571" s="6" t="s">
        <v>43</v>
      </c>
      <c r="H1571" s="6" t="s">
        <v>41</v>
      </c>
      <c r="I1571" s="6">
        <f>INDEX(Data_Persons[Tenure (yrs)],MATCH(Data_Sales!H1571,Data_Persons[Sales Person],0))</f>
        <v>8</v>
      </c>
      <c r="J1571" s="6" t="s">
        <v>17</v>
      </c>
      <c r="K1571" s="6" t="s">
        <v>1253</v>
      </c>
      <c r="L1571" s="22">
        <v>159</v>
      </c>
      <c r="M1571" s="6">
        <v>8</v>
      </c>
      <c r="N1571" s="22">
        <f t="shared" si="74"/>
        <v>1272</v>
      </c>
      <c r="O1571" s="6" t="str">
        <f>VLOOKUP(H1571,Data_Persons!$B$2:$C$9,2,0)</f>
        <v>Philip</v>
      </c>
    </row>
    <row r="1572" spans="1:15" x14ac:dyDescent="0.3">
      <c r="A1572" s="8" t="s">
        <v>1615</v>
      </c>
      <c r="B1572" s="43">
        <v>44756</v>
      </c>
      <c r="C1572" s="6">
        <f>DAY(Data_Sales[[#This Row],[Order Date]])</f>
        <v>14</v>
      </c>
      <c r="D1572" s="14">
        <f t="shared" si="72"/>
        <v>7</v>
      </c>
      <c r="E1572" s="6">
        <f t="shared" si="73"/>
        <v>2022</v>
      </c>
      <c r="F1572" s="6">
        <v>20</v>
      </c>
      <c r="G1572" s="6" t="s">
        <v>10</v>
      </c>
      <c r="H1572" s="6" t="s">
        <v>38</v>
      </c>
      <c r="I1572" s="6">
        <f>INDEX(Data_Persons[Tenure (yrs)],MATCH(Data_Sales!H1572,Data_Persons[Sales Person],0))</f>
        <v>5</v>
      </c>
      <c r="J1572" s="6" t="s">
        <v>12</v>
      </c>
      <c r="K1572" s="6" t="s">
        <v>1253</v>
      </c>
      <c r="L1572" s="22">
        <v>159</v>
      </c>
      <c r="M1572" s="6">
        <v>1</v>
      </c>
      <c r="N1572" s="22">
        <f t="shared" si="74"/>
        <v>159</v>
      </c>
      <c r="O1572" s="6" t="str">
        <f>VLOOKUP(H1572,Data_Persons!$B$2:$C$9,2,0)</f>
        <v>Jeff</v>
      </c>
    </row>
    <row r="1573" spans="1:15" x14ac:dyDescent="0.3">
      <c r="A1573" s="8" t="s">
        <v>1616</v>
      </c>
      <c r="B1573" s="43">
        <v>44757</v>
      </c>
      <c r="C1573" s="6">
        <f>DAY(Data_Sales[[#This Row],[Order Date]])</f>
        <v>15</v>
      </c>
      <c r="D1573" s="14">
        <f t="shared" si="72"/>
        <v>7</v>
      </c>
      <c r="E1573" s="6">
        <f t="shared" si="73"/>
        <v>2022</v>
      </c>
      <c r="F1573" s="6">
        <v>16</v>
      </c>
      <c r="G1573" s="6" t="s">
        <v>92</v>
      </c>
      <c r="H1573" s="6" t="s">
        <v>38</v>
      </c>
      <c r="I1573" s="6">
        <f>INDEX(Data_Persons[Tenure (yrs)],MATCH(Data_Sales!H1573,Data_Persons[Sales Person],0))</f>
        <v>5</v>
      </c>
      <c r="J1573" s="6" t="s">
        <v>12</v>
      </c>
      <c r="K1573" s="6" t="s">
        <v>1253</v>
      </c>
      <c r="L1573" s="22">
        <v>159</v>
      </c>
      <c r="M1573" s="6">
        <v>3</v>
      </c>
      <c r="N1573" s="22">
        <f t="shared" si="74"/>
        <v>477</v>
      </c>
      <c r="O1573" s="6" t="str">
        <f>VLOOKUP(H1573,Data_Persons!$B$2:$C$9,2,0)</f>
        <v>Jeff</v>
      </c>
    </row>
    <row r="1574" spans="1:15" x14ac:dyDescent="0.3">
      <c r="A1574" s="8" t="s">
        <v>1617</v>
      </c>
      <c r="B1574" s="43">
        <v>44757</v>
      </c>
      <c r="C1574" s="6">
        <f>DAY(Data_Sales[[#This Row],[Order Date]])</f>
        <v>15</v>
      </c>
      <c r="D1574" s="14">
        <f t="shared" si="72"/>
        <v>7</v>
      </c>
      <c r="E1574" s="6">
        <f t="shared" si="73"/>
        <v>2022</v>
      </c>
      <c r="F1574" s="6">
        <v>2</v>
      </c>
      <c r="G1574" s="6" t="s">
        <v>74</v>
      </c>
      <c r="H1574" s="6" t="s">
        <v>20</v>
      </c>
      <c r="I1574" s="6">
        <f>INDEX(Data_Persons[Tenure (yrs)],MATCH(Data_Sales!H1574,Data_Persons[Sales Person],0))</f>
        <v>2</v>
      </c>
      <c r="J1574" s="6" t="s">
        <v>21</v>
      </c>
      <c r="K1574" s="6" t="s">
        <v>1253</v>
      </c>
      <c r="L1574" s="22">
        <v>159</v>
      </c>
      <c r="M1574" s="6">
        <v>4</v>
      </c>
      <c r="N1574" s="22">
        <f t="shared" si="74"/>
        <v>636</v>
      </c>
      <c r="O1574" s="6" t="str">
        <f>VLOOKUP(H1574,Data_Persons!$B$2:$C$9,2,0)</f>
        <v>Jeff</v>
      </c>
    </row>
    <row r="1575" spans="1:15" x14ac:dyDescent="0.3">
      <c r="A1575" s="8" t="s">
        <v>1618</v>
      </c>
      <c r="B1575" s="43">
        <v>44759</v>
      </c>
      <c r="C1575" s="6">
        <f>DAY(Data_Sales[[#This Row],[Order Date]])</f>
        <v>17</v>
      </c>
      <c r="D1575" s="14">
        <f t="shared" si="72"/>
        <v>7</v>
      </c>
      <c r="E1575" s="6">
        <f t="shared" si="73"/>
        <v>2022</v>
      </c>
      <c r="F1575" s="6">
        <v>5</v>
      </c>
      <c r="G1575" s="6" t="s">
        <v>23</v>
      </c>
      <c r="H1575" s="6" t="s">
        <v>20</v>
      </c>
      <c r="I1575" s="6">
        <f>INDEX(Data_Persons[Tenure (yrs)],MATCH(Data_Sales!H1575,Data_Persons[Sales Person],0))</f>
        <v>2</v>
      </c>
      <c r="J1575" s="6" t="s">
        <v>21</v>
      </c>
      <c r="K1575" s="6" t="s">
        <v>1253</v>
      </c>
      <c r="L1575" s="22">
        <v>159</v>
      </c>
      <c r="M1575" s="6">
        <v>9</v>
      </c>
      <c r="N1575" s="22">
        <f t="shared" si="74"/>
        <v>1431</v>
      </c>
      <c r="O1575" s="6" t="str">
        <f>VLOOKUP(H1575,Data_Persons!$B$2:$C$9,2,0)</f>
        <v>Jeff</v>
      </c>
    </row>
    <row r="1576" spans="1:15" x14ac:dyDescent="0.3">
      <c r="A1576" s="8" t="s">
        <v>1619</v>
      </c>
      <c r="B1576" s="43">
        <v>44761</v>
      </c>
      <c r="C1576" s="6">
        <f>DAY(Data_Sales[[#This Row],[Order Date]])</f>
        <v>19</v>
      </c>
      <c r="D1576" s="14">
        <f t="shared" si="72"/>
        <v>7</v>
      </c>
      <c r="E1576" s="6">
        <f t="shared" si="73"/>
        <v>2022</v>
      </c>
      <c r="F1576" s="6">
        <v>18</v>
      </c>
      <c r="G1576" s="6" t="s">
        <v>52</v>
      </c>
      <c r="H1576" s="6" t="s">
        <v>11</v>
      </c>
      <c r="I1576" s="6">
        <f>INDEX(Data_Persons[Tenure (yrs)],MATCH(Data_Sales!H1576,Data_Persons[Sales Person],0))</f>
        <v>3</v>
      </c>
      <c r="J1576" s="6" t="s">
        <v>12</v>
      </c>
      <c r="K1576" s="6" t="s">
        <v>1253</v>
      </c>
      <c r="L1576" s="22">
        <v>159</v>
      </c>
      <c r="M1576" s="6">
        <v>6</v>
      </c>
      <c r="N1576" s="22">
        <f t="shared" si="74"/>
        <v>954</v>
      </c>
      <c r="O1576" s="6" t="str">
        <f>VLOOKUP(H1576,Data_Persons!$B$2:$C$9,2,0)</f>
        <v>Jeff</v>
      </c>
    </row>
    <row r="1577" spans="1:15" x14ac:dyDescent="0.3">
      <c r="A1577" s="8" t="s">
        <v>1620</v>
      </c>
      <c r="B1577" s="43">
        <v>44768</v>
      </c>
      <c r="C1577" s="6">
        <f>DAY(Data_Sales[[#This Row],[Order Date]])</f>
        <v>26</v>
      </c>
      <c r="D1577" s="14">
        <f t="shared" si="72"/>
        <v>7</v>
      </c>
      <c r="E1577" s="6">
        <f t="shared" si="73"/>
        <v>2022</v>
      </c>
      <c r="F1577" s="6">
        <v>18</v>
      </c>
      <c r="G1577" s="6" t="s">
        <v>52</v>
      </c>
      <c r="H1577" s="6" t="s">
        <v>11</v>
      </c>
      <c r="I1577" s="6">
        <f>INDEX(Data_Persons[Tenure (yrs)],MATCH(Data_Sales!H1577,Data_Persons[Sales Person],0))</f>
        <v>3</v>
      </c>
      <c r="J1577" s="6" t="s">
        <v>12</v>
      </c>
      <c r="K1577" s="6" t="s">
        <v>1253</v>
      </c>
      <c r="L1577" s="22">
        <v>159</v>
      </c>
      <c r="M1577" s="6">
        <v>5</v>
      </c>
      <c r="N1577" s="22">
        <f t="shared" si="74"/>
        <v>795</v>
      </c>
      <c r="O1577" s="6" t="str">
        <f>VLOOKUP(H1577,Data_Persons!$B$2:$C$9,2,0)</f>
        <v>Jeff</v>
      </c>
    </row>
    <row r="1578" spans="1:15" x14ac:dyDescent="0.3">
      <c r="A1578" s="8" t="s">
        <v>1621</v>
      </c>
      <c r="B1578" s="43">
        <v>44774</v>
      </c>
      <c r="C1578" s="6">
        <f>DAY(Data_Sales[[#This Row],[Order Date]])</f>
        <v>1</v>
      </c>
      <c r="D1578" s="14">
        <f t="shared" si="72"/>
        <v>8</v>
      </c>
      <c r="E1578" s="6">
        <f t="shared" si="73"/>
        <v>2022</v>
      </c>
      <c r="F1578" s="6">
        <v>15</v>
      </c>
      <c r="G1578" s="6" t="s">
        <v>49</v>
      </c>
      <c r="H1578" s="6" t="s">
        <v>36</v>
      </c>
      <c r="I1578" s="6">
        <f>INDEX(Data_Persons[Tenure (yrs)],MATCH(Data_Sales!H1578,Data_Persons[Sales Person],0))</f>
        <v>6</v>
      </c>
      <c r="J1578" s="6" t="s">
        <v>27</v>
      </c>
      <c r="K1578" s="6" t="s">
        <v>1253</v>
      </c>
      <c r="L1578" s="22">
        <v>159</v>
      </c>
      <c r="M1578" s="6">
        <v>1</v>
      </c>
      <c r="N1578" s="22">
        <f t="shared" si="74"/>
        <v>159</v>
      </c>
      <c r="O1578" s="6" t="str">
        <f>VLOOKUP(H1578,Data_Persons!$B$2:$C$9,2,0)</f>
        <v>Steve</v>
      </c>
    </row>
    <row r="1579" spans="1:15" x14ac:dyDescent="0.3">
      <c r="A1579" s="8" t="s">
        <v>1622</v>
      </c>
      <c r="B1579" s="43">
        <v>44776</v>
      </c>
      <c r="C1579" s="6">
        <f>DAY(Data_Sales[[#This Row],[Order Date]])</f>
        <v>3</v>
      </c>
      <c r="D1579" s="14">
        <f t="shared" si="72"/>
        <v>8</v>
      </c>
      <c r="E1579" s="6">
        <f t="shared" si="73"/>
        <v>2022</v>
      </c>
      <c r="F1579" s="6">
        <v>1</v>
      </c>
      <c r="G1579" s="6" t="s">
        <v>61</v>
      </c>
      <c r="H1579" s="6" t="s">
        <v>30</v>
      </c>
      <c r="I1579" s="6">
        <f>INDEX(Data_Persons[Tenure (yrs)],MATCH(Data_Sales!H1579,Data_Persons[Sales Person],0))</f>
        <v>2</v>
      </c>
      <c r="J1579" s="6" t="s">
        <v>21</v>
      </c>
      <c r="K1579" s="6" t="s">
        <v>1253</v>
      </c>
      <c r="L1579" s="22">
        <v>159</v>
      </c>
      <c r="M1579" s="6">
        <v>8</v>
      </c>
      <c r="N1579" s="22">
        <f t="shared" si="74"/>
        <v>1272</v>
      </c>
      <c r="O1579" s="6" t="str">
        <f>VLOOKUP(H1579,Data_Persons!$B$2:$C$9,2,0)</f>
        <v>Sara</v>
      </c>
    </row>
    <row r="1580" spans="1:15" x14ac:dyDescent="0.3">
      <c r="A1580" s="8" t="s">
        <v>1623</v>
      </c>
      <c r="B1580" s="43">
        <v>44780</v>
      </c>
      <c r="C1580" s="6">
        <f>DAY(Data_Sales[[#This Row],[Order Date]])</f>
        <v>7</v>
      </c>
      <c r="D1580" s="14">
        <f t="shared" si="72"/>
        <v>8</v>
      </c>
      <c r="E1580" s="6">
        <f t="shared" si="73"/>
        <v>2022</v>
      </c>
      <c r="F1580" s="6">
        <v>2</v>
      </c>
      <c r="G1580" s="6" t="s">
        <v>74</v>
      </c>
      <c r="H1580" s="6" t="s">
        <v>20</v>
      </c>
      <c r="I1580" s="6">
        <f>INDEX(Data_Persons[Tenure (yrs)],MATCH(Data_Sales!H1580,Data_Persons[Sales Person],0))</f>
        <v>2</v>
      </c>
      <c r="J1580" s="6" t="s">
        <v>21</v>
      </c>
      <c r="K1580" s="6" t="s">
        <v>1253</v>
      </c>
      <c r="L1580" s="22">
        <v>159</v>
      </c>
      <c r="M1580" s="6">
        <v>6</v>
      </c>
      <c r="N1580" s="22">
        <f t="shared" si="74"/>
        <v>954</v>
      </c>
      <c r="O1580" s="6" t="str">
        <f>VLOOKUP(H1580,Data_Persons!$B$2:$C$9,2,0)</f>
        <v>Jeff</v>
      </c>
    </row>
    <row r="1581" spans="1:15" x14ac:dyDescent="0.3">
      <c r="A1581" s="8" t="s">
        <v>1624</v>
      </c>
      <c r="B1581" s="43">
        <v>44780</v>
      </c>
      <c r="C1581" s="6">
        <f>DAY(Data_Sales[[#This Row],[Order Date]])</f>
        <v>7</v>
      </c>
      <c r="D1581" s="14">
        <f t="shared" si="72"/>
        <v>8</v>
      </c>
      <c r="E1581" s="6">
        <f t="shared" si="73"/>
        <v>2022</v>
      </c>
      <c r="F1581" s="6">
        <v>10</v>
      </c>
      <c r="G1581" s="6" t="s">
        <v>68</v>
      </c>
      <c r="H1581" s="6" t="s">
        <v>41</v>
      </c>
      <c r="I1581" s="6">
        <f>INDEX(Data_Persons[Tenure (yrs)],MATCH(Data_Sales!H1581,Data_Persons[Sales Person],0))</f>
        <v>8</v>
      </c>
      <c r="J1581" s="6" t="s">
        <v>17</v>
      </c>
      <c r="K1581" s="6" t="s">
        <v>1253</v>
      </c>
      <c r="L1581" s="22">
        <v>159</v>
      </c>
      <c r="M1581" s="6">
        <v>3</v>
      </c>
      <c r="N1581" s="22">
        <f t="shared" si="74"/>
        <v>477</v>
      </c>
      <c r="O1581" s="6" t="str">
        <f>VLOOKUP(H1581,Data_Persons!$B$2:$C$9,2,0)</f>
        <v>Philip</v>
      </c>
    </row>
    <row r="1582" spans="1:15" x14ac:dyDescent="0.3">
      <c r="A1582" s="8" t="s">
        <v>1625</v>
      </c>
      <c r="B1582" s="43">
        <v>44781</v>
      </c>
      <c r="C1582" s="6">
        <f>DAY(Data_Sales[[#This Row],[Order Date]])</f>
        <v>8</v>
      </c>
      <c r="D1582" s="14">
        <f t="shared" si="72"/>
        <v>8</v>
      </c>
      <c r="E1582" s="6">
        <f t="shared" si="73"/>
        <v>2022</v>
      </c>
      <c r="F1582" s="6">
        <v>14</v>
      </c>
      <c r="G1582" s="6" t="s">
        <v>65</v>
      </c>
      <c r="H1582" s="6" t="s">
        <v>26</v>
      </c>
      <c r="I1582" s="6">
        <f>INDEX(Data_Persons[Tenure (yrs)],MATCH(Data_Sales!H1582,Data_Persons[Sales Person],0))</f>
        <v>5</v>
      </c>
      <c r="J1582" s="6" t="s">
        <v>27</v>
      </c>
      <c r="K1582" s="6" t="s">
        <v>1253</v>
      </c>
      <c r="L1582" s="22">
        <v>159</v>
      </c>
      <c r="M1582" s="6">
        <v>1</v>
      </c>
      <c r="N1582" s="22">
        <f t="shared" si="74"/>
        <v>159</v>
      </c>
      <c r="O1582" s="6" t="str">
        <f>VLOOKUP(H1582,Data_Persons!$B$2:$C$9,2,0)</f>
        <v>Sara</v>
      </c>
    </row>
    <row r="1583" spans="1:15" x14ac:dyDescent="0.3">
      <c r="A1583" s="8" t="s">
        <v>1626</v>
      </c>
      <c r="B1583" s="43">
        <v>44783</v>
      </c>
      <c r="C1583" s="6">
        <f>DAY(Data_Sales[[#This Row],[Order Date]])</f>
        <v>10</v>
      </c>
      <c r="D1583" s="14">
        <f t="shared" si="72"/>
        <v>8</v>
      </c>
      <c r="E1583" s="6">
        <f t="shared" si="73"/>
        <v>2022</v>
      </c>
      <c r="F1583" s="6">
        <v>14</v>
      </c>
      <c r="G1583" s="6" t="s">
        <v>65</v>
      </c>
      <c r="H1583" s="6" t="s">
        <v>36</v>
      </c>
      <c r="I1583" s="6">
        <f>INDEX(Data_Persons[Tenure (yrs)],MATCH(Data_Sales!H1583,Data_Persons[Sales Person],0))</f>
        <v>6</v>
      </c>
      <c r="J1583" s="6" t="s">
        <v>27</v>
      </c>
      <c r="K1583" s="6" t="s">
        <v>1253</v>
      </c>
      <c r="L1583" s="22">
        <v>159</v>
      </c>
      <c r="M1583" s="6">
        <v>8</v>
      </c>
      <c r="N1583" s="22">
        <f t="shared" si="74"/>
        <v>1272</v>
      </c>
      <c r="O1583" s="6" t="str">
        <f>VLOOKUP(H1583,Data_Persons!$B$2:$C$9,2,0)</f>
        <v>Steve</v>
      </c>
    </row>
    <row r="1584" spans="1:15" x14ac:dyDescent="0.3">
      <c r="A1584" s="8" t="s">
        <v>1627</v>
      </c>
      <c r="B1584" s="43">
        <v>44785</v>
      </c>
      <c r="C1584" s="6">
        <f>DAY(Data_Sales[[#This Row],[Order Date]])</f>
        <v>12</v>
      </c>
      <c r="D1584" s="14">
        <f t="shared" si="72"/>
        <v>8</v>
      </c>
      <c r="E1584" s="6">
        <f t="shared" si="73"/>
        <v>2022</v>
      </c>
      <c r="F1584" s="6">
        <v>13</v>
      </c>
      <c r="G1584" s="6" t="s">
        <v>35</v>
      </c>
      <c r="H1584" s="6" t="s">
        <v>36</v>
      </c>
      <c r="I1584" s="6">
        <f>INDEX(Data_Persons[Tenure (yrs)],MATCH(Data_Sales!H1584,Data_Persons[Sales Person],0))</f>
        <v>6</v>
      </c>
      <c r="J1584" s="6" t="s">
        <v>27</v>
      </c>
      <c r="K1584" s="6" t="s">
        <v>1253</v>
      </c>
      <c r="L1584" s="22">
        <v>159</v>
      </c>
      <c r="M1584" s="6">
        <v>3</v>
      </c>
      <c r="N1584" s="22">
        <f t="shared" si="74"/>
        <v>477</v>
      </c>
      <c r="O1584" s="6" t="str">
        <f>VLOOKUP(H1584,Data_Persons!$B$2:$C$9,2,0)</f>
        <v>Steve</v>
      </c>
    </row>
    <row r="1585" spans="1:15" x14ac:dyDescent="0.3">
      <c r="A1585" s="8" t="s">
        <v>1628</v>
      </c>
      <c r="B1585" s="43">
        <v>44788</v>
      </c>
      <c r="C1585" s="6">
        <f>DAY(Data_Sales[[#This Row],[Order Date]])</f>
        <v>15</v>
      </c>
      <c r="D1585" s="14">
        <f t="shared" si="72"/>
        <v>8</v>
      </c>
      <c r="E1585" s="6">
        <f t="shared" si="73"/>
        <v>2022</v>
      </c>
      <c r="F1585" s="6">
        <v>6</v>
      </c>
      <c r="G1585" s="6" t="s">
        <v>15</v>
      </c>
      <c r="H1585" s="6" t="s">
        <v>41</v>
      </c>
      <c r="I1585" s="6">
        <f>INDEX(Data_Persons[Tenure (yrs)],MATCH(Data_Sales!H1585,Data_Persons[Sales Person],0))</f>
        <v>8</v>
      </c>
      <c r="J1585" s="6" t="s">
        <v>17</v>
      </c>
      <c r="K1585" s="6" t="s">
        <v>1253</v>
      </c>
      <c r="L1585" s="22">
        <v>159</v>
      </c>
      <c r="M1585" s="6">
        <v>6</v>
      </c>
      <c r="N1585" s="22">
        <f t="shared" si="74"/>
        <v>954</v>
      </c>
      <c r="O1585" s="6" t="str">
        <f>VLOOKUP(H1585,Data_Persons!$B$2:$C$9,2,0)</f>
        <v>Philip</v>
      </c>
    </row>
    <row r="1586" spans="1:15" x14ac:dyDescent="0.3">
      <c r="A1586" s="8" t="s">
        <v>1629</v>
      </c>
      <c r="B1586" s="43">
        <v>44788</v>
      </c>
      <c r="C1586" s="6">
        <f>DAY(Data_Sales[[#This Row],[Order Date]])</f>
        <v>15</v>
      </c>
      <c r="D1586" s="14">
        <f t="shared" si="72"/>
        <v>8</v>
      </c>
      <c r="E1586" s="6">
        <f t="shared" si="73"/>
        <v>2022</v>
      </c>
      <c r="F1586" s="6">
        <v>9</v>
      </c>
      <c r="G1586" s="6" t="s">
        <v>40</v>
      </c>
      <c r="H1586" s="6" t="s">
        <v>41</v>
      </c>
      <c r="I1586" s="6">
        <f>INDEX(Data_Persons[Tenure (yrs)],MATCH(Data_Sales!H1586,Data_Persons[Sales Person],0))</f>
        <v>8</v>
      </c>
      <c r="J1586" s="6" t="s">
        <v>17</v>
      </c>
      <c r="K1586" s="6" t="s">
        <v>1253</v>
      </c>
      <c r="L1586" s="22">
        <v>159</v>
      </c>
      <c r="M1586" s="6">
        <v>6</v>
      </c>
      <c r="N1586" s="22">
        <f t="shared" si="74"/>
        <v>954</v>
      </c>
      <c r="O1586" s="6" t="str">
        <f>VLOOKUP(H1586,Data_Persons!$B$2:$C$9,2,0)</f>
        <v>Philip</v>
      </c>
    </row>
    <row r="1587" spans="1:15" x14ac:dyDescent="0.3">
      <c r="A1587" s="8" t="s">
        <v>1630</v>
      </c>
      <c r="B1587" s="43">
        <v>44790</v>
      </c>
      <c r="C1587" s="6">
        <f>DAY(Data_Sales[[#This Row],[Order Date]])</f>
        <v>17</v>
      </c>
      <c r="D1587" s="14">
        <f t="shared" si="72"/>
        <v>8</v>
      </c>
      <c r="E1587" s="6">
        <f t="shared" si="73"/>
        <v>2022</v>
      </c>
      <c r="F1587" s="6">
        <v>10</v>
      </c>
      <c r="G1587" s="6" t="s">
        <v>68</v>
      </c>
      <c r="H1587" s="6" t="s">
        <v>41</v>
      </c>
      <c r="I1587" s="6">
        <f>INDEX(Data_Persons[Tenure (yrs)],MATCH(Data_Sales!H1587,Data_Persons[Sales Person],0))</f>
        <v>8</v>
      </c>
      <c r="J1587" s="6" t="s">
        <v>17</v>
      </c>
      <c r="K1587" s="6" t="s">
        <v>1253</v>
      </c>
      <c r="L1587" s="22">
        <v>159</v>
      </c>
      <c r="M1587" s="6">
        <v>9</v>
      </c>
      <c r="N1587" s="22">
        <f t="shared" si="74"/>
        <v>1431</v>
      </c>
      <c r="O1587" s="6" t="str">
        <f>VLOOKUP(H1587,Data_Persons!$B$2:$C$9,2,0)</f>
        <v>Philip</v>
      </c>
    </row>
    <row r="1588" spans="1:15" x14ac:dyDescent="0.3">
      <c r="A1588" s="8" t="s">
        <v>1631</v>
      </c>
      <c r="B1588" s="43">
        <v>44791</v>
      </c>
      <c r="C1588" s="6">
        <f>DAY(Data_Sales[[#This Row],[Order Date]])</f>
        <v>18</v>
      </c>
      <c r="D1588" s="14">
        <f t="shared" si="72"/>
        <v>8</v>
      </c>
      <c r="E1588" s="6">
        <f t="shared" si="73"/>
        <v>2022</v>
      </c>
      <c r="F1588" s="6">
        <v>15</v>
      </c>
      <c r="G1588" s="6" t="s">
        <v>49</v>
      </c>
      <c r="H1588" s="6" t="s">
        <v>26</v>
      </c>
      <c r="I1588" s="6">
        <f>INDEX(Data_Persons[Tenure (yrs)],MATCH(Data_Sales!H1588,Data_Persons[Sales Person],0))</f>
        <v>5</v>
      </c>
      <c r="J1588" s="6" t="s">
        <v>27</v>
      </c>
      <c r="K1588" s="6" t="s">
        <v>1253</v>
      </c>
      <c r="L1588" s="22">
        <v>159</v>
      </c>
      <c r="M1588" s="6">
        <v>3</v>
      </c>
      <c r="N1588" s="22">
        <f t="shared" si="74"/>
        <v>477</v>
      </c>
      <c r="O1588" s="6" t="str">
        <f>VLOOKUP(H1588,Data_Persons!$B$2:$C$9,2,0)</f>
        <v>Sara</v>
      </c>
    </row>
    <row r="1589" spans="1:15" x14ac:dyDescent="0.3">
      <c r="A1589" s="8" t="s">
        <v>1632</v>
      </c>
      <c r="B1589" s="43">
        <v>44794</v>
      </c>
      <c r="C1589" s="6">
        <f>DAY(Data_Sales[[#This Row],[Order Date]])</f>
        <v>21</v>
      </c>
      <c r="D1589" s="14">
        <f t="shared" si="72"/>
        <v>8</v>
      </c>
      <c r="E1589" s="6">
        <f t="shared" si="73"/>
        <v>2022</v>
      </c>
      <c r="F1589" s="6">
        <v>14</v>
      </c>
      <c r="G1589" s="6" t="s">
        <v>65</v>
      </c>
      <c r="H1589" s="6" t="s">
        <v>36</v>
      </c>
      <c r="I1589" s="6">
        <f>INDEX(Data_Persons[Tenure (yrs)],MATCH(Data_Sales!H1589,Data_Persons[Sales Person],0))</f>
        <v>6</v>
      </c>
      <c r="J1589" s="6" t="s">
        <v>27</v>
      </c>
      <c r="K1589" s="6" t="s">
        <v>1253</v>
      </c>
      <c r="L1589" s="22">
        <v>159</v>
      </c>
      <c r="M1589" s="6">
        <v>1</v>
      </c>
      <c r="N1589" s="22">
        <f t="shared" si="74"/>
        <v>159</v>
      </c>
      <c r="O1589" s="6" t="str">
        <f>VLOOKUP(H1589,Data_Persons!$B$2:$C$9,2,0)</f>
        <v>Steve</v>
      </c>
    </row>
    <row r="1590" spans="1:15" x14ac:dyDescent="0.3">
      <c r="A1590" s="8" t="s">
        <v>1633</v>
      </c>
      <c r="B1590" s="43">
        <v>44795</v>
      </c>
      <c r="C1590" s="6">
        <f>DAY(Data_Sales[[#This Row],[Order Date]])</f>
        <v>22</v>
      </c>
      <c r="D1590" s="14">
        <f t="shared" si="72"/>
        <v>8</v>
      </c>
      <c r="E1590" s="6">
        <f t="shared" si="73"/>
        <v>2022</v>
      </c>
      <c r="F1590" s="6">
        <v>2</v>
      </c>
      <c r="G1590" s="6" t="s">
        <v>74</v>
      </c>
      <c r="H1590" s="6" t="s">
        <v>20</v>
      </c>
      <c r="I1590" s="6">
        <f>INDEX(Data_Persons[Tenure (yrs)],MATCH(Data_Sales!H1590,Data_Persons[Sales Person],0))</f>
        <v>2</v>
      </c>
      <c r="J1590" s="6" t="s">
        <v>21</v>
      </c>
      <c r="K1590" s="6" t="s">
        <v>1253</v>
      </c>
      <c r="L1590" s="22">
        <v>159</v>
      </c>
      <c r="M1590" s="6">
        <v>3</v>
      </c>
      <c r="N1590" s="22">
        <f t="shared" si="74"/>
        <v>477</v>
      </c>
      <c r="O1590" s="6" t="str">
        <f>VLOOKUP(H1590,Data_Persons!$B$2:$C$9,2,0)</f>
        <v>Jeff</v>
      </c>
    </row>
    <row r="1591" spans="1:15" x14ac:dyDescent="0.3">
      <c r="A1591" s="8" t="s">
        <v>1634</v>
      </c>
      <c r="B1591" s="43">
        <v>44795</v>
      </c>
      <c r="C1591" s="6">
        <f>DAY(Data_Sales[[#This Row],[Order Date]])</f>
        <v>22</v>
      </c>
      <c r="D1591" s="14">
        <f t="shared" si="72"/>
        <v>8</v>
      </c>
      <c r="E1591" s="6">
        <f t="shared" si="73"/>
        <v>2022</v>
      </c>
      <c r="F1591" s="6">
        <v>5</v>
      </c>
      <c r="G1591" s="6" t="s">
        <v>23</v>
      </c>
      <c r="H1591" s="6" t="s">
        <v>30</v>
      </c>
      <c r="I1591" s="6">
        <f>INDEX(Data_Persons[Tenure (yrs)],MATCH(Data_Sales!H1591,Data_Persons[Sales Person],0))</f>
        <v>2</v>
      </c>
      <c r="J1591" s="6" t="s">
        <v>21</v>
      </c>
      <c r="K1591" s="6" t="s">
        <v>1253</v>
      </c>
      <c r="L1591" s="22">
        <v>159</v>
      </c>
      <c r="M1591" s="6">
        <v>2</v>
      </c>
      <c r="N1591" s="22">
        <f t="shared" si="74"/>
        <v>318</v>
      </c>
      <c r="O1591" s="6" t="str">
        <f>VLOOKUP(H1591,Data_Persons!$B$2:$C$9,2,0)</f>
        <v>Sara</v>
      </c>
    </row>
    <row r="1592" spans="1:15" x14ac:dyDescent="0.3">
      <c r="A1592" s="8" t="s">
        <v>1635</v>
      </c>
      <c r="B1592" s="43">
        <v>44796</v>
      </c>
      <c r="C1592" s="6">
        <f>DAY(Data_Sales[[#This Row],[Order Date]])</f>
        <v>23</v>
      </c>
      <c r="D1592" s="14">
        <f t="shared" si="72"/>
        <v>8</v>
      </c>
      <c r="E1592" s="6">
        <f t="shared" si="73"/>
        <v>2022</v>
      </c>
      <c r="F1592" s="6">
        <v>7</v>
      </c>
      <c r="G1592" s="6" t="s">
        <v>43</v>
      </c>
      <c r="H1592" s="6" t="s">
        <v>41</v>
      </c>
      <c r="I1592" s="6">
        <f>INDEX(Data_Persons[Tenure (yrs)],MATCH(Data_Sales!H1592,Data_Persons[Sales Person],0))</f>
        <v>8</v>
      </c>
      <c r="J1592" s="6" t="s">
        <v>17</v>
      </c>
      <c r="K1592" s="6" t="s">
        <v>1253</v>
      </c>
      <c r="L1592" s="22">
        <v>159</v>
      </c>
      <c r="M1592" s="6">
        <v>1</v>
      </c>
      <c r="N1592" s="22">
        <f t="shared" si="74"/>
        <v>159</v>
      </c>
      <c r="O1592" s="6" t="str">
        <f>VLOOKUP(H1592,Data_Persons!$B$2:$C$9,2,0)</f>
        <v>Philip</v>
      </c>
    </row>
    <row r="1593" spans="1:15" x14ac:dyDescent="0.3">
      <c r="A1593" s="8" t="s">
        <v>1636</v>
      </c>
      <c r="B1593" s="43">
        <v>44796</v>
      </c>
      <c r="C1593" s="6">
        <f>DAY(Data_Sales[[#This Row],[Order Date]])</f>
        <v>23</v>
      </c>
      <c r="D1593" s="14">
        <f t="shared" si="72"/>
        <v>8</v>
      </c>
      <c r="E1593" s="6">
        <f t="shared" si="73"/>
        <v>2022</v>
      </c>
      <c r="F1593" s="6">
        <v>2</v>
      </c>
      <c r="G1593" s="6" t="s">
        <v>74</v>
      </c>
      <c r="H1593" s="6" t="s">
        <v>20</v>
      </c>
      <c r="I1593" s="6">
        <f>INDEX(Data_Persons[Tenure (yrs)],MATCH(Data_Sales!H1593,Data_Persons[Sales Person],0))</f>
        <v>2</v>
      </c>
      <c r="J1593" s="6" t="s">
        <v>21</v>
      </c>
      <c r="K1593" s="6" t="s">
        <v>1253</v>
      </c>
      <c r="L1593" s="22">
        <v>159</v>
      </c>
      <c r="M1593" s="6">
        <v>6</v>
      </c>
      <c r="N1593" s="22">
        <f t="shared" si="74"/>
        <v>954</v>
      </c>
      <c r="O1593" s="6" t="str">
        <f>VLOOKUP(H1593,Data_Persons!$B$2:$C$9,2,0)</f>
        <v>Jeff</v>
      </c>
    </row>
    <row r="1594" spans="1:15" x14ac:dyDescent="0.3">
      <c r="A1594" s="8" t="s">
        <v>1637</v>
      </c>
      <c r="B1594" s="43">
        <v>44798</v>
      </c>
      <c r="C1594" s="6">
        <f>DAY(Data_Sales[[#This Row],[Order Date]])</f>
        <v>25</v>
      </c>
      <c r="D1594" s="14">
        <f t="shared" si="72"/>
        <v>8</v>
      </c>
      <c r="E1594" s="6">
        <f t="shared" si="73"/>
        <v>2022</v>
      </c>
      <c r="F1594" s="6">
        <v>4</v>
      </c>
      <c r="G1594" s="6" t="s">
        <v>19</v>
      </c>
      <c r="H1594" s="6" t="s">
        <v>30</v>
      </c>
      <c r="I1594" s="6">
        <f>INDEX(Data_Persons[Tenure (yrs)],MATCH(Data_Sales!H1594,Data_Persons[Sales Person],0))</f>
        <v>2</v>
      </c>
      <c r="J1594" s="6" t="s">
        <v>21</v>
      </c>
      <c r="K1594" s="6" t="s">
        <v>1253</v>
      </c>
      <c r="L1594" s="22">
        <v>159</v>
      </c>
      <c r="M1594" s="6">
        <v>1</v>
      </c>
      <c r="N1594" s="22">
        <f t="shared" si="74"/>
        <v>159</v>
      </c>
      <c r="O1594" s="6" t="str">
        <f>VLOOKUP(H1594,Data_Persons!$B$2:$C$9,2,0)</f>
        <v>Sara</v>
      </c>
    </row>
    <row r="1595" spans="1:15" x14ac:dyDescent="0.3">
      <c r="A1595" s="8" t="s">
        <v>1638</v>
      </c>
      <c r="B1595" s="43">
        <v>44802</v>
      </c>
      <c r="C1595" s="6">
        <f>DAY(Data_Sales[[#This Row],[Order Date]])</f>
        <v>29</v>
      </c>
      <c r="D1595" s="14">
        <f t="shared" si="72"/>
        <v>8</v>
      </c>
      <c r="E1595" s="6">
        <f t="shared" si="73"/>
        <v>2022</v>
      </c>
      <c r="F1595" s="6">
        <v>16</v>
      </c>
      <c r="G1595" s="6" t="s">
        <v>92</v>
      </c>
      <c r="H1595" s="6" t="s">
        <v>38</v>
      </c>
      <c r="I1595" s="6">
        <f>INDEX(Data_Persons[Tenure (yrs)],MATCH(Data_Sales!H1595,Data_Persons[Sales Person],0))</f>
        <v>5</v>
      </c>
      <c r="J1595" s="6" t="s">
        <v>12</v>
      </c>
      <c r="K1595" s="6" t="s">
        <v>1253</v>
      </c>
      <c r="L1595" s="22">
        <v>159</v>
      </c>
      <c r="M1595" s="6">
        <v>8</v>
      </c>
      <c r="N1595" s="22">
        <f t="shared" si="74"/>
        <v>1272</v>
      </c>
      <c r="O1595" s="6" t="str">
        <f>VLOOKUP(H1595,Data_Persons!$B$2:$C$9,2,0)</f>
        <v>Jeff</v>
      </c>
    </row>
    <row r="1596" spans="1:15" x14ac:dyDescent="0.3">
      <c r="A1596" s="8" t="s">
        <v>1639</v>
      </c>
      <c r="B1596" s="43">
        <v>44802</v>
      </c>
      <c r="C1596" s="6">
        <f>DAY(Data_Sales[[#This Row],[Order Date]])</f>
        <v>29</v>
      </c>
      <c r="D1596" s="14">
        <f t="shared" si="72"/>
        <v>8</v>
      </c>
      <c r="E1596" s="6">
        <f t="shared" si="73"/>
        <v>2022</v>
      </c>
      <c r="F1596" s="6">
        <v>4</v>
      </c>
      <c r="G1596" s="6" t="s">
        <v>19</v>
      </c>
      <c r="H1596" s="6" t="s">
        <v>30</v>
      </c>
      <c r="I1596" s="6">
        <f>INDEX(Data_Persons[Tenure (yrs)],MATCH(Data_Sales!H1596,Data_Persons[Sales Person],0))</f>
        <v>2</v>
      </c>
      <c r="J1596" s="6" t="s">
        <v>21</v>
      </c>
      <c r="K1596" s="6" t="s">
        <v>1253</v>
      </c>
      <c r="L1596" s="22">
        <v>159</v>
      </c>
      <c r="M1596" s="6">
        <v>0</v>
      </c>
      <c r="N1596" s="22">
        <f t="shared" si="74"/>
        <v>0</v>
      </c>
      <c r="O1596" s="6" t="str">
        <f>VLOOKUP(H1596,Data_Persons!$B$2:$C$9,2,0)</f>
        <v>Sara</v>
      </c>
    </row>
    <row r="1597" spans="1:15" x14ac:dyDescent="0.3">
      <c r="A1597" s="8" t="s">
        <v>1640</v>
      </c>
      <c r="B1597" s="43">
        <v>44803</v>
      </c>
      <c r="C1597" s="6">
        <f>DAY(Data_Sales[[#This Row],[Order Date]])</f>
        <v>30</v>
      </c>
      <c r="D1597" s="14">
        <f t="shared" si="72"/>
        <v>8</v>
      </c>
      <c r="E1597" s="6">
        <f t="shared" si="73"/>
        <v>2022</v>
      </c>
      <c r="F1597" s="6">
        <v>19</v>
      </c>
      <c r="G1597" s="6" t="s">
        <v>32</v>
      </c>
      <c r="H1597" s="6" t="s">
        <v>11</v>
      </c>
      <c r="I1597" s="6">
        <f>INDEX(Data_Persons[Tenure (yrs)],MATCH(Data_Sales!H1597,Data_Persons[Sales Person],0))</f>
        <v>3</v>
      </c>
      <c r="J1597" s="6" t="s">
        <v>12</v>
      </c>
      <c r="K1597" s="6" t="s">
        <v>1253</v>
      </c>
      <c r="L1597" s="22">
        <v>159</v>
      </c>
      <c r="M1597" s="6">
        <v>7</v>
      </c>
      <c r="N1597" s="22">
        <f t="shared" si="74"/>
        <v>1113</v>
      </c>
      <c r="O1597" s="6" t="str">
        <f>VLOOKUP(H1597,Data_Persons!$B$2:$C$9,2,0)</f>
        <v>Jeff</v>
      </c>
    </row>
    <row r="1598" spans="1:15" x14ac:dyDescent="0.3">
      <c r="A1598" s="8" t="s">
        <v>1641</v>
      </c>
      <c r="B1598" s="43">
        <v>44808</v>
      </c>
      <c r="C1598" s="6">
        <f>DAY(Data_Sales[[#This Row],[Order Date]])</f>
        <v>4</v>
      </c>
      <c r="D1598" s="14">
        <f t="shared" si="72"/>
        <v>9</v>
      </c>
      <c r="E1598" s="6">
        <f t="shared" si="73"/>
        <v>2022</v>
      </c>
      <c r="F1598" s="6">
        <v>20</v>
      </c>
      <c r="G1598" s="6" t="s">
        <v>10</v>
      </c>
      <c r="H1598" s="6" t="s">
        <v>38</v>
      </c>
      <c r="I1598" s="6">
        <f>INDEX(Data_Persons[Tenure (yrs)],MATCH(Data_Sales!H1598,Data_Persons[Sales Person],0))</f>
        <v>5</v>
      </c>
      <c r="J1598" s="6" t="s">
        <v>12</v>
      </c>
      <c r="K1598" s="6" t="s">
        <v>1253</v>
      </c>
      <c r="L1598" s="22">
        <v>159</v>
      </c>
      <c r="M1598" s="6">
        <v>4</v>
      </c>
      <c r="N1598" s="22">
        <f t="shared" si="74"/>
        <v>636</v>
      </c>
      <c r="O1598" s="6" t="str">
        <f>VLOOKUP(H1598,Data_Persons!$B$2:$C$9,2,0)</f>
        <v>Jeff</v>
      </c>
    </row>
    <row r="1599" spans="1:15" x14ac:dyDescent="0.3">
      <c r="A1599" s="8" t="s">
        <v>1642</v>
      </c>
      <c r="B1599" s="43">
        <v>44810</v>
      </c>
      <c r="C1599" s="6">
        <f>DAY(Data_Sales[[#This Row],[Order Date]])</f>
        <v>6</v>
      </c>
      <c r="D1599" s="14">
        <f t="shared" si="72"/>
        <v>9</v>
      </c>
      <c r="E1599" s="6">
        <f t="shared" si="73"/>
        <v>2022</v>
      </c>
      <c r="F1599" s="6">
        <v>3</v>
      </c>
      <c r="G1599" s="6" t="s">
        <v>29</v>
      </c>
      <c r="H1599" s="6" t="s">
        <v>30</v>
      </c>
      <c r="I1599" s="6">
        <f>INDEX(Data_Persons[Tenure (yrs)],MATCH(Data_Sales!H1599,Data_Persons[Sales Person],0))</f>
        <v>2</v>
      </c>
      <c r="J1599" s="6" t="s">
        <v>21</v>
      </c>
      <c r="K1599" s="6" t="s">
        <v>1253</v>
      </c>
      <c r="L1599" s="22">
        <v>159</v>
      </c>
      <c r="M1599" s="6">
        <v>9</v>
      </c>
      <c r="N1599" s="22">
        <f t="shared" si="74"/>
        <v>1431</v>
      </c>
      <c r="O1599" s="6" t="str">
        <f>VLOOKUP(H1599,Data_Persons!$B$2:$C$9,2,0)</f>
        <v>Sara</v>
      </c>
    </row>
    <row r="1600" spans="1:15" x14ac:dyDescent="0.3">
      <c r="A1600" s="8" t="s">
        <v>1643</v>
      </c>
      <c r="B1600" s="43">
        <v>44810</v>
      </c>
      <c r="C1600" s="6">
        <f>DAY(Data_Sales[[#This Row],[Order Date]])</f>
        <v>6</v>
      </c>
      <c r="D1600" s="14">
        <f t="shared" si="72"/>
        <v>9</v>
      </c>
      <c r="E1600" s="6">
        <f t="shared" si="73"/>
        <v>2022</v>
      </c>
      <c r="F1600" s="6">
        <v>11</v>
      </c>
      <c r="G1600" s="6" t="s">
        <v>115</v>
      </c>
      <c r="H1600" s="6" t="s">
        <v>26</v>
      </c>
      <c r="I1600" s="6">
        <f>INDEX(Data_Persons[Tenure (yrs)],MATCH(Data_Sales!H1600,Data_Persons[Sales Person],0))</f>
        <v>5</v>
      </c>
      <c r="J1600" s="6" t="s">
        <v>27</v>
      </c>
      <c r="K1600" s="6" t="s">
        <v>1253</v>
      </c>
      <c r="L1600" s="22">
        <v>159</v>
      </c>
      <c r="M1600" s="6">
        <v>3</v>
      </c>
      <c r="N1600" s="22">
        <f t="shared" si="74"/>
        <v>477</v>
      </c>
      <c r="O1600" s="6" t="str">
        <f>VLOOKUP(H1600,Data_Persons!$B$2:$C$9,2,0)</f>
        <v>Sara</v>
      </c>
    </row>
    <row r="1601" spans="1:15" x14ac:dyDescent="0.3">
      <c r="A1601" s="8" t="s">
        <v>1644</v>
      </c>
      <c r="B1601" s="43">
        <v>44814</v>
      </c>
      <c r="C1601" s="6">
        <f>DAY(Data_Sales[[#This Row],[Order Date]])</f>
        <v>10</v>
      </c>
      <c r="D1601" s="14">
        <f t="shared" si="72"/>
        <v>9</v>
      </c>
      <c r="E1601" s="6">
        <f t="shared" si="73"/>
        <v>2022</v>
      </c>
      <c r="F1601" s="6">
        <v>17</v>
      </c>
      <c r="G1601" s="6" t="s">
        <v>63</v>
      </c>
      <c r="H1601" s="6" t="s">
        <v>11</v>
      </c>
      <c r="I1601" s="6">
        <f>INDEX(Data_Persons[Tenure (yrs)],MATCH(Data_Sales!H1601,Data_Persons[Sales Person],0))</f>
        <v>3</v>
      </c>
      <c r="J1601" s="6" t="s">
        <v>12</v>
      </c>
      <c r="K1601" s="6" t="s">
        <v>1253</v>
      </c>
      <c r="L1601" s="22">
        <v>159</v>
      </c>
      <c r="M1601" s="6">
        <v>7</v>
      </c>
      <c r="N1601" s="22">
        <f t="shared" si="74"/>
        <v>1113</v>
      </c>
      <c r="O1601" s="6" t="str">
        <f>VLOOKUP(H1601,Data_Persons!$B$2:$C$9,2,0)</f>
        <v>Jeff</v>
      </c>
    </row>
    <row r="1602" spans="1:15" x14ac:dyDescent="0.3">
      <c r="A1602" s="8" t="s">
        <v>1645</v>
      </c>
      <c r="B1602" s="43">
        <v>44816</v>
      </c>
      <c r="C1602" s="6">
        <f>DAY(Data_Sales[[#This Row],[Order Date]])</f>
        <v>12</v>
      </c>
      <c r="D1602" s="14">
        <f t="shared" ref="D1602:D1665" si="75">MONTH(B1602)</f>
        <v>9</v>
      </c>
      <c r="E1602" s="6">
        <f t="shared" ref="E1602:E1665" si="76">YEAR(B1602)</f>
        <v>2022</v>
      </c>
      <c r="F1602" s="6">
        <v>8</v>
      </c>
      <c r="G1602" s="6" t="s">
        <v>76</v>
      </c>
      <c r="H1602" s="6" t="s">
        <v>16</v>
      </c>
      <c r="I1602" s="6">
        <f>INDEX(Data_Persons[Tenure (yrs)],MATCH(Data_Sales!H1602,Data_Persons[Sales Person],0))</f>
        <v>4</v>
      </c>
      <c r="J1602" s="6" t="s">
        <v>17</v>
      </c>
      <c r="K1602" s="6" t="s">
        <v>1253</v>
      </c>
      <c r="L1602" s="22">
        <v>159</v>
      </c>
      <c r="M1602" s="6">
        <v>0</v>
      </c>
      <c r="N1602" s="22">
        <f t="shared" si="74"/>
        <v>0</v>
      </c>
      <c r="O1602" s="6" t="str">
        <f>VLOOKUP(H1602,Data_Persons!$B$2:$C$9,2,0)</f>
        <v>Steve</v>
      </c>
    </row>
    <row r="1603" spans="1:15" x14ac:dyDescent="0.3">
      <c r="A1603" s="8" t="s">
        <v>1646</v>
      </c>
      <c r="B1603" s="43">
        <v>44816</v>
      </c>
      <c r="C1603" s="6">
        <f>DAY(Data_Sales[[#This Row],[Order Date]])</f>
        <v>12</v>
      </c>
      <c r="D1603" s="14">
        <f t="shared" si="75"/>
        <v>9</v>
      </c>
      <c r="E1603" s="6">
        <f t="shared" si="76"/>
        <v>2022</v>
      </c>
      <c r="F1603" s="6">
        <v>1</v>
      </c>
      <c r="G1603" s="6" t="s">
        <v>61</v>
      </c>
      <c r="H1603" s="6" t="s">
        <v>20</v>
      </c>
      <c r="I1603" s="6">
        <f>INDEX(Data_Persons[Tenure (yrs)],MATCH(Data_Sales!H1603,Data_Persons[Sales Person],0))</f>
        <v>2</v>
      </c>
      <c r="J1603" s="6" t="s">
        <v>21</v>
      </c>
      <c r="K1603" s="6" t="s">
        <v>1253</v>
      </c>
      <c r="L1603" s="22">
        <v>159</v>
      </c>
      <c r="M1603" s="6">
        <v>3</v>
      </c>
      <c r="N1603" s="22">
        <f t="shared" ref="N1603:N1666" si="77">L1603*M1603</f>
        <v>477</v>
      </c>
      <c r="O1603" s="6" t="str">
        <f>VLOOKUP(H1603,Data_Persons!$B$2:$C$9,2,0)</f>
        <v>Jeff</v>
      </c>
    </row>
    <row r="1604" spans="1:15" x14ac:dyDescent="0.3">
      <c r="A1604" s="8" t="s">
        <v>1647</v>
      </c>
      <c r="B1604" s="43">
        <v>44822</v>
      </c>
      <c r="C1604" s="6">
        <f>DAY(Data_Sales[[#This Row],[Order Date]])</f>
        <v>18</v>
      </c>
      <c r="D1604" s="14">
        <f t="shared" si="75"/>
        <v>9</v>
      </c>
      <c r="E1604" s="6">
        <f t="shared" si="76"/>
        <v>2022</v>
      </c>
      <c r="F1604" s="6">
        <v>14</v>
      </c>
      <c r="G1604" s="6" t="s">
        <v>65</v>
      </c>
      <c r="H1604" s="6" t="s">
        <v>26</v>
      </c>
      <c r="I1604" s="6">
        <f>INDEX(Data_Persons[Tenure (yrs)],MATCH(Data_Sales!H1604,Data_Persons[Sales Person],0))</f>
        <v>5</v>
      </c>
      <c r="J1604" s="6" t="s">
        <v>27</v>
      </c>
      <c r="K1604" s="6" t="s">
        <v>1253</v>
      </c>
      <c r="L1604" s="22">
        <v>159</v>
      </c>
      <c r="M1604" s="6">
        <v>7</v>
      </c>
      <c r="N1604" s="22">
        <f t="shared" si="77"/>
        <v>1113</v>
      </c>
      <c r="O1604" s="6" t="str">
        <f>VLOOKUP(H1604,Data_Persons!$B$2:$C$9,2,0)</f>
        <v>Sara</v>
      </c>
    </row>
    <row r="1605" spans="1:15" x14ac:dyDescent="0.3">
      <c r="A1605" s="8" t="s">
        <v>1648</v>
      </c>
      <c r="B1605" s="43">
        <v>44824</v>
      </c>
      <c r="C1605" s="6">
        <f>DAY(Data_Sales[[#This Row],[Order Date]])</f>
        <v>20</v>
      </c>
      <c r="D1605" s="14">
        <f t="shared" si="75"/>
        <v>9</v>
      </c>
      <c r="E1605" s="6">
        <f t="shared" si="76"/>
        <v>2022</v>
      </c>
      <c r="F1605" s="6">
        <v>10</v>
      </c>
      <c r="G1605" s="6" t="s">
        <v>68</v>
      </c>
      <c r="H1605" s="6" t="s">
        <v>16</v>
      </c>
      <c r="I1605" s="6">
        <f>INDEX(Data_Persons[Tenure (yrs)],MATCH(Data_Sales!H1605,Data_Persons[Sales Person],0))</f>
        <v>4</v>
      </c>
      <c r="J1605" s="6" t="s">
        <v>17</v>
      </c>
      <c r="K1605" s="6" t="s">
        <v>1253</v>
      </c>
      <c r="L1605" s="22">
        <v>159</v>
      </c>
      <c r="M1605" s="6">
        <v>9</v>
      </c>
      <c r="N1605" s="22">
        <f t="shared" si="77"/>
        <v>1431</v>
      </c>
      <c r="O1605" s="6" t="str">
        <f>VLOOKUP(H1605,Data_Persons!$B$2:$C$9,2,0)</f>
        <v>Steve</v>
      </c>
    </row>
    <row r="1606" spans="1:15" x14ac:dyDescent="0.3">
      <c r="A1606" s="8" t="s">
        <v>1649</v>
      </c>
      <c r="B1606" s="43">
        <v>44824</v>
      </c>
      <c r="C1606" s="6">
        <f>DAY(Data_Sales[[#This Row],[Order Date]])</f>
        <v>20</v>
      </c>
      <c r="D1606" s="14">
        <f t="shared" si="75"/>
        <v>9</v>
      </c>
      <c r="E1606" s="6">
        <f t="shared" si="76"/>
        <v>2022</v>
      </c>
      <c r="F1606" s="6">
        <v>12</v>
      </c>
      <c r="G1606" s="6" t="s">
        <v>25</v>
      </c>
      <c r="H1606" s="6" t="s">
        <v>36</v>
      </c>
      <c r="I1606" s="6">
        <f>INDEX(Data_Persons[Tenure (yrs)],MATCH(Data_Sales!H1606,Data_Persons[Sales Person],0))</f>
        <v>6</v>
      </c>
      <c r="J1606" s="6" t="s">
        <v>27</v>
      </c>
      <c r="K1606" s="6" t="s">
        <v>1253</v>
      </c>
      <c r="L1606" s="22">
        <v>159</v>
      </c>
      <c r="M1606" s="6">
        <v>8</v>
      </c>
      <c r="N1606" s="22">
        <f t="shared" si="77"/>
        <v>1272</v>
      </c>
      <c r="O1606" s="6" t="str">
        <f>VLOOKUP(H1606,Data_Persons!$B$2:$C$9,2,0)</f>
        <v>Steve</v>
      </c>
    </row>
    <row r="1607" spans="1:15" x14ac:dyDescent="0.3">
      <c r="A1607" s="8" t="s">
        <v>1650</v>
      </c>
      <c r="B1607" s="43">
        <v>44828</v>
      </c>
      <c r="C1607" s="6">
        <f>DAY(Data_Sales[[#This Row],[Order Date]])</f>
        <v>24</v>
      </c>
      <c r="D1607" s="14">
        <f t="shared" si="75"/>
        <v>9</v>
      </c>
      <c r="E1607" s="6">
        <f t="shared" si="76"/>
        <v>2022</v>
      </c>
      <c r="F1607" s="6">
        <v>7</v>
      </c>
      <c r="G1607" s="6" t="s">
        <v>43</v>
      </c>
      <c r="H1607" s="6" t="s">
        <v>41</v>
      </c>
      <c r="I1607" s="6">
        <f>INDEX(Data_Persons[Tenure (yrs)],MATCH(Data_Sales!H1607,Data_Persons[Sales Person],0))</f>
        <v>8</v>
      </c>
      <c r="J1607" s="6" t="s">
        <v>17</v>
      </c>
      <c r="K1607" s="6" t="s">
        <v>1253</v>
      </c>
      <c r="L1607" s="22">
        <v>159</v>
      </c>
      <c r="M1607" s="6">
        <v>5</v>
      </c>
      <c r="N1607" s="22">
        <f t="shared" si="77"/>
        <v>795</v>
      </c>
      <c r="O1607" s="6" t="str">
        <f>VLOOKUP(H1607,Data_Persons!$B$2:$C$9,2,0)</f>
        <v>Philip</v>
      </c>
    </row>
    <row r="1608" spans="1:15" x14ac:dyDescent="0.3">
      <c r="A1608" s="8" t="s">
        <v>1651</v>
      </c>
      <c r="B1608" s="43">
        <v>44828</v>
      </c>
      <c r="C1608" s="6">
        <f>DAY(Data_Sales[[#This Row],[Order Date]])</f>
        <v>24</v>
      </c>
      <c r="D1608" s="14">
        <f t="shared" si="75"/>
        <v>9</v>
      </c>
      <c r="E1608" s="6">
        <f t="shared" si="76"/>
        <v>2022</v>
      </c>
      <c r="F1608" s="6">
        <v>2</v>
      </c>
      <c r="G1608" s="6" t="s">
        <v>74</v>
      </c>
      <c r="H1608" s="6" t="s">
        <v>30</v>
      </c>
      <c r="I1608" s="6">
        <f>INDEX(Data_Persons[Tenure (yrs)],MATCH(Data_Sales!H1608,Data_Persons[Sales Person],0))</f>
        <v>2</v>
      </c>
      <c r="J1608" s="6" t="s">
        <v>21</v>
      </c>
      <c r="K1608" s="6" t="s">
        <v>1253</v>
      </c>
      <c r="L1608" s="22">
        <v>159</v>
      </c>
      <c r="M1608" s="6">
        <v>7</v>
      </c>
      <c r="N1608" s="22">
        <f t="shared" si="77"/>
        <v>1113</v>
      </c>
      <c r="O1608" s="6" t="str">
        <f>VLOOKUP(H1608,Data_Persons!$B$2:$C$9,2,0)</f>
        <v>Sara</v>
      </c>
    </row>
    <row r="1609" spans="1:15" x14ac:dyDescent="0.3">
      <c r="A1609" s="8" t="s">
        <v>1652</v>
      </c>
      <c r="B1609" s="43">
        <v>44832</v>
      </c>
      <c r="C1609" s="6">
        <f>DAY(Data_Sales[[#This Row],[Order Date]])</f>
        <v>28</v>
      </c>
      <c r="D1609" s="14">
        <f t="shared" si="75"/>
        <v>9</v>
      </c>
      <c r="E1609" s="6">
        <f t="shared" si="76"/>
        <v>2022</v>
      </c>
      <c r="F1609" s="6">
        <v>12</v>
      </c>
      <c r="G1609" s="6" t="s">
        <v>25</v>
      </c>
      <c r="H1609" s="6" t="s">
        <v>26</v>
      </c>
      <c r="I1609" s="6">
        <f>INDEX(Data_Persons[Tenure (yrs)],MATCH(Data_Sales!H1609,Data_Persons[Sales Person],0))</f>
        <v>5</v>
      </c>
      <c r="J1609" s="6" t="s">
        <v>27</v>
      </c>
      <c r="K1609" s="6" t="s">
        <v>1253</v>
      </c>
      <c r="L1609" s="22">
        <v>159</v>
      </c>
      <c r="M1609" s="6">
        <v>1</v>
      </c>
      <c r="N1609" s="22">
        <f t="shared" si="77"/>
        <v>159</v>
      </c>
      <c r="O1609" s="6" t="str">
        <f>VLOOKUP(H1609,Data_Persons!$B$2:$C$9,2,0)</f>
        <v>Sara</v>
      </c>
    </row>
    <row r="1610" spans="1:15" x14ac:dyDescent="0.3">
      <c r="A1610" s="8" t="s">
        <v>1653</v>
      </c>
      <c r="B1610" s="43">
        <v>44835</v>
      </c>
      <c r="C1610" s="6">
        <f>DAY(Data_Sales[[#This Row],[Order Date]])</f>
        <v>1</v>
      </c>
      <c r="D1610" s="14">
        <f t="shared" si="75"/>
        <v>10</v>
      </c>
      <c r="E1610" s="6">
        <f t="shared" si="76"/>
        <v>2022</v>
      </c>
      <c r="F1610" s="6">
        <v>20</v>
      </c>
      <c r="G1610" s="6" t="s">
        <v>10</v>
      </c>
      <c r="H1610" s="6" t="s">
        <v>38</v>
      </c>
      <c r="I1610" s="6">
        <f>INDEX(Data_Persons[Tenure (yrs)],MATCH(Data_Sales!H1610,Data_Persons[Sales Person],0))</f>
        <v>5</v>
      </c>
      <c r="J1610" s="6" t="s">
        <v>12</v>
      </c>
      <c r="K1610" s="6" t="s">
        <v>1253</v>
      </c>
      <c r="L1610" s="22">
        <v>159</v>
      </c>
      <c r="M1610" s="6">
        <v>1</v>
      </c>
      <c r="N1610" s="22">
        <f t="shared" si="77"/>
        <v>159</v>
      </c>
      <c r="O1610" s="6" t="str">
        <f>VLOOKUP(H1610,Data_Persons!$B$2:$C$9,2,0)</f>
        <v>Jeff</v>
      </c>
    </row>
    <row r="1611" spans="1:15" x14ac:dyDescent="0.3">
      <c r="A1611" s="8" t="s">
        <v>1654</v>
      </c>
      <c r="B1611" s="43">
        <v>44836</v>
      </c>
      <c r="C1611" s="6">
        <f>DAY(Data_Sales[[#This Row],[Order Date]])</f>
        <v>2</v>
      </c>
      <c r="D1611" s="14">
        <f t="shared" si="75"/>
        <v>10</v>
      </c>
      <c r="E1611" s="6">
        <f t="shared" si="76"/>
        <v>2022</v>
      </c>
      <c r="F1611" s="6">
        <v>13</v>
      </c>
      <c r="G1611" s="6" t="s">
        <v>35</v>
      </c>
      <c r="H1611" s="6" t="s">
        <v>36</v>
      </c>
      <c r="I1611" s="6">
        <f>INDEX(Data_Persons[Tenure (yrs)],MATCH(Data_Sales!H1611,Data_Persons[Sales Person],0))</f>
        <v>6</v>
      </c>
      <c r="J1611" s="6" t="s">
        <v>27</v>
      </c>
      <c r="K1611" s="6" t="s">
        <v>1253</v>
      </c>
      <c r="L1611" s="22">
        <v>159</v>
      </c>
      <c r="M1611" s="6">
        <v>5</v>
      </c>
      <c r="N1611" s="22">
        <f t="shared" si="77"/>
        <v>795</v>
      </c>
      <c r="O1611" s="6" t="str">
        <f>VLOOKUP(H1611,Data_Persons!$B$2:$C$9,2,0)</f>
        <v>Steve</v>
      </c>
    </row>
    <row r="1612" spans="1:15" x14ac:dyDescent="0.3">
      <c r="A1612" s="8" t="s">
        <v>1655</v>
      </c>
      <c r="B1612" s="43">
        <v>44838</v>
      </c>
      <c r="C1612" s="6">
        <f>DAY(Data_Sales[[#This Row],[Order Date]])</f>
        <v>4</v>
      </c>
      <c r="D1612" s="14">
        <f t="shared" si="75"/>
        <v>10</v>
      </c>
      <c r="E1612" s="6">
        <f t="shared" si="76"/>
        <v>2022</v>
      </c>
      <c r="F1612" s="6">
        <v>19</v>
      </c>
      <c r="G1612" s="6" t="s">
        <v>32</v>
      </c>
      <c r="H1612" s="6" t="s">
        <v>11</v>
      </c>
      <c r="I1612" s="6">
        <f>INDEX(Data_Persons[Tenure (yrs)],MATCH(Data_Sales!H1612,Data_Persons[Sales Person],0))</f>
        <v>3</v>
      </c>
      <c r="J1612" s="6" t="s">
        <v>12</v>
      </c>
      <c r="K1612" s="6" t="s">
        <v>1253</v>
      </c>
      <c r="L1612" s="22">
        <v>159</v>
      </c>
      <c r="M1612" s="6">
        <v>3</v>
      </c>
      <c r="N1612" s="22">
        <f t="shared" si="77"/>
        <v>477</v>
      </c>
      <c r="O1612" s="6" t="str">
        <f>VLOOKUP(H1612,Data_Persons!$B$2:$C$9,2,0)</f>
        <v>Jeff</v>
      </c>
    </row>
    <row r="1613" spans="1:15" x14ac:dyDescent="0.3">
      <c r="A1613" s="8" t="s">
        <v>1656</v>
      </c>
      <c r="B1613" s="43">
        <v>44841</v>
      </c>
      <c r="C1613" s="6">
        <f>DAY(Data_Sales[[#This Row],[Order Date]])</f>
        <v>7</v>
      </c>
      <c r="D1613" s="14">
        <f t="shared" si="75"/>
        <v>10</v>
      </c>
      <c r="E1613" s="6">
        <f t="shared" si="76"/>
        <v>2022</v>
      </c>
      <c r="F1613" s="6">
        <v>6</v>
      </c>
      <c r="G1613" s="6" t="s">
        <v>15</v>
      </c>
      <c r="H1613" s="6" t="s">
        <v>41</v>
      </c>
      <c r="I1613" s="6">
        <f>INDEX(Data_Persons[Tenure (yrs)],MATCH(Data_Sales!H1613,Data_Persons[Sales Person],0))</f>
        <v>8</v>
      </c>
      <c r="J1613" s="6" t="s">
        <v>17</v>
      </c>
      <c r="K1613" s="6" t="s">
        <v>1253</v>
      </c>
      <c r="L1613" s="22">
        <v>159</v>
      </c>
      <c r="M1613" s="6">
        <v>4</v>
      </c>
      <c r="N1613" s="22">
        <f t="shared" si="77"/>
        <v>636</v>
      </c>
      <c r="O1613" s="6" t="str">
        <f>VLOOKUP(H1613,Data_Persons!$B$2:$C$9,2,0)</f>
        <v>Philip</v>
      </c>
    </row>
    <row r="1614" spans="1:15" x14ac:dyDescent="0.3">
      <c r="A1614" s="8" t="s">
        <v>1657</v>
      </c>
      <c r="B1614" s="43">
        <v>44841</v>
      </c>
      <c r="C1614" s="6">
        <f>DAY(Data_Sales[[#This Row],[Order Date]])</f>
        <v>7</v>
      </c>
      <c r="D1614" s="14">
        <f t="shared" si="75"/>
        <v>10</v>
      </c>
      <c r="E1614" s="6">
        <f t="shared" si="76"/>
        <v>2022</v>
      </c>
      <c r="F1614" s="6">
        <v>15</v>
      </c>
      <c r="G1614" s="6" t="s">
        <v>49</v>
      </c>
      <c r="H1614" s="6" t="s">
        <v>26</v>
      </c>
      <c r="I1614" s="6">
        <f>INDEX(Data_Persons[Tenure (yrs)],MATCH(Data_Sales!H1614,Data_Persons[Sales Person],0))</f>
        <v>5</v>
      </c>
      <c r="J1614" s="6" t="s">
        <v>27</v>
      </c>
      <c r="K1614" s="6" t="s">
        <v>1253</v>
      </c>
      <c r="L1614" s="22">
        <v>159</v>
      </c>
      <c r="M1614" s="6">
        <v>1</v>
      </c>
      <c r="N1614" s="22">
        <f t="shared" si="77"/>
        <v>159</v>
      </c>
      <c r="O1614" s="6" t="str">
        <f>VLOOKUP(H1614,Data_Persons!$B$2:$C$9,2,0)</f>
        <v>Sara</v>
      </c>
    </row>
    <row r="1615" spans="1:15" x14ac:dyDescent="0.3">
      <c r="A1615" s="8" t="s">
        <v>1658</v>
      </c>
      <c r="B1615" s="43">
        <v>44842</v>
      </c>
      <c r="C1615" s="6">
        <f>DAY(Data_Sales[[#This Row],[Order Date]])</f>
        <v>8</v>
      </c>
      <c r="D1615" s="14">
        <f t="shared" si="75"/>
        <v>10</v>
      </c>
      <c r="E1615" s="6">
        <f t="shared" si="76"/>
        <v>2022</v>
      </c>
      <c r="F1615" s="6">
        <v>10</v>
      </c>
      <c r="G1615" s="6" t="s">
        <v>68</v>
      </c>
      <c r="H1615" s="6" t="s">
        <v>41</v>
      </c>
      <c r="I1615" s="6">
        <f>INDEX(Data_Persons[Tenure (yrs)],MATCH(Data_Sales!H1615,Data_Persons[Sales Person],0))</f>
        <v>8</v>
      </c>
      <c r="J1615" s="6" t="s">
        <v>17</v>
      </c>
      <c r="K1615" s="6" t="s">
        <v>1253</v>
      </c>
      <c r="L1615" s="22">
        <v>159</v>
      </c>
      <c r="M1615" s="6">
        <v>6</v>
      </c>
      <c r="N1615" s="22">
        <f t="shared" si="77"/>
        <v>954</v>
      </c>
      <c r="O1615" s="6" t="str">
        <f>VLOOKUP(H1615,Data_Persons!$B$2:$C$9,2,0)</f>
        <v>Philip</v>
      </c>
    </row>
    <row r="1616" spans="1:15" x14ac:dyDescent="0.3">
      <c r="A1616" s="8" t="s">
        <v>1659</v>
      </c>
      <c r="B1616" s="43">
        <v>44843</v>
      </c>
      <c r="C1616" s="6">
        <f>DAY(Data_Sales[[#This Row],[Order Date]])</f>
        <v>9</v>
      </c>
      <c r="D1616" s="14">
        <f t="shared" si="75"/>
        <v>10</v>
      </c>
      <c r="E1616" s="6">
        <f t="shared" si="76"/>
        <v>2022</v>
      </c>
      <c r="F1616" s="6">
        <v>11</v>
      </c>
      <c r="G1616" s="6" t="s">
        <v>115</v>
      </c>
      <c r="H1616" s="6" t="s">
        <v>36</v>
      </c>
      <c r="I1616" s="6">
        <f>INDEX(Data_Persons[Tenure (yrs)],MATCH(Data_Sales!H1616,Data_Persons[Sales Person],0))</f>
        <v>6</v>
      </c>
      <c r="J1616" s="6" t="s">
        <v>27</v>
      </c>
      <c r="K1616" s="6" t="s">
        <v>1253</v>
      </c>
      <c r="L1616" s="22">
        <v>159</v>
      </c>
      <c r="M1616" s="6">
        <v>0</v>
      </c>
      <c r="N1616" s="22">
        <f t="shared" si="77"/>
        <v>0</v>
      </c>
      <c r="O1616" s="6" t="str">
        <f>VLOOKUP(H1616,Data_Persons!$B$2:$C$9,2,0)</f>
        <v>Steve</v>
      </c>
    </row>
    <row r="1617" spans="1:15" x14ac:dyDescent="0.3">
      <c r="A1617" s="8" t="s">
        <v>1660</v>
      </c>
      <c r="B1617" s="43">
        <v>44849</v>
      </c>
      <c r="C1617" s="6">
        <f>DAY(Data_Sales[[#This Row],[Order Date]])</f>
        <v>15</v>
      </c>
      <c r="D1617" s="14">
        <f t="shared" si="75"/>
        <v>10</v>
      </c>
      <c r="E1617" s="6">
        <f t="shared" si="76"/>
        <v>2022</v>
      </c>
      <c r="F1617" s="6">
        <v>5</v>
      </c>
      <c r="G1617" s="6" t="s">
        <v>23</v>
      </c>
      <c r="H1617" s="6" t="s">
        <v>20</v>
      </c>
      <c r="I1617" s="6">
        <f>INDEX(Data_Persons[Tenure (yrs)],MATCH(Data_Sales!H1617,Data_Persons[Sales Person],0))</f>
        <v>2</v>
      </c>
      <c r="J1617" s="6" t="s">
        <v>21</v>
      </c>
      <c r="K1617" s="6" t="s">
        <v>1253</v>
      </c>
      <c r="L1617" s="22">
        <v>159</v>
      </c>
      <c r="M1617" s="6">
        <v>7</v>
      </c>
      <c r="N1617" s="22">
        <f t="shared" si="77"/>
        <v>1113</v>
      </c>
      <c r="O1617" s="6" t="str">
        <f>VLOOKUP(H1617,Data_Persons!$B$2:$C$9,2,0)</f>
        <v>Jeff</v>
      </c>
    </row>
    <row r="1618" spans="1:15" x14ac:dyDescent="0.3">
      <c r="A1618" s="8" t="s">
        <v>1661</v>
      </c>
      <c r="B1618" s="43">
        <v>44200</v>
      </c>
      <c r="C1618" s="6">
        <f>DAY(Data_Sales[[#This Row],[Order Date]])</f>
        <v>4</v>
      </c>
      <c r="D1618" s="14">
        <f t="shared" si="75"/>
        <v>1</v>
      </c>
      <c r="E1618" s="6">
        <f t="shared" si="76"/>
        <v>2021</v>
      </c>
      <c r="F1618" s="6">
        <v>16</v>
      </c>
      <c r="G1618" s="6" t="s">
        <v>92</v>
      </c>
      <c r="H1618" s="6" t="s">
        <v>38</v>
      </c>
      <c r="I1618" s="6">
        <f>INDEX(Data_Persons[Tenure (yrs)],MATCH(Data_Sales!H1618,Data_Persons[Sales Person],0))</f>
        <v>5</v>
      </c>
      <c r="J1618" s="6" t="s">
        <v>12</v>
      </c>
      <c r="K1618" s="6" t="s">
        <v>1662</v>
      </c>
      <c r="L1618" s="22">
        <v>69</v>
      </c>
      <c r="M1618" s="6">
        <v>4</v>
      </c>
      <c r="N1618" s="22">
        <f t="shared" si="77"/>
        <v>276</v>
      </c>
      <c r="O1618" s="6" t="str">
        <f>VLOOKUP(H1618,Data_Persons!$B$2:$C$9,2,0)</f>
        <v>Jeff</v>
      </c>
    </row>
    <row r="1619" spans="1:15" x14ac:dyDescent="0.3">
      <c r="A1619" s="8" t="s">
        <v>1663</v>
      </c>
      <c r="B1619" s="43">
        <v>44202</v>
      </c>
      <c r="C1619" s="6">
        <f>DAY(Data_Sales[[#This Row],[Order Date]])</f>
        <v>6</v>
      </c>
      <c r="D1619" s="14">
        <f t="shared" si="75"/>
        <v>1</v>
      </c>
      <c r="E1619" s="6">
        <f t="shared" si="76"/>
        <v>2021</v>
      </c>
      <c r="F1619" s="6">
        <v>13</v>
      </c>
      <c r="G1619" s="6" t="s">
        <v>35</v>
      </c>
      <c r="H1619" s="6" t="s">
        <v>26</v>
      </c>
      <c r="I1619" s="6">
        <f>INDEX(Data_Persons[Tenure (yrs)],MATCH(Data_Sales!H1619,Data_Persons[Sales Person],0))</f>
        <v>5</v>
      </c>
      <c r="J1619" s="6" t="s">
        <v>27</v>
      </c>
      <c r="K1619" s="6" t="s">
        <v>1662</v>
      </c>
      <c r="L1619" s="22">
        <v>69</v>
      </c>
      <c r="M1619" s="6">
        <v>0</v>
      </c>
      <c r="N1619" s="22">
        <f t="shared" si="77"/>
        <v>0</v>
      </c>
      <c r="O1619" s="6" t="str">
        <f>VLOOKUP(H1619,Data_Persons!$B$2:$C$9,2,0)</f>
        <v>Sara</v>
      </c>
    </row>
    <row r="1620" spans="1:15" x14ac:dyDescent="0.3">
      <c r="A1620" s="8" t="s">
        <v>1664</v>
      </c>
      <c r="B1620" s="43">
        <v>44203</v>
      </c>
      <c r="C1620" s="6">
        <f>DAY(Data_Sales[[#This Row],[Order Date]])</f>
        <v>7</v>
      </c>
      <c r="D1620" s="14">
        <f t="shared" si="75"/>
        <v>1</v>
      </c>
      <c r="E1620" s="6">
        <f t="shared" si="76"/>
        <v>2021</v>
      </c>
      <c r="F1620" s="6">
        <v>10</v>
      </c>
      <c r="G1620" s="6" t="s">
        <v>68</v>
      </c>
      <c r="H1620" s="6" t="s">
        <v>16</v>
      </c>
      <c r="I1620" s="6">
        <f>INDEX(Data_Persons[Tenure (yrs)],MATCH(Data_Sales!H1620,Data_Persons[Sales Person],0))</f>
        <v>4</v>
      </c>
      <c r="J1620" s="6" t="s">
        <v>17</v>
      </c>
      <c r="K1620" s="6" t="s">
        <v>1662</v>
      </c>
      <c r="L1620" s="22">
        <v>69</v>
      </c>
      <c r="M1620" s="6">
        <v>2</v>
      </c>
      <c r="N1620" s="22">
        <f t="shared" si="77"/>
        <v>138</v>
      </c>
      <c r="O1620" s="6" t="str">
        <f>VLOOKUP(H1620,Data_Persons!$B$2:$C$9,2,0)</f>
        <v>Steve</v>
      </c>
    </row>
    <row r="1621" spans="1:15" x14ac:dyDescent="0.3">
      <c r="A1621" s="8" t="s">
        <v>1665</v>
      </c>
      <c r="B1621" s="43">
        <v>44203</v>
      </c>
      <c r="C1621" s="6">
        <f>DAY(Data_Sales[[#This Row],[Order Date]])</f>
        <v>7</v>
      </c>
      <c r="D1621" s="14">
        <f t="shared" si="75"/>
        <v>1</v>
      </c>
      <c r="E1621" s="6">
        <f t="shared" si="76"/>
        <v>2021</v>
      </c>
      <c r="F1621" s="6">
        <v>10</v>
      </c>
      <c r="G1621" s="6" t="s">
        <v>68</v>
      </c>
      <c r="H1621" s="6" t="s">
        <v>16</v>
      </c>
      <c r="I1621" s="6">
        <f>INDEX(Data_Persons[Tenure (yrs)],MATCH(Data_Sales!H1621,Data_Persons[Sales Person],0))</f>
        <v>4</v>
      </c>
      <c r="J1621" s="6" t="s">
        <v>17</v>
      </c>
      <c r="K1621" s="6" t="s">
        <v>1662</v>
      </c>
      <c r="L1621" s="22">
        <v>69</v>
      </c>
      <c r="M1621" s="6">
        <v>2</v>
      </c>
      <c r="N1621" s="22">
        <f t="shared" si="77"/>
        <v>138</v>
      </c>
      <c r="O1621" s="6" t="str">
        <f>VLOOKUP(H1621,Data_Persons!$B$2:$C$9,2,0)</f>
        <v>Steve</v>
      </c>
    </row>
    <row r="1622" spans="1:15" x14ac:dyDescent="0.3">
      <c r="A1622" s="8" t="s">
        <v>1666</v>
      </c>
      <c r="B1622" s="43">
        <v>44206</v>
      </c>
      <c r="C1622" s="6">
        <f>DAY(Data_Sales[[#This Row],[Order Date]])</f>
        <v>10</v>
      </c>
      <c r="D1622" s="14">
        <f t="shared" si="75"/>
        <v>1</v>
      </c>
      <c r="E1622" s="6">
        <f t="shared" si="76"/>
        <v>2021</v>
      </c>
      <c r="F1622" s="6">
        <v>6</v>
      </c>
      <c r="G1622" s="6" t="s">
        <v>15</v>
      </c>
      <c r="H1622" s="6" t="s">
        <v>16</v>
      </c>
      <c r="I1622" s="6">
        <f>INDEX(Data_Persons[Tenure (yrs)],MATCH(Data_Sales!H1622,Data_Persons[Sales Person],0))</f>
        <v>4</v>
      </c>
      <c r="J1622" s="6" t="s">
        <v>17</v>
      </c>
      <c r="K1622" s="6" t="s">
        <v>1662</v>
      </c>
      <c r="L1622" s="22">
        <v>69</v>
      </c>
      <c r="M1622" s="6">
        <v>2</v>
      </c>
      <c r="N1622" s="22">
        <f t="shared" si="77"/>
        <v>138</v>
      </c>
      <c r="O1622" s="6" t="str">
        <f>VLOOKUP(H1622,Data_Persons!$B$2:$C$9,2,0)</f>
        <v>Steve</v>
      </c>
    </row>
    <row r="1623" spans="1:15" x14ac:dyDescent="0.3">
      <c r="A1623" s="8" t="s">
        <v>1667</v>
      </c>
      <c r="B1623" s="43">
        <v>44208</v>
      </c>
      <c r="C1623" s="6">
        <f>DAY(Data_Sales[[#This Row],[Order Date]])</f>
        <v>12</v>
      </c>
      <c r="D1623" s="14">
        <f t="shared" si="75"/>
        <v>1</v>
      </c>
      <c r="E1623" s="6">
        <f t="shared" si="76"/>
        <v>2021</v>
      </c>
      <c r="F1623" s="6">
        <v>19</v>
      </c>
      <c r="G1623" s="6" t="s">
        <v>32</v>
      </c>
      <c r="H1623" s="6" t="s">
        <v>11</v>
      </c>
      <c r="I1623" s="6">
        <f>INDEX(Data_Persons[Tenure (yrs)],MATCH(Data_Sales!H1623,Data_Persons[Sales Person],0))</f>
        <v>3</v>
      </c>
      <c r="J1623" s="6" t="s">
        <v>12</v>
      </c>
      <c r="K1623" s="6" t="s">
        <v>1662</v>
      </c>
      <c r="L1623" s="22">
        <v>69</v>
      </c>
      <c r="M1623" s="6">
        <v>8</v>
      </c>
      <c r="N1623" s="22">
        <f t="shared" si="77"/>
        <v>552</v>
      </c>
      <c r="O1623" s="6" t="str">
        <f>VLOOKUP(H1623,Data_Persons!$B$2:$C$9,2,0)</f>
        <v>Jeff</v>
      </c>
    </row>
    <row r="1624" spans="1:15" x14ac:dyDescent="0.3">
      <c r="A1624" s="8" t="s">
        <v>1668</v>
      </c>
      <c r="B1624" s="43">
        <v>44209</v>
      </c>
      <c r="C1624" s="6">
        <f>DAY(Data_Sales[[#This Row],[Order Date]])</f>
        <v>13</v>
      </c>
      <c r="D1624" s="14">
        <f t="shared" si="75"/>
        <v>1</v>
      </c>
      <c r="E1624" s="6">
        <f t="shared" si="76"/>
        <v>2021</v>
      </c>
      <c r="F1624" s="6">
        <v>17</v>
      </c>
      <c r="G1624" s="6" t="s">
        <v>63</v>
      </c>
      <c r="H1624" s="6" t="s">
        <v>11</v>
      </c>
      <c r="I1624" s="6">
        <f>INDEX(Data_Persons[Tenure (yrs)],MATCH(Data_Sales!H1624,Data_Persons[Sales Person],0))</f>
        <v>3</v>
      </c>
      <c r="J1624" s="6" t="s">
        <v>12</v>
      </c>
      <c r="K1624" s="6" t="s">
        <v>1662</v>
      </c>
      <c r="L1624" s="22">
        <v>69</v>
      </c>
      <c r="M1624" s="6">
        <v>5</v>
      </c>
      <c r="N1624" s="22">
        <f t="shared" si="77"/>
        <v>345</v>
      </c>
      <c r="O1624" s="6" t="str">
        <f>VLOOKUP(H1624,Data_Persons!$B$2:$C$9,2,0)</f>
        <v>Jeff</v>
      </c>
    </row>
    <row r="1625" spans="1:15" x14ac:dyDescent="0.3">
      <c r="A1625" s="8" t="s">
        <v>1669</v>
      </c>
      <c r="B1625" s="43">
        <v>44209</v>
      </c>
      <c r="C1625" s="6">
        <f>DAY(Data_Sales[[#This Row],[Order Date]])</f>
        <v>13</v>
      </c>
      <c r="D1625" s="14">
        <f t="shared" si="75"/>
        <v>1</v>
      </c>
      <c r="E1625" s="6">
        <f t="shared" si="76"/>
        <v>2021</v>
      </c>
      <c r="F1625" s="6">
        <v>16</v>
      </c>
      <c r="G1625" s="6" t="s">
        <v>92</v>
      </c>
      <c r="H1625" s="6" t="s">
        <v>38</v>
      </c>
      <c r="I1625" s="6">
        <f>INDEX(Data_Persons[Tenure (yrs)],MATCH(Data_Sales!H1625,Data_Persons[Sales Person],0))</f>
        <v>5</v>
      </c>
      <c r="J1625" s="6" t="s">
        <v>12</v>
      </c>
      <c r="K1625" s="6" t="s">
        <v>1662</v>
      </c>
      <c r="L1625" s="22">
        <v>69</v>
      </c>
      <c r="M1625" s="6">
        <v>1</v>
      </c>
      <c r="N1625" s="22">
        <f t="shared" si="77"/>
        <v>69</v>
      </c>
      <c r="O1625" s="6" t="str">
        <f>VLOOKUP(H1625,Data_Persons!$B$2:$C$9,2,0)</f>
        <v>Jeff</v>
      </c>
    </row>
    <row r="1626" spans="1:15" x14ac:dyDescent="0.3">
      <c r="A1626" s="8" t="s">
        <v>1670</v>
      </c>
      <c r="B1626" s="43">
        <v>44209</v>
      </c>
      <c r="C1626" s="6">
        <f>DAY(Data_Sales[[#This Row],[Order Date]])</f>
        <v>13</v>
      </c>
      <c r="D1626" s="14">
        <f t="shared" si="75"/>
        <v>1</v>
      </c>
      <c r="E1626" s="6">
        <f t="shared" si="76"/>
        <v>2021</v>
      </c>
      <c r="F1626" s="6">
        <v>1</v>
      </c>
      <c r="G1626" s="6" t="s">
        <v>61</v>
      </c>
      <c r="H1626" s="6" t="s">
        <v>30</v>
      </c>
      <c r="I1626" s="6">
        <f>INDEX(Data_Persons[Tenure (yrs)],MATCH(Data_Sales!H1626,Data_Persons[Sales Person],0))</f>
        <v>2</v>
      </c>
      <c r="J1626" s="6" t="s">
        <v>21</v>
      </c>
      <c r="K1626" s="6" t="s">
        <v>1662</v>
      </c>
      <c r="L1626" s="22">
        <v>69</v>
      </c>
      <c r="M1626" s="6">
        <v>2</v>
      </c>
      <c r="N1626" s="22">
        <f t="shared" si="77"/>
        <v>138</v>
      </c>
      <c r="O1626" s="6" t="str">
        <f>VLOOKUP(H1626,Data_Persons!$B$2:$C$9,2,0)</f>
        <v>Sara</v>
      </c>
    </row>
    <row r="1627" spans="1:15" x14ac:dyDescent="0.3">
      <c r="A1627" s="8" t="s">
        <v>1671</v>
      </c>
      <c r="B1627" s="43">
        <v>44210</v>
      </c>
      <c r="C1627" s="6">
        <f>DAY(Data_Sales[[#This Row],[Order Date]])</f>
        <v>14</v>
      </c>
      <c r="D1627" s="14">
        <f t="shared" si="75"/>
        <v>1</v>
      </c>
      <c r="E1627" s="6">
        <f t="shared" si="76"/>
        <v>2021</v>
      </c>
      <c r="F1627" s="6">
        <v>17</v>
      </c>
      <c r="G1627" s="6" t="s">
        <v>63</v>
      </c>
      <c r="H1627" s="6" t="s">
        <v>11</v>
      </c>
      <c r="I1627" s="6">
        <f>INDEX(Data_Persons[Tenure (yrs)],MATCH(Data_Sales!H1627,Data_Persons[Sales Person],0))</f>
        <v>3</v>
      </c>
      <c r="J1627" s="6" t="s">
        <v>12</v>
      </c>
      <c r="K1627" s="6" t="s">
        <v>1662</v>
      </c>
      <c r="L1627" s="22">
        <v>69</v>
      </c>
      <c r="M1627" s="6">
        <v>7</v>
      </c>
      <c r="N1627" s="22">
        <f t="shared" si="77"/>
        <v>483</v>
      </c>
      <c r="O1627" s="6" t="str">
        <f>VLOOKUP(H1627,Data_Persons!$B$2:$C$9,2,0)</f>
        <v>Jeff</v>
      </c>
    </row>
    <row r="1628" spans="1:15" x14ac:dyDescent="0.3">
      <c r="A1628" s="8" t="s">
        <v>1672</v>
      </c>
      <c r="B1628" s="43">
        <v>44211</v>
      </c>
      <c r="C1628" s="6">
        <f>DAY(Data_Sales[[#This Row],[Order Date]])</f>
        <v>15</v>
      </c>
      <c r="D1628" s="14">
        <f t="shared" si="75"/>
        <v>1</v>
      </c>
      <c r="E1628" s="6">
        <f t="shared" si="76"/>
        <v>2021</v>
      </c>
      <c r="F1628" s="6">
        <v>20</v>
      </c>
      <c r="G1628" s="6" t="s">
        <v>10</v>
      </c>
      <c r="H1628" s="6" t="s">
        <v>11</v>
      </c>
      <c r="I1628" s="6">
        <f>INDEX(Data_Persons[Tenure (yrs)],MATCH(Data_Sales!H1628,Data_Persons[Sales Person],0))</f>
        <v>3</v>
      </c>
      <c r="J1628" s="6" t="s">
        <v>12</v>
      </c>
      <c r="K1628" s="6" t="s">
        <v>1662</v>
      </c>
      <c r="L1628" s="22">
        <v>69</v>
      </c>
      <c r="M1628" s="6">
        <v>9</v>
      </c>
      <c r="N1628" s="22">
        <f t="shared" si="77"/>
        <v>621</v>
      </c>
      <c r="O1628" s="6" t="str">
        <f>VLOOKUP(H1628,Data_Persons!$B$2:$C$9,2,0)</f>
        <v>Jeff</v>
      </c>
    </row>
    <row r="1629" spans="1:15" x14ac:dyDescent="0.3">
      <c r="A1629" s="8" t="s">
        <v>1673</v>
      </c>
      <c r="B1629" s="43">
        <v>44211</v>
      </c>
      <c r="C1629" s="6">
        <f>DAY(Data_Sales[[#This Row],[Order Date]])</f>
        <v>15</v>
      </c>
      <c r="D1629" s="14">
        <f t="shared" si="75"/>
        <v>1</v>
      </c>
      <c r="E1629" s="6">
        <f t="shared" si="76"/>
        <v>2021</v>
      </c>
      <c r="F1629" s="6">
        <v>11</v>
      </c>
      <c r="G1629" s="6" t="s">
        <v>115</v>
      </c>
      <c r="H1629" s="6" t="s">
        <v>26</v>
      </c>
      <c r="I1629" s="6">
        <f>INDEX(Data_Persons[Tenure (yrs)],MATCH(Data_Sales!H1629,Data_Persons[Sales Person],0))</f>
        <v>5</v>
      </c>
      <c r="J1629" s="6" t="s">
        <v>27</v>
      </c>
      <c r="K1629" s="6" t="s">
        <v>1662</v>
      </c>
      <c r="L1629" s="22">
        <v>69</v>
      </c>
      <c r="M1629" s="6">
        <v>9</v>
      </c>
      <c r="N1629" s="22">
        <f t="shared" si="77"/>
        <v>621</v>
      </c>
      <c r="O1629" s="6" t="str">
        <f>VLOOKUP(H1629,Data_Persons!$B$2:$C$9,2,0)</f>
        <v>Sara</v>
      </c>
    </row>
    <row r="1630" spans="1:15" x14ac:dyDescent="0.3">
      <c r="A1630" s="8" t="s">
        <v>1674</v>
      </c>
      <c r="B1630" s="43">
        <v>44216</v>
      </c>
      <c r="C1630" s="6">
        <f>DAY(Data_Sales[[#This Row],[Order Date]])</f>
        <v>20</v>
      </c>
      <c r="D1630" s="14">
        <f t="shared" si="75"/>
        <v>1</v>
      </c>
      <c r="E1630" s="6">
        <f t="shared" si="76"/>
        <v>2021</v>
      </c>
      <c r="F1630" s="6">
        <v>16</v>
      </c>
      <c r="G1630" s="6" t="s">
        <v>92</v>
      </c>
      <c r="H1630" s="6" t="s">
        <v>38</v>
      </c>
      <c r="I1630" s="6">
        <f>INDEX(Data_Persons[Tenure (yrs)],MATCH(Data_Sales!H1630,Data_Persons[Sales Person],0))</f>
        <v>5</v>
      </c>
      <c r="J1630" s="6" t="s">
        <v>12</v>
      </c>
      <c r="K1630" s="6" t="s">
        <v>1662</v>
      </c>
      <c r="L1630" s="22">
        <v>69</v>
      </c>
      <c r="M1630" s="6">
        <v>2</v>
      </c>
      <c r="N1630" s="22">
        <f t="shared" si="77"/>
        <v>138</v>
      </c>
      <c r="O1630" s="6" t="str">
        <f>VLOOKUP(H1630,Data_Persons!$B$2:$C$9,2,0)</f>
        <v>Jeff</v>
      </c>
    </row>
    <row r="1631" spans="1:15" x14ac:dyDescent="0.3">
      <c r="A1631" s="8" t="s">
        <v>1675</v>
      </c>
      <c r="B1631" s="43">
        <v>44220</v>
      </c>
      <c r="C1631" s="6">
        <f>DAY(Data_Sales[[#This Row],[Order Date]])</f>
        <v>24</v>
      </c>
      <c r="D1631" s="14">
        <f t="shared" si="75"/>
        <v>1</v>
      </c>
      <c r="E1631" s="6">
        <f t="shared" si="76"/>
        <v>2021</v>
      </c>
      <c r="F1631" s="6">
        <v>18</v>
      </c>
      <c r="G1631" s="6" t="s">
        <v>52</v>
      </c>
      <c r="H1631" s="6" t="s">
        <v>38</v>
      </c>
      <c r="I1631" s="6">
        <f>INDEX(Data_Persons[Tenure (yrs)],MATCH(Data_Sales!H1631,Data_Persons[Sales Person],0))</f>
        <v>5</v>
      </c>
      <c r="J1631" s="6" t="s">
        <v>12</v>
      </c>
      <c r="K1631" s="6" t="s">
        <v>1662</v>
      </c>
      <c r="L1631" s="22">
        <v>69</v>
      </c>
      <c r="M1631" s="6">
        <v>7</v>
      </c>
      <c r="N1631" s="22">
        <f t="shared" si="77"/>
        <v>483</v>
      </c>
      <c r="O1631" s="6" t="str">
        <f>VLOOKUP(H1631,Data_Persons!$B$2:$C$9,2,0)</f>
        <v>Jeff</v>
      </c>
    </row>
    <row r="1632" spans="1:15" x14ac:dyDescent="0.3">
      <c r="A1632" s="8" t="s">
        <v>1676</v>
      </c>
      <c r="B1632" s="43">
        <v>44220</v>
      </c>
      <c r="C1632" s="6">
        <f>DAY(Data_Sales[[#This Row],[Order Date]])</f>
        <v>24</v>
      </c>
      <c r="D1632" s="14">
        <f t="shared" si="75"/>
        <v>1</v>
      </c>
      <c r="E1632" s="6">
        <f t="shared" si="76"/>
        <v>2021</v>
      </c>
      <c r="F1632" s="6">
        <v>8</v>
      </c>
      <c r="G1632" s="6" t="s">
        <v>76</v>
      </c>
      <c r="H1632" s="6" t="s">
        <v>16</v>
      </c>
      <c r="I1632" s="6">
        <f>INDEX(Data_Persons[Tenure (yrs)],MATCH(Data_Sales!H1632,Data_Persons[Sales Person],0))</f>
        <v>4</v>
      </c>
      <c r="J1632" s="6" t="s">
        <v>17</v>
      </c>
      <c r="K1632" s="6" t="s">
        <v>1662</v>
      </c>
      <c r="L1632" s="22">
        <v>69</v>
      </c>
      <c r="M1632" s="6">
        <v>2</v>
      </c>
      <c r="N1632" s="22">
        <f t="shared" si="77"/>
        <v>138</v>
      </c>
      <c r="O1632" s="6" t="str">
        <f>VLOOKUP(H1632,Data_Persons!$B$2:$C$9,2,0)</f>
        <v>Steve</v>
      </c>
    </row>
    <row r="1633" spans="1:15" x14ac:dyDescent="0.3">
      <c r="A1633" s="8" t="s">
        <v>1677</v>
      </c>
      <c r="B1633" s="43">
        <v>44220</v>
      </c>
      <c r="C1633" s="6">
        <f>DAY(Data_Sales[[#This Row],[Order Date]])</f>
        <v>24</v>
      </c>
      <c r="D1633" s="14">
        <f t="shared" si="75"/>
        <v>1</v>
      </c>
      <c r="E1633" s="6">
        <f t="shared" si="76"/>
        <v>2021</v>
      </c>
      <c r="F1633" s="6">
        <v>5</v>
      </c>
      <c r="G1633" s="6" t="s">
        <v>23</v>
      </c>
      <c r="H1633" s="6" t="s">
        <v>20</v>
      </c>
      <c r="I1633" s="6">
        <f>INDEX(Data_Persons[Tenure (yrs)],MATCH(Data_Sales!H1633,Data_Persons[Sales Person],0))</f>
        <v>2</v>
      </c>
      <c r="J1633" s="6" t="s">
        <v>21</v>
      </c>
      <c r="K1633" s="6" t="s">
        <v>1662</v>
      </c>
      <c r="L1633" s="22">
        <v>69</v>
      </c>
      <c r="M1633" s="6">
        <v>1</v>
      </c>
      <c r="N1633" s="22">
        <f t="shared" si="77"/>
        <v>69</v>
      </c>
      <c r="O1633" s="6" t="str">
        <f>VLOOKUP(H1633,Data_Persons!$B$2:$C$9,2,0)</f>
        <v>Jeff</v>
      </c>
    </row>
    <row r="1634" spans="1:15" x14ac:dyDescent="0.3">
      <c r="A1634" s="8" t="s">
        <v>1678</v>
      </c>
      <c r="B1634" s="43">
        <v>44220</v>
      </c>
      <c r="C1634" s="6">
        <f>DAY(Data_Sales[[#This Row],[Order Date]])</f>
        <v>24</v>
      </c>
      <c r="D1634" s="14">
        <f t="shared" si="75"/>
        <v>1</v>
      </c>
      <c r="E1634" s="6">
        <f t="shared" si="76"/>
        <v>2021</v>
      </c>
      <c r="F1634" s="6">
        <v>10</v>
      </c>
      <c r="G1634" s="6" t="s">
        <v>68</v>
      </c>
      <c r="H1634" s="6" t="s">
        <v>16</v>
      </c>
      <c r="I1634" s="6">
        <f>INDEX(Data_Persons[Tenure (yrs)],MATCH(Data_Sales!H1634,Data_Persons[Sales Person],0))</f>
        <v>4</v>
      </c>
      <c r="J1634" s="6" t="s">
        <v>17</v>
      </c>
      <c r="K1634" s="6" t="s">
        <v>1662</v>
      </c>
      <c r="L1634" s="22">
        <v>69</v>
      </c>
      <c r="M1634" s="6">
        <v>2</v>
      </c>
      <c r="N1634" s="22">
        <f t="shared" si="77"/>
        <v>138</v>
      </c>
      <c r="O1634" s="6" t="str">
        <f>VLOOKUP(H1634,Data_Persons!$B$2:$C$9,2,0)</f>
        <v>Steve</v>
      </c>
    </row>
    <row r="1635" spans="1:15" x14ac:dyDescent="0.3">
      <c r="A1635" s="8" t="s">
        <v>1679</v>
      </c>
      <c r="B1635" s="43">
        <v>44223</v>
      </c>
      <c r="C1635" s="6">
        <f>DAY(Data_Sales[[#This Row],[Order Date]])</f>
        <v>27</v>
      </c>
      <c r="D1635" s="14">
        <f t="shared" si="75"/>
        <v>1</v>
      </c>
      <c r="E1635" s="6">
        <f t="shared" si="76"/>
        <v>2021</v>
      </c>
      <c r="F1635" s="6">
        <v>12</v>
      </c>
      <c r="G1635" s="6" t="s">
        <v>25</v>
      </c>
      <c r="H1635" s="6" t="s">
        <v>26</v>
      </c>
      <c r="I1635" s="6">
        <f>INDEX(Data_Persons[Tenure (yrs)],MATCH(Data_Sales!H1635,Data_Persons[Sales Person],0))</f>
        <v>5</v>
      </c>
      <c r="J1635" s="6" t="s">
        <v>27</v>
      </c>
      <c r="K1635" s="6" t="s">
        <v>1662</v>
      </c>
      <c r="L1635" s="22">
        <v>69</v>
      </c>
      <c r="M1635" s="6">
        <v>2</v>
      </c>
      <c r="N1635" s="22">
        <f t="shared" si="77"/>
        <v>138</v>
      </c>
      <c r="O1635" s="6" t="str">
        <f>VLOOKUP(H1635,Data_Persons!$B$2:$C$9,2,0)</f>
        <v>Sara</v>
      </c>
    </row>
    <row r="1636" spans="1:15" x14ac:dyDescent="0.3">
      <c r="A1636" s="8" t="s">
        <v>1680</v>
      </c>
      <c r="B1636" s="43">
        <v>44223</v>
      </c>
      <c r="C1636" s="6">
        <f>DAY(Data_Sales[[#This Row],[Order Date]])</f>
        <v>27</v>
      </c>
      <c r="D1636" s="14">
        <f t="shared" si="75"/>
        <v>1</v>
      </c>
      <c r="E1636" s="6">
        <f t="shared" si="76"/>
        <v>2021</v>
      </c>
      <c r="F1636" s="6">
        <v>12</v>
      </c>
      <c r="G1636" s="6" t="s">
        <v>25</v>
      </c>
      <c r="H1636" s="6" t="s">
        <v>36</v>
      </c>
      <c r="I1636" s="6">
        <f>INDEX(Data_Persons[Tenure (yrs)],MATCH(Data_Sales!H1636,Data_Persons[Sales Person],0))</f>
        <v>6</v>
      </c>
      <c r="J1636" s="6" t="s">
        <v>27</v>
      </c>
      <c r="K1636" s="6" t="s">
        <v>1662</v>
      </c>
      <c r="L1636" s="22">
        <v>69</v>
      </c>
      <c r="M1636" s="6">
        <v>2</v>
      </c>
      <c r="N1636" s="22">
        <f t="shared" si="77"/>
        <v>138</v>
      </c>
      <c r="O1636" s="6" t="str">
        <f>VLOOKUP(H1636,Data_Persons!$B$2:$C$9,2,0)</f>
        <v>Steve</v>
      </c>
    </row>
    <row r="1637" spans="1:15" x14ac:dyDescent="0.3">
      <c r="A1637" s="8" t="s">
        <v>1681</v>
      </c>
      <c r="B1637" s="43">
        <v>44225</v>
      </c>
      <c r="C1637" s="6">
        <f>DAY(Data_Sales[[#This Row],[Order Date]])</f>
        <v>29</v>
      </c>
      <c r="D1637" s="14">
        <f t="shared" si="75"/>
        <v>1</v>
      </c>
      <c r="E1637" s="6">
        <f t="shared" si="76"/>
        <v>2021</v>
      </c>
      <c r="F1637" s="6">
        <v>7</v>
      </c>
      <c r="G1637" s="6" t="s">
        <v>43</v>
      </c>
      <c r="H1637" s="6" t="s">
        <v>16</v>
      </c>
      <c r="I1637" s="6">
        <f>INDEX(Data_Persons[Tenure (yrs)],MATCH(Data_Sales!H1637,Data_Persons[Sales Person],0))</f>
        <v>4</v>
      </c>
      <c r="J1637" s="6" t="s">
        <v>17</v>
      </c>
      <c r="K1637" s="6" t="s">
        <v>1662</v>
      </c>
      <c r="L1637" s="22">
        <v>69</v>
      </c>
      <c r="M1637" s="6">
        <v>8</v>
      </c>
      <c r="N1637" s="22">
        <f t="shared" si="77"/>
        <v>552</v>
      </c>
      <c r="O1637" s="6" t="str">
        <f>VLOOKUP(H1637,Data_Persons!$B$2:$C$9,2,0)</f>
        <v>Steve</v>
      </c>
    </row>
    <row r="1638" spans="1:15" x14ac:dyDescent="0.3">
      <c r="A1638" s="8" t="s">
        <v>1682</v>
      </c>
      <c r="B1638" s="43">
        <v>44226</v>
      </c>
      <c r="C1638" s="6">
        <f>DAY(Data_Sales[[#This Row],[Order Date]])</f>
        <v>30</v>
      </c>
      <c r="D1638" s="14">
        <f t="shared" si="75"/>
        <v>1</v>
      </c>
      <c r="E1638" s="6">
        <f t="shared" si="76"/>
        <v>2021</v>
      </c>
      <c r="F1638" s="6">
        <v>15</v>
      </c>
      <c r="G1638" s="6" t="s">
        <v>49</v>
      </c>
      <c r="H1638" s="6" t="s">
        <v>26</v>
      </c>
      <c r="I1638" s="6">
        <f>INDEX(Data_Persons[Tenure (yrs)],MATCH(Data_Sales!H1638,Data_Persons[Sales Person],0))</f>
        <v>5</v>
      </c>
      <c r="J1638" s="6" t="s">
        <v>27</v>
      </c>
      <c r="K1638" s="6" t="s">
        <v>1662</v>
      </c>
      <c r="L1638" s="22">
        <v>69</v>
      </c>
      <c r="M1638" s="6">
        <v>9</v>
      </c>
      <c r="N1638" s="22">
        <f t="shared" si="77"/>
        <v>621</v>
      </c>
      <c r="O1638" s="6" t="str">
        <f>VLOOKUP(H1638,Data_Persons!$B$2:$C$9,2,0)</f>
        <v>Sara</v>
      </c>
    </row>
    <row r="1639" spans="1:15" x14ac:dyDescent="0.3">
      <c r="A1639" s="8" t="s">
        <v>1683</v>
      </c>
      <c r="B1639" s="43">
        <v>44226</v>
      </c>
      <c r="C1639" s="6">
        <f>DAY(Data_Sales[[#This Row],[Order Date]])</f>
        <v>30</v>
      </c>
      <c r="D1639" s="14">
        <f t="shared" si="75"/>
        <v>1</v>
      </c>
      <c r="E1639" s="6">
        <f t="shared" si="76"/>
        <v>2021</v>
      </c>
      <c r="F1639" s="6">
        <v>11</v>
      </c>
      <c r="G1639" s="6" t="s">
        <v>115</v>
      </c>
      <c r="H1639" s="6" t="s">
        <v>36</v>
      </c>
      <c r="I1639" s="6">
        <f>INDEX(Data_Persons[Tenure (yrs)],MATCH(Data_Sales!H1639,Data_Persons[Sales Person],0))</f>
        <v>6</v>
      </c>
      <c r="J1639" s="6" t="s">
        <v>27</v>
      </c>
      <c r="K1639" s="6" t="s">
        <v>1662</v>
      </c>
      <c r="L1639" s="22">
        <v>69</v>
      </c>
      <c r="M1639" s="6">
        <v>7</v>
      </c>
      <c r="N1639" s="22">
        <f t="shared" si="77"/>
        <v>483</v>
      </c>
      <c r="O1639" s="6" t="str">
        <f>VLOOKUP(H1639,Data_Persons!$B$2:$C$9,2,0)</f>
        <v>Steve</v>
      </c>
    </row>
    <row r="1640" spans="1:15" x14ac:dyDescent="0.3">
      <c r="A1640" s="8" t="s">
        <v>1684</v>
      </c>
      <c r="B1640" s="43">
        <v>44227</v>
      </c>
      <c r="C1640" s="6">
        <f>DAY(Data_Sales[[#This Row],[Order Date]])</f>
        <v>31</v>
      </c>
      <c r="D1640" s="14">
        <f t="shared" si="75"/>
        <v>1</v>
      </c>
      <c r="E1640" s="6">
        <f t="shared" si="76"/>
        <v>2021</v>
      </c>
      <c r="F1640" s="6">
        <v>18</v>
      </c>
      <c r="G1640" s="6" t="s">
        <v>52</v>
      </c>
      <c r="H1640" s="6" t="s">
        <v>38</v>
      </c>
      <c r="I1640" s="6">
        <f>INDEX(Data_Persons[Tenure (yrs)],MATCH(Data_Sales!H1640,Data_Persons[Sales Person],0))</f>
        <v>5</v>
      </c>
      <c r="J1640" s="6" t="s">
        <v>12</v>
      </c>
      <c r="K1640" s="6" t="s">
        <v>1662</v>
      </c>
      <c r="L1640" s="22">
        <v>69</v>
      </c>
      <c r="M1640" s="6">
        <v>4</v>
      </c>
      <c r="N1640" s="22">
        <f t="shared" si="77"/>
        <v>276</v>
      </c>
      <c r="O1640" s="6" t="str">
        <f>VLOOKUP(H1640,Data_Persons!$B$2:$C$9,2,0)</f>
        <v>Jeff</v>
      </c>
    </row>
    <row r="1641" spans="1:15" x14ac:dyDescent="0.3">
      <c r="A1641" s="8" t="s">
        <v>1685</v>
      </c>
      <c r="B1641" s="43">
        <v>44228</v>
      </c>
      <c r="C1641" s="6">
        <f>DAY(Data_Sales[[#This Row],[Order Date]])</f>
        <v>1</v>
      </c>
      <c r="D1641" s="14">
        <f t="shared" si="75"/>
        <v>2</v>
      </c>
      <c r="E1641" s="6">
        <f t="shared" si="76"/>
        <v>2021</v>
      </c>
      <c r="F1641" s="6">
        <v>10</v>
      </c>
      <c r="G1641" s="6" t="s">
        <v>68</v>
      </c>
      <c r="H1641" s="6" t="s">
        <v>41</v>
      </c>
      <c r="I1641" s="6">
        <f>INDEX(Data_Persons[Tenure (yrs)],MATCH(Data_Sales!H1641,Data_Persons[Sales Person],0))</f>
        <v>8</v>
      </c>
      <c r="J1641" s="6" t="s">
        <v>17</v>
      </c>
      <c r="K1641" s="6" t="s">
        <v>1662</v>
      </c>
      <c r="L1641" s="22">
        <v>69</v>
      </c>
      <c r="M1641" s="6">
        <v>4</v>
      </c>
      <c r="N1641" s="22">
        <f t="shared" si="77"/>
        <v>276</v>
      </c>
      <c r="O1641" s="6" t="str">
        <f>VLOOKUP(H1641,Data_Persons!$B$2:$C$9,2,0)</f>
        <v>Philip</v>
      </c>
    </row>
    <row r="1642" spans="1:15" x14ac:dyDescent="0.3">
      <c r="A1642" s="8" t="s">
        <v>1686</v>
      </c>
      <c r="B1642" s="43">
        <v>44228</v>
      </c>
      <c r="C1642" s="6">
        <f>DAY(Data_Sales[[#This Row],[Order Date]])</f>
        <v>1</v>
      </c>
      <c r="D1642" s="14">
        <f t="shared" si="75"/>
        <v>2</v>
      </c>
      <c r="E1642" s="6">
        <f t="shared" si="76"/>
        <v>2021</v>
      </c>
      <c r="F1642" s="6">
        <v>20</v>
      </c>
      <c r="G1642" s="6" t="s">
        <v>10</v>
      </c>
      <c r="H1642" s="6" t="s">
        <v>11</v>
      </c>
      <c r="I1642" s="6">
        <f>INDEX(Data_Persons[Tenure (yrs)],MATCH(Data_Sales!H1642,Data_Persons[Sales Person],0))</f>
        <v>3</v>
      </c>
      <c r="J1642" s="6" t="s">
        <v>12</v>
      </c>
      <c r="K1642" s="6" t="s">
        <v>1662</v>
      </c>
      <c r="L1642" s="22">
        <v>69</v>
      </c>
      <c r="M1642" s="6">
        <v>6</v>
      </c>
      <c r="N1642" s="22">
        <f t="shared" si="77"/>
        <v>414</v>
      </c>
      <c r="O1642" s="6" t="str">
        <f>VLOOKUP(H1642,Data_Persons!$B$2:$C$9,2,0)</f>
        <v>Jeff</v>
      </c>
    </row>
    <row r="1643" spans="1:15" x14ac:dyDescent="0.3">
      <c r="A1643" s="8" t="s">
        <v>1687</v>
      </c>
      <c r="B1643" s="43">
        <v>44232</v>
      </c>
      <c r="C1643" s="6">
        <f>DAY(Data_Sales[[#This Row],[Order Date]])</f>
        <v>5</v>
      </c>
      <c r="D1643" s="14">
        <f t="shared" si="75"/>
        <v>2</v>
      </c>
      <c r="E1643" s="6">
        <f t="shared" si="76"/>
        <v>2021</v>
      </c>
      <c r="F1643" s="6">
        <v>2</v>
      </c>
      <c r="G1643" s="6" t="s">
        <v>74</v>
      </c>
      <c r="H1643" s="6" t="s">
        <v>30</v>
      </c>
      <c r="I1643" s="6">
        <f>INDEX(Data_Persons[Tenure (yrs)],MATCH(Data_Sales!H1643,Data_Persons[Sales Person],0))</f>
        <v>2</v>
      </c>
      <c r="J1643" s="6" t="s">
        <v>21</v>
      </c>
      <c r="K1643" s="6" t="s">
        <v>1662</v>
      </c>
      <c r="L1643" s="22">
        <v>69</v>
      </c>
      <c r="M1643" s="6">
        <v>7</v>
      </c>
      <c r="N1643" s="22">
        <f t="shared" si="77"/>
        <v>483</v>
      </c>
      <c r="O1643" s="6" t="str">
        <f>VLOOKUP(H1643,Data_Persons!$B$2:$C$9,2,0)</f>
        <v>Sara</v>
      </c>
    </row>
    <row r="1644" spans="1:15" x14ac:dyDescent="0.3">
      <c r="A1644" s="8" t="s">
        <v>1688</v>
      </c>
      <c r="B1644" s="43">
        <v>44232</v>
      </c>
      <c r="C1644" s="6">
        <f>DAY(Data_Sales[[#This Row],[Order Date]])</f>
        <v>5</v>
      </c>
      <c r="D1644" s="14">
        <f t="shared" si="75"/>
        <v>2</v>
      </c>
      <c r="E1644" s="6">
        <f t="shared" si="76"/>
        <v>2021</v>
      </c>
      <c r="F1644" s="6">
        <v>14</v>
      </c>
      <c r="G1644" s="6" t="s">
        <v>65</v>
      </c>
      <c r="H1644" s="6" t="s">
        <v>26</v>
      </c>
      <c r="I1644" s="6">
        <f>INDEX(Data_Persons[Tenure (yrs)],MATCH(Data_Sales!H1644,Data_Persons[Sales Person],0))</f>
        <v>5</v>
      </c>
      <c r="J1644" s="6" t="s">
        <v>27</v>
      </c>
      <c r="K1644" s="6" t="s">
        <v>1662</v>
      </c>
      <c r="L1644" s="22">
        <v>69</v>
      </c>
      <c r="M1644" s="6">
        <v>7</v>
      </c>
      <c r="N1644" s="22">
        <f t="shared" si="77"/>
        <v>483</v>
      </c>
      <c r="O1644" s="6" t="str">
        <f>VLOOKUP(H1644,Data_Persons!$B$2:$C$9,2,0)</f>
        <v>Sara</v>
      </c>
    </row>
    <row r="1645" spans="1:15" x14ac:dyDescent="0.3">
      <c r="A1645" s="8" t="s">
        <v>1689</v>
      </c>
      <c r="B1645" s="43">
        <v>44235</v>
      </c>
      <c r="C1645" s="6">
        <f>DAY(Data_Sales[[#This Row],[Order Date]])</f>
        <v>8</v>
      </c>
      <c r="D1645" s="14">
        <f t="shared" si="75"/>
        <v>2</v>
      </c>
      <c r="E1645" s="6">
        <f t="shared" si="76"/>
        <v>2021</v>
      </c>
      <c r="F1645" s="6">
        <v>8</v>
      </c>
      <c r="G1645" s="6" t="s">
        <v>76</v>
      </c>
      <c r="H1645" s="6" t="s">
        <v>16</v>
      </c>
      <c r="I1645" s="6">
        <f>INDEX(Data_Persons[Tenure (yrs)],MATCH(Data_Sales!H1645,Data_Persons[Sales Person],0))</f>
        <v>4</v>
      </c>
      <c r="J1645" s="6" t="s">
        <v>17</v>
      </c>
      <c r="K1645" s="6" t="s">
        <v>1662</v>
      </c>
      <c r="L1645" s="22">
        <v>69</v>
      </c>
      <c r="M1645" s="6">
        <v>6</v>
      </c>
      <c r="N1645" s="22">
        <f t="shared" si="77"/>
        <v>414</v>
      </c>
      <c r="O1645" s="6" t="str">
        <f>VLOOKUP(H1645,Data_Persons!$B$2:$C$9,2,0)</f>
        <v>Steve</v>
      </c>
    </row>
    <row r="1646" spans="1:15" x14ac:dyDescent="0.3">
      <c r="A1646" s="8" t="s">
        <v>1690</v>
      </c>
      <c r="B1646" s="43">
        <v>44239</v>
      </c>
      <c r="C1646" s="6">
        <f>DAY(Data_Sales[[#This Row],[Order Date]])</f>
        <v>12</v>
      </c>
      <c r="D1646" s="14">
        <f t="shared" si="75"/>
        <v>2</v>
      </c>
      <c r="E1646" s="6">
        <f t="shared" si="76"/>
        <v>2021</v>
      </c>
      <c r="F1646" s="6">
        <v>16</v>
      </c>
      <c r="G1646" s="6" t="s">
        <v>92</v>
      </c>
      <c r="H1646" s="6" t="s">
        <v>38</v>
      </c>
      <c r="I1646" s="6">
        <f>INDEX(Data_Persons[Tenure (yrs)],MATCH(Data_Sales!H1646,Data_Persons[Sales Person],0))</f>
        <v>5</v>
      </c>
      <c r="J1646" s="6" t="s">
        <v>12</v>
      </c>
      <c r="K1646" s="6" t="s">
        <v>1662</v>
      </c>
      <c r="L1646" s="22">
        <v>69</v>
      </c>
      <c r="M1646" s="6">
        <v>5</v>
      </c>
      <c r="N1646" s="22">
        <f t="shared" si="77"/>
        <v>345</v>
      </c>
      <c r="O1646" s="6" t="str">
        <f>VLOOKUP(H1646,Data_Persons!$B$2:$C$9,2,0)</f>
        <v>Jeff</v>
      </c>
    </row>
    <row r="1647" spans="1:15" x14ac:dyDescent="0.3">
      <c r="A1647" s="8" t="s">
        <v>1691</v>
      </c>
      <c r="B1647" s="43">
        <v>44240</v>
      </c>
      <c r="C1647" s="6">
        <f>DAY(Data_Sales[[#This Row],[Order Date]])</f>
        <v>13</v>
      </c>
      <c r="D1647" s="14">
        <f t="shared" si="75"/>
        <v>2</v>
      </c>
      <c r="E1647" s="6">
        <f t="shared" si="76"/>
        <v>2021</v>
      </c>
      <c r="F1647" s="6">
        <v>13</v>
      </c>
      <c r="G1647" s="6" t="s">
        <v>35</v>
      </c>
      <c r="H1647" s="6" t="s">
        <v>26</v>
      </c>
      <c r="I1647" s="6">
        <f>INDEX(Data_Persons[Tenure (yrs)],MATCH(Data_Sales!H1647,Data_Persons[Sales Person],0))</f>
        <v>5</v>
      </c>
      <c r="J1647" s="6" t="s">
        <v>27</v>
      </c>
      <c r="K1647" s="6" t="s">
        <v>1662</v>
      </c>
      <c r="L1647" s="22">
        <v>69</v>
      </c>
      <c r="M1647" s="6">
        <v>4</v>
      </c>
      <c r="N1647" s="22">
        <f t="shared" si="77"/>
        <v>276</v>
      </c>
      <c r="O1647" s="6" t="str">
        <f>VLOOKUP(H1647,Data_Persons!$B$2:$C$9,2,0)</f>
        <v>Sara</v>
      </c>
    </row>
    <row r="1648" spans="1:15" x14ac:dyDescent="0.3">
      <c r="A1648" s="8" t="s">
        <v>1692</v>
      </c>
      <c r="B1648" s="43">
        <v>44241</v>
      </c>
      <c r="C1648" s="6">
        <f>DAY(Data_Sales[[#This Row],[Order Date]])</f>
        <v>14</v>
      </c>
      <c r="D1648" s="14">
        <f t="shared" si="75"/>
        <v>2</v>
      </c>
      <c r="E1648" s="6">
        <f t="shared" si="76"/>
        <v>2021</v>
      </c>
      <c r="F1648" s="6">
        <v>8</v>
      </c>
      <c r="G1648" s="6" t="s">
        <v>76</v>
      </c>
      <c r="H1648" s="6" t="s">
        <v>41</v>
      </c>
      <c r="I1648" s="6">
        <f>INDEX(Data_Persons[Tenure (yrs)],MATCH(Data_Sales!H1648,Data_Persons[Sales Person],0))</f>
        <v>8</v>
      </c>
      <c r="J1648" s="6" t="s">
        <v>17</v>
      </c>
      <c r="K1648" s="6" t="s">
        <v>1662</v>
      </c>
      <c r="L1648" s="22">
        <v>69</v>
      </c>
      <c r="M1648" s="6">
        <v>8</v>
      </c>
      <c r="N1648" s="22">
        <f t="shared" si="77"/>
        <v>552</v>
      </c>
      <c r="O1648" s="6" t="str">
        <f>VLOOKUP(H1648,Data_Persons!$B$2:$C$9,2,0)</f>
        <v>Philip</v>
      </c>
    </row>
    <row r="1649" spans="1:15" x14ac:dyDescent="0.3">
      <c r="A1649" s="8" t="s">
        <v>1693</v>
      </c>
      <c r="B1649" s="43">
        <v>44243</v>
      </c>
      <c r="C1649" s="6">
        <f>DAY(Data_Sales[[#This Row],[Order Date]])</f>
        <v>16</v>
      </c>
      <c r="D1649" s="14">
        <f t="shared" si="75"/>
        <v>2</v>
      </c>
      <c r="E1649" s="6">
        <f t="shared" si="76"/>
        <v>2021</v>
      </c>
      <c r="F1649" s="6">
        <v>15</v>
      </c>
      <c r="G1649" s="6" t="s">
        <v>49</v>
      </c>
      <c r="H1649" s="6" t="s">
        <v>36</v>
      </c>
      <c r="I1649" s="6">
        <f>INDEX(Data_Persons[Tenure (yrs)],MATCH(Data_Sales!H1649,Data_Persons[Sales Person],0))</f>
        <v>6</v>
      </c>
      <c r="J1649" s="6" t="s">
        <v>27</v>
      </c>
      <c r="K1649" s="6" t="s">
        <v>1662</v>
      </c>
      <c r="L1649" s="22">
        <v>69</v>
      </c>
      <c r="M1649" s="6">
        <v>5</v>
      </c>
      <c r="N1649" s="22">
        <f t="shared" si="77"/>
        <v>345</v>
      </c>
      <c r="O1649" s="6" t="str">
        <f>VLOOKUP(H1649,Data_Persons!$B$2:$C$9,2,0)</f>
        <v>Steve</v>
      </c>
    </row>
    <row r="1650" spans="1:15" x14ac:dyDescent="0.3">
      <c r="A1650" s="8" t="s">
        <v>1694</v>
      </c>
      <c r="B1650" s="43">
        <v>44244</v>
      </c>
      <c r="C1650" s="6">
        <f>DAY(Data_Sales[[#This Row],[Order Date]])</f>
        <v>17</v>
      </c>
      <c r="D1650" s="14">
        <f t="shared" si="75"/>
        <v>2</v>
      </c>
      <c r="E1650" s="6">
        <f t="shared" si="76"/>
        <v>2021</v>
      </c>
      <c r="F1650" s="6">
        <v>13</v>
      </c>
      <c r="G1650" s="6" t="s">
        <v>35</v>
      </c>
      <c r="H1650" s="6" t="s">
        <v>36</v>
      </c>
      <c r="I1650" s="6">
        <f>INDEX(Data_Persons[Tenure (yrs)],MATCH(Data_Sales!H1650,Data_Persons[Sales Person],0))</f>
        <v>6</v>
      </c>
      <c r="J1650" s="6" t="s">
        <v>27</v>
      </c>
      <c r="K1650" s="6" t="s">
        <v>1662</v>
      </c>
      <c r="L1650" s="22">
        <v>69</v>
      </c>
      <c r="M1650" s="6">
        <v>1</v>
      </c>
      <c r="N1650" s="22">
        <f t="shared" si="77"/>
        <v>69</v>
      </c>
      <c r="O1650" s="6" t="str">
        <f>VLOOKUP(H1650,Data_Persons!$B$2:$C$9,2,0)</f>
        <v>Steve</v>
      </c>
    </row>
    <row r="1651" spans="1:15" x14ac:dyDescent="0.3">
      <c r="A1651" s="8" t="s">
        <v>1695</v>
      </c>
      <c r="B1651" s="43">
        <v>44245</v>
      </c>
      <c r="C1651" s="6">
        <f>DAY(Data_Sales[[#This Row],[Order Date]])</f>
        <v>18</v>
      </c>
      <c r="D1651" s="14">
        <f t="shared" si="75"/>
        <v>2</v>
      </c>
      <c r="E1651" s="6">
        <f t="shared" si="76"/>
        <v>2021</v>
      </c>
      <c r="F1651" s="6">
        <v>15</v>
      </c>
      <c r="G1651" s="6" t="s">
        <v>49</v>
      </c>
      <c r="H1651" s="6" t="s">
        <v>26</v>
      </c>
      <c r="I1651" s="6">
        <f>INDEX(Data_Persons[Tenure (yrs)],MATCH(Data_Sales!H1651,Data_Persons[Sales Person],0))</f>
        <v>5</v>
      </c>
      <c r="J1651" s="6" t="s">
        <v>27</v>
      </c>
      <c r="K1651" s="6" t="s">
        <v>1662</v>
      </c>
      <c r="L1651" s="22">
        <v>69</v>
      </c>
      <c r="M1651" s="6">
        <v>0</v>
      </c>
      <c r="N1651" s="22">
        <f t="shared" si="77"/>
        <v>0</v>
      </c>
      <c r="O1651" s="6" t="str">
        <f>VLOOKUP(H1651,Data_Persons!$B$2:$C$9,2,0)</f>
        <v>Sara</v>
      </c>
    </row>
    <row r="1652" spans="1:15" x14ac:dyDescent="0.3">
      <c r="A1652" s="8" t="s">
        <v>1696</v>
      </c>
      <c r="B1652" s="43">
        <v>44245</v>
      </c>
      <c r="C1652" s="6">
        <f>DAY(Data_Sales[[#This Row],[Order Date]])</f>
        <v>18</v>
      </c>
      <c r="D1652" s="14">
        <f t="shared" si="75"/>
        <v>2</v>
      </c>
      <c r="E1652" s="6">
        <f t="shared" si="76"/>
        <v>2021</v>
      </c>
      <c r="F1652" s="6">
        <v>12</v>
      </c>
      <c r="G1652" s="6" t="s">
        <v>25</v>
      </c>
      <c r="H1652" s="6" t="s">
        <v>36</v>
      </c>
      <c r="I1652" s="6">
        <f>INDEX(Data_Persons[Tenure (yrs)],MATCH(Data_Sales!H1652,Data_Persons[Sales Person],0))</f>
        <v>6</v>
      </c>
      <c r="J1652" s="6" t="s">
        <v>27</v>
      </c>
      <c r="K1652" s="6" t="s">
        <v>1662</v>
      </c>
      <c r="L1652" s="22">
        <v>69</v>
      </c>
      <c r="M1652" s="6">
        <v>1</v>
      </c>
      <c r="N1652" s="22">
        <f t="shared" si="77"/>
        <v>69</v>
      </c>
      <c r="O1652" s="6" t="str">
        <f>VLOOKUP(H1652,Data_Persons!$B$2:$C$9,2,0)</f>
        <v>Steve</v>
      </c>
    </row>
    <row r="1653" spans="1:15" x14ac:dyDescent="0.3">
      <c r="A1653" s="8" t="s">
        <v>1697</v>
      </c>
      <c r="B1653" s="43">
        <v>44245</v>
      </c>
      <c r="C1653" s="6">
        <f>DAY(Data_Sales[[#This Row],[Order Date]])</f>
        <v>18</v>
      </c>
      <c r="D1653" s="14">
        <f t="shared" si="75"/>
        <v>2</v>
      </c>
      <c r="E1653" s="6">
        <f t="shared" si="76"/>
        <v>2021</v>
      </c>
      <c r="F1653" s="6">
        <v>10</v>
      </c>
      <c r="G1653" s="6" t="s">
        <v>68</v>
      </c>
      <c r="H1653" s="6" t="s">
        <v>16</v>
      </c>
      <c r="I1653" s="6">
        <f>INDEX(Data_Persons[Tenure (yrs)],MATCH(Data_Sales!H1653,Data_Persons[Sales Person],0))</f>
        <v>4</v>
      </c>
      <c r="J1653" s="6" t="s">
        <v>17</v>
      </c>
      <c r="K1653" s="6" t="s">
        <v>1662</v>
      </c>
      <c r="L1653" s="22">
        <v>69</v>
      </c>
      <c r="M1653" s="6">
        <v>4</v>
      </c>
      <c r="N1653" s="22">
        <f t="shared" si="77"/>
        <v>276</v>
      </c>
      <c r="O1653" s="6" t="str">
        <f>VLOOKUP(H1653,Data_Persons!$B$2:$C$9,2,0)</f>
        <v>Steve</v>
      </c>
    </row>
    <row r="1654" spans="1:15" x14ac:dyDescent="0.3">
      <c r="A1654" s="8" t="s">
        <v>1698</v>
      </c>
      <c r="B1654" s="43">
        <v>44245</v>
      </c>
      <c r="C1654" s="6">
        <f>DAY(Data_Sales[[#This Row],[Order Date]])</f>
        <v>18</v>
      </c>
      <c r="D1654" s="14">
        <f t="shared" si="75"/>
        <v>2</v>
      </c>
      <c r="E1654" s="6">
        <f t="shared" si="76"/>
        <v>2021</v>
      </c>
      <c r="F1654" s="6">
        <v>6</v>
      </c>
      <c r="G1654" s="6" t="s">
        <v>15</v>
      </c>
      <c r="H1654" s="6" t="s">
        <v>16</v>
      </c>
      <c r="I1654" s="6">
        <f>INDEX(Data_Persons[Tenure (yrs)],MATCH(Data_Sales!H1654,Data_Persons[Sales Person],0))</f>
        <v>4</v>
      </c>
      <c r="J1654" s="6" t="s">
        <v>17</v>
      </c>
      <c r="K1654" s="6" t="s">
        <v>1662</v>
      </c>
      <c r="L1654" s="22">
        <v>69</v>
      </c>
      <c r="M1654" s="6">
        <v>3</v>
      </c>
      <c r="N1654" s="22">
        <f t="shared" si="77"/>
        <v>207</v>
      </c>
      <c r="O1654" s="6" t="str">
        <f>VLOOKUP(H1654,Data_Persons!$B$2:$C$9,2,0)</f>
        <v>Steve</v>
      </c>
    </row>
    <row r="1655" spans="1:15" x14ac:dyDescent="0.3">
      <c r="A1655" s="8" t="s">
        <v>1699</v>
      </c>
      <c r="B1655" s="43">
        <v>44246</v>
      </c>
      <c r="C1655" s="6">
        <f>DAY(Data_Sales[[#This Row],[Order Date]])</f>
        <v>19</v>
      </c>
      <c r="D1655" s="14">
        <f t="shared" si="75"/>
        <v>2</v>
      </c>
      <c r="E1655" s="6">
        <f t="shared" si="76"/>
        <v>2021</v>
      </c>
      <c r="F1655" s="6">
        <v>11</v>
      </c>
      <c r="G1655" s="6" t="s">
        <v>115</v>
      </c>
      <c r="H1655" s="6" t="s">
        <v>26</v>
      </c>
      <c r="I1655" s="6">
        <f>INDEX(Data_Persons[Tenure (yrs)],MATCH(Data_Sales!H1655,Data_Persons[Sales Person],0))</f>
        <v>5</v>
      </c>
      <c r="J1655" s="6" t="s">
        <v>27</v>
      </c>
      <c r="K1655" s="6" t="s">
        <v>1662</v>
      </c>
      <c r="L1655" s="22">
        <v>69</v>
      </c>
      <c r="M1655" s="6">
        <v>5</v>
      </c>
      <c r="N1655" s="22">
        <f t="shared" si="77"/>
        <v>345</v>
      </c>
      <c r="O1655" s="6" t="str">
        <f>VLOOKUP(H1655,Data_Persons!$B$2:$C$9,2,0)</f>
        <v>Sara</v>
      </c>
    </row>
    <row r="1656" spans="1:15" x14ac:dyDescent="0.3">
      <c r="A1656" s="8" t="s">
        <v>1700</v>
      </c>
      <c r="B1656" s="43">
        <v>44248</v>
      </c>
      <c r="C1656" s="6">
        <f>DAY(Data_Sales[[#This Row],[Order Date]])</f>
        <v>21</v>
      </c>
      <c r="D1656" s="14">
        <f t="shared" si="75"/>
        <v>2</v>
      </c>
      <c r="E1656" s="6">
        <f t="shared" si="76"/>
        <v>2021</v>
      </c>
      <c r="F1656" s="6">
        <v>20</v>
      </c>
      <c r="G1656" s="6" t="s">
        <v>10</v>
      </c>
      <c r="H1656" s="6" t="s">
        <v>38</v>
      </c>
      <c r="I1656" s="6">
        <f>INDEX(Data_Persons[Tenure (yrs)],MATCH(Data_Sales!H1656,Data_Persons[Sales Person],0))</f>
        <v>5</v>
      </c>
      <c r="J1656" s="6" t="s">
        <v>12</v>
      </c>
      <c r="K1656" s="6" t="s">
        <v>1662</v>
      </c>
      <c r="L1656" s="22">
        <v>69</v>
      </c>
      <c r="M1656" s="6">
        <v>3</v>
      </c>
      <c r="N1656" s="22">
        <f t="shared" si="77"/>
        <v>207</v>
      </c>
      <c r="O1656" s="6" t="str">
        <f>VLOOKUP(H1656,Data_Persons!$B$2:$C$9,2,0)</f>
        <v>Jeff</v>
      </c>
    </row>
    <row r="1657" spans="1:15" x14ac:dyDescent="0.3">
      <c r="A1657" s="8" t="s">
        <v>1701</v>
      </c>
      <c r="B1657" s="43">
        <v>44248</v>
      </c>
      <c r="C1657" s="6">
        <f>DAY(Data_Sales[[#This Row],[Order Date]])</f>
        <v>21</v>
      </c>
      <c r="D1657" s="14">
        <f t="shared" si="75"/>
        <v>2</v>
      </c>
      <c r="E1657" s="6">
        <f t="shared" si="76"/>
        <v>2021</v>
      </c>
      <c r="F1657" s="6">
        <v>20</v>
      </c>
      <c r="G1657" s="6" t="s">
        <v>10</v>
      </c>
      <c r="H1657" s="6" t="s">
        <v>11</v>
      </c>
      <c r="I1657" s="6">
        <f>INDEX(Data_Persons[Tenure (yrs)],MATCH(Data_Sales!H1657,Data_Persons[Sales Person],0))</f>
        <v>3</v>
      </c>
      <c r="J1657" s="6" t="s">
        <v>12</v>
      </c>
      <c r="K1657" s="6" t="s">
        <v>1662</v>
      </c>
      <c r="L1657" s="22">
        <v>69</v>
      </c>
      <c r="M1657" s="6">
        <v>1</v>
      </c>
      <c r="N1657" s="22">
        <f t="shared" si="77"/>
        <v>69</v>
      </c>
      <c r="O1657" s="6" t="str">
        <f>VLOOKUP(H1657,Data_Persons!$B$2:$C$9,2,0)</f>
        <v>Jeff</v>
      </c>
    </row>
    <row r="1658" spans="1:15" x14ac:dyDescent="0.3">
      <c r="A1658" s="8" t="s">
        <v>1702</v>
      </c>
      <c r="B1658" s="43">
        <v>44256</v>
      </c>
      <c r="C1658" s="6">
        <f>DAY(Data_Sales[[#This Row],[Order Date]])</f>
        <v>1</v>
      </c>
      <c r="D1658" s="14">
        <f t="shared" si="75"/>
        <v>3</v>
      </c>
      <c r="E1658" s="6">
        <f t="shared" si="76"/>
        <v>2021</v>
      </c>
      <c r="F1658" s="6">
        <v>18</v>
      </c>
      <c r="G1658" s="6" t="s">
        <v>52</v>
      </c>
      <c r="H1658" s="6" t="s">
        <v>11</v>
      </c>
      <c r="I1658" s="6">
        <f>INDEX(Data_Persons[Tenure (yrs)],MATCH(Data_Sales!H1658,Data_Persons[Sales Person],0))</f>
        <v>3</v>
      </c>
      <c r="J1658" s="6" t="s">
        <v>12</v>
      </c>
      <c r="K1658" s="6" t="s">
        <v>1662</v>
      </c>
      <c r="L1658" s="22">
        <v>69</v>
      </c>
      <c r="M1658" s="6">
        <v>8</v>
      </c>
      <c r="N1658" s="22">
        <f t="shared" si="77"/>
        <v>552</v>
      </c>
      <c r="O1658" s="6" t="str">
        <f>VLOOKUP(H1658,Data_Persons!$B$2:$C$9,2,0)</f>
        <v>Jeff</v>
      </c>
    </row>
    <row r="1659" spans="1:15" x14ac:dyDescent="0.3">
      <c r="A1659" s="8" t="s">
        <v>1703</v>
      </c>
      <c r="B1659" s="43">
        <v>44263</v>
      </c>
      <c r="C1659" s="6">
        <f>DAY(Data_Sales[[#This Row],[Order Date]])</f>
        <v>8</v>
      </c>
      <c r="D1659" s="14">
        <f t="shared" si="75"/>
        <v>3</v>
      </c>
      <c r="E1659" s="6">
        <f t="shared" si="76"/>
        <v>2021</v>
      </c>
      <c r="F1659" s="6">
        <v>4</v>
      </c>
      <c r="G1659" s="6" t="s">
        <v>19</v>
      </c>
      <c r="H1659" s="6" t="s">
        <v>30</v>
      </c>
      <c r="I1659" s="6">
        <f>INDEX(Data_Persons[Tenure (yrs)],MATCH(Data_Sales!H1659,Data_Persons[Sales Person],0))</f>
        <v>2</v>
      </c>
      <c r="J1659" s="6" t="s">
        <v>21</v>
      </c>
      <c r="K1659" s="6" t="s">
        <v>1662</v>
      </c>
      <c r="L1659" s="22">
        <v>69</v>
      </c>
      <c r="M1659" s="6">
        <v>4</v>
      </c>
      <c r="N1659" s="22">
        <f t="shared" si="77"/>
        <v>276</v>
      </c>
      <c r="O1659" s="6" t="str">
        <f>VLOOKUP(H1659,Data_Persons!$B$2:$C$9,2,0)</f>
        <v>Sara</v>
      </c>
    </row>
    <row r="1660" spans="1:15" x14ac:dyDescent="0.3">
      <c r="A1660" s="8" t="s">
        <v>1704</v>
      </c>
      <c r="B1660" s="43">
        <v>44265</v>
      </c>
      <c r="C1660" s="6">
        <f>DAY(Data_Sales[[#This Row],[Order Date]])</f>
        <v>10</v>
      </c>
      <c r="D1660" s="14">
        <f t="shared" si="75"/>
        <v>3</v>
      </c>
      <c r="E1660" s="6">
        <f t="shared" si="76"/>
        <v>2021</v>
      </c>
      <c r="F1660" s="6">
        <v>5</v>
      </c>
      <c r="G1660" s="6" t="s">
        <v>23</v>
      </c>
      <c r="H1660" s="6" t="s">
        <v>30</v>
      </c>
      <c r="I1660" s="6">
        <f>INDEX(Data_Persons[Tenure (yrs)],MATCH(Data_Sales!H1660,Data_Persons[Sales Person],0))</f>
        <v>2</v>
      </c>
      <c r="J1660" s="6" t="s">
        <v>21</v>
      </c>
      <c r="K1660" s="6" t="s">
        <v>1662</v>
      </c>
      <c r="L1660" s="22">
        <v>69</v>
      </c>
      <c r="M1660" s="6">
        <v>6</v>
      </c>
      <c r="N1660" s="22">
        <f t="shared" si="77"/>
        <v>414</v>
      </c>
      <c r="O1660" s="6" t="str">
        <f>VLOOKUP(H1660,Data_Persons!$B$2:$C$9,2,0)</f>
        <v>Sara</v>
      </c>
    </row>
    <row r="1661" spans="1:15" x14ac:dyDescent="0.3">
      <c r="A1661" s="8" t="s">
        <v>1705</v>
      </c>
      <c r="B1661" s="43">
        <v>44266</v>
      </c>
      <c r="C1661" s="6">
        <f>DAY(Data_Sales[[#This Row],[Order Date]])</f>
        <v>11</v>
      </c>
      <c r="D1661" s="14">
        <f t="shared" si="75"/>
        <v>3</v>
      </c>
      <c r="E1661" s="6">
        <f t="shared" si="76"/>
        <v>2021</v>
      </c>
      <c r="F1661" s="6">
        <v>18</v>
      </c>
      <c r="G1661" s="6" t="s">
        <v>52</v>
      </c>
      <c r="H1661" s="6" t="s">
        <v>38</v>
      </c>
      <c r="I1661" s="6">
        <f>INDEX(Data_Persons[Tenure (yrs)],MATCH(Data_Sales!H1661,Data_Persons[Sales Person],0))</f>
        <v>5</v>
      </c>
      <c r="J1661" s="6" t="s">
        <v>12</v>
      </c>
      <c r="K1661" s="6" t="s">
        <v>1662</v>
      </c>
      <c r="L1661" s="22">
        <v>69</v>
      </c>
      <c r="M1661" s="6">
        <v>9</v>
      </c>
      <c r="N1661" s="22">
        <f t="shared" si="77"/>
        <v>621</v>
      </c>
      <c r="O1661" s="6" t="str">
        <f>VLOOKUP(H1661,Data_Persons!$B$2:$C$9,2,0)</f>
        <v>Jeff</v>
      </c>
    </row>
    <row r="1662" spans="1:15" x14ac:dyDescent="0.3">
      <c r="A1662" s="8" t="s">
        <v>1706</v>
      </c>
      <c r="B1662" s="43">
        <v>44270</v>
      </c>
      <c r="C1662" s="6">
        <f>DAY(Data_Sales[[#This Row],[Order Date]])</f>
        <v>15</v>
      </c>
      <c r="D1662" s="14">
        <f t="shared" si="75"/>
        <v>3</v>
      </c>
      <c r="E1662" s="6">
        <f t="shared" si="76"/>
        <v>2021</v>
      </c>
      <c r="F1662" s="6">
        <v>9</v>
      </c>
      <c r="G1662" s="6" t="s">
        <v>40</v>
      </c>
      <c r="H1662" s="6" t="s">
        <v>16</v>
      </c>
      <c r="I1662" s="6">
        <f>INDEX(Data_Persons[Tenure (yrs)],MATCH(Data_Sales!H1662,Data_Persons[Sales Person],0))</f>
        <v>4</v>
      </c>
      <c r="J1662" s="6" t="s">
        <v>17</v>
      </c>
      <c r="K1662" s="6" t="s">
        <v>1662</v>
      </c>
      <c r="L1662" s="22">
        <v>69</v>
      </c>
      <c r="M1662" s="6">
        <v>8</v>
      </c>
      <c r="N1662" s="22">
        <f t="shared" si="77"/>
        <v>552</v>
      </c>
      <c r="O1662" s="6" t="str">
        <f>VLOOKUP(H1662,Data_Persons!$B$2:$C$9,2,0)</f>
        <v>Steve</v>
      </c>
    </row>
    <row r="1663" spans="1:15" x14ac:dyDescent="0.3">
      <c r="A1663" s="8" t="s">
        <v>1707</v>
      </c>
      <c r="B1663" s="43">
        <v>44271</v>
      </c>
      <c r="C1663" s="6">
        <f>DAY(Data_Sales[[#This Row],[Order Date]])</f>
        <v>16</v>
      </c>
      <c r="D1663" s="14">
        <f t="shared" si="75"/>
        <v>3</v>
      </c>
      <c r="E1663" s="6">
        <f t="shared" si="76"/>
        <v>2021</v>
      </c>
      <c r="F1663" s="6">
        <v>20</v>
      </c>
      <c r="G1663" s="6" t="s">
        <v>10</v>
      </c>
      <c r="H1663" s="6" t="s">
        <v>11</v>
      </c>
      <c r="I1663" s="6">
        <f>INDEX(Data_Persons[Tenure (yrs)],MATCH(Data_Sales!H1663,Data_Persons[Sales Person],0))</f>
        <v>3</v>
      </c>
      <c r="J1663" s="6" t="s">
        <v>12</v>
      </c>
      <c r="K1663" s="6" t="s">
        <v>1662</v>
      </c>
      <c r="L1663" s="22">
        <v>69</v>
      </c>
      <c r="M1663" s="6">
        <v>8</v>
      </c>
      <c r="N1663" s="22">
        <f t="shared" si="77"/>
        <v>552</v>
      </c>
      <c r="O1663" s="6" t="str">
        <f>VLOOKUP(H1663,Data_Persons!$B$2:$C$9,2,0)</f>
        <v>Jeff</v>
      </c>
    </row>
    <row r="1664" spans="1:15" x14ac:dyDescent="0.3">
      <c r="A1664" s="8" t="s">
        <v>1708</v>
      </c>
      <c r="B1664" s="43">
        <v>44271</v>
      </c>
      <c r="C1664" s="6">
        <f>DAY(Data_Sales[[#This Row],[Order Date]])</f>
        <v>16</v>
      </c>
      <c r="D1664" s="14">
        <f t="shared" si="75"/>
        <v>3</v>
      </c>
      <c r="E1664" s="6">
        <f t="shared" si="76"/>
        <v>2021</v>
      </c>
      <c r="F1664" s="6">
        <v>4</v>
      </c>
      <c r="G1664" s="6" t="s">
        <v>19</v>
      </c>
      <c r="H1664" s="6" t="s">
        <v>20</v>
      </c>
      <c r="I1664" s="6">
        <f>INDEX(Data_Persons[Tenure (yrs)],MATCH(Data_Sales!H1664,Data_Persons[Sales Person],0))</f>
        <v>2</v>
      </c>
      <c r="J1664" s="6" t="s">
        <v>21</v>
      </c>
      <c r="K1664" s="6" t="s">
        <v>1662</v>
      </c>
      <c r="L1664" s="22">
        <v>69</v>
      </c>
      <c r="M1664" s="6">
        <v>7</v>
      </c>
      <c r="N1664" s="22">
        <f t="shared" si="77"/>
        <v>483</v>
      </c>
      <c r="O1664" s="6" t="str">
        <f>VLOOKUP(H1664,Data_Persons!$B$2:$C$9,2,0)</f>
        <v>Jeff</v>
      </c>
    </row>
    <row r="1665" spans="1:15" x14ac:dyDescent="0.3">
      <c r="A1665" s="8" t="s">
        <v>1709</v>
      </c>
      <c r="B1665" s="43">
        <v>44271</v>
      </c>
      <c r="C1665" s="6">
        <f>DAY(Data_Sales[[#This Row],[Order Date]])</f>
        <v>16</v>
      </c>
      <c r="D1665" s="14">
        <f t="shared" si="75"/>
        <v>3</v>
      </c>
      <c r="E1665" s="6">
        <f t="shared" si="76"/>
        <v>2021</v>
      </c>
      <c r="F1665" s="6">
        <v>4</v>
      </c>
      <c r="G1665" s="6" t="s">
        <v>19</v>
      </c>
      <c r="H1665" s="6" t="s">
        <v>20</v>
      </c>
      <c r="I1665" s="6">
        <f>INDEX(Data_Persons[Tenure (yrs)],MATCH(Data_Sales!H1665,Data_Persons[Sales Person],0))</f>
        <v>2</v>
      </c>
      <c r="J1665" s="6" t="s">
        <v>21</v>
      </c>
      <c r="K1665" s="6" t="s">
        <v>1662</v>
      </c>
      <c r="L1665" s="22">
        <v>69</v>
      </c>
      <c r="M1665" s="6">
        <v>5</v>
      </c>
      <c r="N1665" s="22">
        <f t="shared" si="77"/>
        <v>345</v>
      </c>
      <c r="O1665" s="6" t="str">
        <f>VLOOKUP(H1665,Data_Persons!$B$2:$C$9,2,0)</f>
        <v>Jeff</v>
      </c>
    </row>
    <row r="1666" spans="1:15" x14ac:dyDescent="0.3">
      <c r="A1666" s="8" t="s">
        <v>1710</v>
      </c>
      <c r="B1666" s="43">
        <v>44273</v>
      </c>
      <c r="C1666" s="6">
        <f>DAY(Data_Sales[[#This Row],[Order Date]])</f>
        <v>18</v>
      </c>
      <c r="D1666" s="14">
        <f t="shared" ref="D1666:D1729" si="78">MONTH(B1666)</f>
        <v>3</v>
      </c>
      <c r="E1666" s="6">
        <f t="shared" ref="E1666:E1729" si="79">YEAR(B1666)</f>
        <v>2021</v>
      </c>
      <c r="F1666" s="6">
        <v>18</v>
      </c>
      <c r="G1666" s="6" t="s">
        <v>52</v>
      </c>
      <c r="H1666" s="6" t="s">
        <v>11</v>
      </c>
      <c r="I1666" s="6">
        <f>INDEX(Data_Persons[Tenure (yrs)],MATCH(Data_Sales!H1666,Data_Persons[Sales Person],0))</f>
        <v>3</v>
      </c>
      <c r="J1666" s="6" t="s">
        <v>12</v>
      </c>
      <c r="K1666" s="6" t="s">
        <v>1662</v>
      </c>
      <c r="L1666" s="22">
        <v>69</v>
      </c>
      <c r="M1666" s="6">
        <v>5</v>
      </c>
      <c r="N1666" s="22">
        <f t="shared" si="77"/>
        <v>345</v>
      </c>
      <c r="O1666" s="6" t="str">
        <f>VLOOKUP(H1666,Data_Persons!$B$2:$C$9,2,0)</f>
        <v>Jeff</v>
      </c>
    </row>
    <row r="1667" spans="1:15" x14ac:dyDescent="0.3">
      <c r="A1667" s="8" t="s">
        <v>1711</v>
      </c>
      <c r="B1667" s="43">
        <v>44274</v>
      </c>
      <c r="C1667" s="6">
        <f>DAY(Data_Sales[[#This Row],[Order Date]])</f>
        <v>19</v>
      </c>
      <c r="D1667" s="14">
        <f t="shared" si="78"/>
        <v>3</v>
      </c>
      <c r="E1667" s="6">
        <f t="shared" si="79"/>
        <v>2021</v>
      </c>
      <c r="F1667" s="6">
        <v>2</v>
      </c>
      <c r="G1667" s="6" t="s">
        <v>74</v>
      </c>
      <c r="H1667" s="6" t="s">
        <v>20</v>
      </c>
      <c r="I1667" s="6">
        <f>INDEX(Data_Persons[Tenure (yrs)],MATCH(Data_Sales!H1667,Data_Persons[Sales Person],0))</f>
        <v>2</v>
      </c>
      <c r="J1667" s="6" t="s">
        <v>21</v>
      </c>
      <c r="K1667" s="6" t="s">
        <v>1662</v>
      </c>
      <c r="L1667" s="22">
        <v>69</v>
      </c>
      <c r="M1667" s="6">
        <v>8</v>
      </c>
      <c r="N1667" s="22">
        <f t="shared" ref="N1667:N1730" si="80">L1667*M1667</f>
        <v>552</v>
      </c>
      <c r="O1667" s="6" t="str">
        <f>VLOOKUP(H1667,Data_Persons!$B$2:$C$9,2,0)</f>
        <v>Jeff</v>
      </c>
    </row>
    <row r="1668" spans="1:15" x14ac:dyDescent="0.3">
      <c r="A1668" s="8" t="s">
        <v>1712</v>
      </c>
      <c r="B1668" s="43">
        <v>44275</v>
      </c>
      <c r="C1668" s="6">
        <f>DAY(Data_Sales[[#This Row],[Order Date]])</f>
        <v>20</v>
      </c>
      <c r="D1668" s="14">
        <f t="shared" si="78"/>
        <v>3</v>
      </c>
      <c r="E1668" s="6">
        <f t="shared" si="79"/>
        <v>2021</v>
      </c>
      <c r="F1668" s="6">
        <v>14</v>
      </c>
      <c r="G1668" s="6" t="s">
        <v>65</v>
      </c>
      <c r="H1668" s="6" t="s">
        <v>26</v>
      </c>
      <c r="I1668" s="6">
        <f>INDEX(Data_Persons[Tenure (yrs)],MATCH(Data_Sales!H1668,Data_Persons[Sales Person],0))</f>
        <v>5</v>
      </c>
      <c r="J1668" s="6" t="s">
        <v>27</v>
      </c>
      <c r="K1668" s="6" t="s">
        <v>1662</v>
      </c>
      <c r="L1668" s="22">
        <v>69</v>
      </c>
      <c r="M1668" s="6">
        <v>9</v>
      </c>
      <c r="N1668" s="22">
        <f t="shared" si="80"/>
        <v>621</v>
      </c>
      <c r="O1668" s="6" t="str">
        <f>VLOOKUP(H1668,Data_Persons!$B$2:$C$9,2,0)</f>
        <v>Sara</v>
      </c>
    </row>
    <row r="1669" spans="1:15" x14ac:dyDescent="0.3">
      <c r="A1669" s="8" t="s">
        <v>1713</v>
      </c>
      <c r="B1669" s="43">
        <v>44280</v>
      </c>
      <c r="C1669" s="6">
        <f>DAY(Data_Sales[[#This Row],[Order Date]])</f>
        <v>25</v>
      </c>
      <c r="D1669" s="14">
        <f t="shared" si="78"/>
        <v>3</v>
      </c>
      <c r="E1669" s="6">
        <f t="shared" si="79"/>
        <v>2021</v>
      </c>
      <c r="F1669" s="6">
        <v>12</v>
      </c>
      <c r="G1669" s="6" t="s">
        <v>25</v>
      </c>
      <c r="H1669" s="6" t="s">
        <v>36</v>
      </c>
      <c r="I1669" s="6">
        <f>INDEX(Data_Persons[Tenure (yrs)],MATCH(Data_Sales!H1669,Data_Persons[Sales Person],0))</f>
        <v>6</v>
      </c>
      <c r="J1669" s="6" t="s">
        <v>27</v>
      </c>
      <c r="K1669" s="6" t="s">
        <v>1662</v>
      </c>
      <c r="L1669" s="22">
        <v>69</v>
      </c>
      <c r="M1669" s="6">
        <v>4</v>
      </c>
      <c r="N1669" s="22">
        <f t="shared" si="80"/>
        <v>276</v>
      </c>
      <c r="O1669" s="6" t="str">
        <f>VLOOKUP(H1669,Data_Persons!$B$2:$C$9,2,0)</f>
        <v>Steve</v>
      </c>
    </row>
    <row r="1670" spans="1:15" x14ac:dyDescent="0.3">
      <c r="A1670" s="8" t="s">
        <v>1714</v>
      </c>
      <c r="B1670" s="43">
        <v>44281</v>
      </c>
      <c r="C1670" s="6">
        <f>DAY(Data_Sales[[#This Row],[Order Date]])</f>
        <v>26</v>
      </c>
      <c r="D1670" s="14">
        <f t="shared" si="78"/>
        <v>3</v>
      </c>
      <c r="E1670" s="6">
        <f t="shared" si="79"/>
        <v>2021</v>
      </c>
      <c r="F1670" s="6">
        <v>9</v>
      </c>
      <c r="G1670" s="6" t="s">
        <v>40</v>
      </c>
      <c r="H1670" s="6" t="s">
        <v>41</v>
      </c>
      <c r="I1670" s="6">
        <f>INDEX(Data_Persons[Tenure (yrs)],MATCH(Data_Sales!H1670,Data_Persons[Sales Person],0))</f>
        <v>8</v>
      </c>
      <c r="J1670" s="6" t="s">
        <v>17</v>
      </c>
      <c r="K1670" s="6" t="s">
        <v>1662</v>
      </c>
      <c r="L1670" s="22">
        <v>69</v>
      </c>
      <c r="M1670" s="6">
        <v>9</v>
      </c>
      <c r="N1670" s="22">
        <f t="shared" si="80"/>
        <v>621</v>
      </c>
      <c r="O1670" s="6" t="str">
        <f>VLOOKUP(H1670,Data_Persons!$B$2:$C$9,2,0)</f>
        <v>Philip</v>
      </c>
    </row>
    <row r="1671" spans="1:15" x14ac:dyDescent="0.3">
      <c r="A1671" s="8" t="s">
        <v>1715</v>
      </c>
      <c r="B1671" s="43">
        <v>44281</v>
      </c>
      <c r="C1671" s="6">
        <f>DAY(Data_Sales[[#This Row],[Order Date]])</f>
        <v>26</v>
      </c>
      <c r="D1671" s="14">
        <f t="shared" si="78"/>
        <v>3</v>
      </c>
      <c r="E1671" s="6">
        <f t="shared" si="79"/>
        <v>2021</v>
      </c>
      <c r="F1671" s="6">
        <v>20</v>
      </c>
      <c r="G1671" s="6" t="s">
        <v>10</v>
      </c>
      <c r="H1671" s="6" t="s">
        <v>11</v>
      </c>
      <c r="I1671" s="6">
        <f>INDEX(Data_Persons[Tenure (yrs)],MATCH(Data_Sales!H1671,Data_Persons[Sales Person],0))</f>
        <v>3</v>
      </c>
      <c r="J1671" s="6" t="s">
        <v>12</v>
      </c>
      <c r="K1671" s="6" t="s">
        <v>1662</v>
      </c>
      <c r="L1671" s="22">
        <v>69</v>
      </c>
      <c r="M1671" s="6">
        <v>3</v>
      </c>
      <c r="N1671" s="22">
        <f t="shared" si="80"/>
        <v>207</v>
      </c>
      <c r="O1671" s="6" t="str">
        <f>VLOOKUP(H1671,Data_Persons!$B$2:$C$9,2,0)</f>
        <v>Jeff</v>
      </c>
    </row>
    <row r="1672" spans="1:15" x14ac:dyDescent="0.3">
      <c r="A1672" s="8" t="s">
        <v>1716</v>
      </c>
      <c r="B1672" s="43">
        <v>44282</v>
      </c>
      <c r="C1672" s="6">
        <f>DAY(Data_Sales[[#This Row],[Order Date]])</f>
        <v>27</v>
      </c>
      <c r="D1672" s="14">
        <f t="shared" si="78"/>
        <v>3</v>
      </c>
      <c r="E1672" s="6">
        <f t="shared" si="79"/>
        <v>2021</v>
      </c>
      <c r="F1672" s="6">
        <v>13</v>
      </c>
      <c r="G1672" s="6" t="s">
        <v>35</v>
      </c>
      <c r="H1672" s="6" t="s">
        <v>36</v>
      </c>
      <c r="I1672" s="6">
        <f>INDEX(Data_Persons[Tenure (yrs)],MATCH(Data_Sales!H1672,Data_Persons[Sales Person],0))</f>
        <v>6</v>
      </c>
      <c r="J1672" s="6" t="s">
        <v>27</v>
      </c>
      <c r="K1672" s="6" t="s">
        <v>1662</v>
      </c>
      <c r="L1672" s="22">
        <v>69</v>
      </c>
      <c r="M1672" s="6">
        <v>6</v>
      </c>
      <c r="N1672" s="22">
        <f t="shared" si="80"/>
        <v>414</v>
      </c>
      <c r="O1672" s="6" t="str">
        <f>VLOOKUP(H1672,Data_Persons!$B$2:$C$9,2,0)</f>
        <v>Steve</v>
      </c>
    </row>
    <row r="1673" spans="1:15" x14ac:dyDescent="0.3">
      <c r="A1673" s="8" t="s">
        <v>1717</v>
      </c>
      <c r="B1673" s="43">
        <v>44285</v>
      </c>
      <c r="C1673" s="6">
        <f>DAY(Data_Sales[[#This Row],[Order Date]])</f>
        <v>30</v>
      </c>
      <c r="D1673" s="14">
        <f t="shared" si="78"/>
        <v>3</v>
      </c>
      <c r="E1673" s="6">
        <f t="shared" si="79"/>
        <v>2021</v>
      </c>
      <c r="F1673" s="6">
        <v>19</v>
      </c>
      <c r="G1673" s="6" t="s">
        <v>32</v>
      </c>
      <c r="H1673" s="6" t="s">
        <v>38</v>
      </c>
      <c r="I1673" s="6">
        <f>INDEX(Data_Persons[Tenure (yrs)],MATCH(Data_Sales!H1673,Data_Persons[Sales Person],0))</f>
        <v>5</v>
      </c>
      <c r="J1673" s="6" t="s">
        <v>12</v>
      </c>
      <c r="K1673" s="6" t="s">
        <v>1662</v>
      </c>
      <c r="L1673" s="22">
        <v>69</v>
      </c>
      <c r="M1673" s="6">
        <v>3</v>
      </c>
      <c r="N1673" s="22">
        <f t="shared" si="80"/>
        <v>207</v>
      </c>
      <c r="O1673" s="6" t="str">
        <f>VLOOKUP(H1673,Data_Persons!$B$2:$C$9,2,0)</f>
        <v>Jeff</v>
      </c>
    </row>
    <row r="1674" spans="1:15" x14ac:dyDescent="0.3">
      <c r="A1674" s="8" t="s">
        <v>1718</v>
      </c>
      <c r="B1674" s="43">
        <v>44286</v>
      </c>
      <c r="C1674" s="6">
        <f>DAY(Data_Sales[[#This Row],[Order Date]])</f>
        <v>31</v>
      </c>
      <c r="D1674" s="14">
        <f t="shared" si="78"/>
        <v>3</v>
      </c>
      <c r="E1674" s="6">
        <f t="shared" si="79"/>
        <v>2021</v>
      </c>
      <c r="F1674" s="6">
        <v>7</v>
      </c>
      <c r="G1674" s="6" t="s">
        <v>43</v>
      </c>
      <c r="H1674" s="6" t="s">
        <v>16</v>
      </c>
      <c r="I1674" s="6">
        <f>INDEX(Data_Persons[Tenure (yrs)],MATCH(Data_Sales!H1674,Data_Persons[Sales Person],0))</f>
        <v>4</v>
      </c>
      <c r="J1674" s="6" t="s">
        <v>17</v>
      </c>
      <c r="K1674" s="6" t="s">
        <v>1662</v>
      </c>
      <c r="L1674" s="22">
        <v>69</v>
      </c>
      <c r="M1674" s="6">
        <v>3</v>
      </c>
      <c r="N1674" s="22">
        <f t="shared" si="80"/>
        <v>207</v>
      </c>
      <c r="O1674" s="6" t="str">
        <f>VLOOKUP(H1674,Data_Persons!$B$2:$C$9,2,0)</f>
        <v>Steve</v>
      </c>
    </row>
    <row r="1675" spans="1:15" x14ac:dyDescent="0.3">
      <c r="A1675" s="8" t="s">
        <v>1719</v>
      </c>
      <c r="B1675" s="43">
        <v>44286</v>
      </c>
      <c r="C1675" s="6">
        <f>DAY(Data_Sales[[#This Row],[Order Date]])</f>
        <v>31</v>
      </c>
      <c r="D1675" s="14">
        <f t="shared" si="78"/>
        <v>3</v>
      </c>
      <c r="E1675" s="6">
        <f t="shared" si="79"/>
        <v>2021</v>
      </c>
      <c r="F1675" s="6">
        <v>9</v>
      </c>
      <c r="G1675" s="6" t="s">
        <v>40</v>
      </c>
      <c r="H1675" s="6" t="s">
        <v>41</v>
      </c>
      <c r="I1675" s="6">
        <f>INDEX(Data_Persons[Tenure (yrs)],MATCH(Data_Sales!H1675,Data_Persons[Sales Person],0))</f>
        <v>8</v>
      </c>
      <c r="J1675" s="6" t="s">
        <v>17</v>
      </c>
      <c r="K1675" s="6" t="s">
        <v>1662</v>
      </c>
      <c r="L1675" s="22">
        <v>69</v>
      </c>
      <c r="M1675" s="6">
        <v>4</v>
      </c>
      <c r="N1675" s="22">
        <f t="shared" si="80"/>
        <v>276</v>
      </c>
      <c r="O1675" s="6" t="str">
        <f>VLOOKUP(H1675,Data_Persons!$B$2:$C$9,2,0)</f>
        <v>Philip</v>
      </c>
    </row>
    <row r="1676" spans="1:15" x14ac:dyDescent="0.3">
      <c r="A1676" s="8" t="s">
        <v>1720</v>
      </c>
      <c r="B1676" s="43">
        <v>44286</v>
      </c>
      <c r="C1676" s="6">
        <f>DAY(Data_Sales[[#This Row],[Order Date]])</f>
        <v>31</v>
      </c>
      <c r="D1676" s="14">
        <f t="shared" si="78"/>
        <v>3</v>
      </c>
      <c r="E1676" s="6">
        <f t="shared" si="79"/>
        <v>2021</v>
      </c>
      <c r="F1676" s="6">
        <v>13</v>
      </c>
      <c r="G1676" s="6" t="s">
        <v>35</v>
      </c>
      <c r="H1676" s="6" t="s">
        <v>36</v>
      </c>
      <c r="I1676" s="6">
        <f>INDEX(Data_Persons[Tenure (yrs)],MATCH(Data_Sales!H1676,Data_Persons[Sales Person],0))</f>
        <v>6</v>
      </c>
      <c r="J1676" s="6" t="s">
        <v>27</v>
      </c>
      <c r="K1676" s="6" t="s">
        <v>1662</v>
      </c>
      <c r="L1676" s="22">
        <v>69</v>
      </c>
      <c r="M1676" s="6">
        <v>4</v>
      </c>
      <c r="N1676" s="22">
        <f t="shared" si="80"/>
        <v>276</v>
      </c>
      <c r="O1676" s="6" t="str">
        <f>VLOOKUP(H1676,Data_Persons!$B$2:$C$9,2,0)</f>
        <v>Steve</v>
      </c>
    </row>
    <row r="1677" spans="1:15" x14ac:dyDescent="0.3">
      <c r="A1677" s="8" t="s">
        <v>1721</v>
      </c>
      <c r="B1677" s="43">
        <v>44287</v>
      </c>
      <c r="C1677" s="6">
        <f>DAY(Data_Sales[[#This Row],[Order Date]])</f>
        <v>1</v>
      </c>
      <c r="D1677" s="14">
        <f t="shared" si="78"/>
        <v>4</v>
      </c>
      <c r="E1677" s="6">
        <f t="shared" si="79"/>
        <v>2021</v>
      </c>
      <c r="F1677" s="6">
        <v>7</v>
      </c>
      <c r="G1677" s="6" t="s">
        <v>43</v>
      </c>
      <c r="H1677" s="6" t="s">
        <v>41</v>
      </c>
      <c r="I1677" s="6">
        <f>INDEX(Data_Persons[Tenure (yrs)],MATCH(Data_Sales!H1677,Data_Persons[Sales Person],0))</f>
        <v>8</v>
      </c>
      <c r="J1677" s="6" t="s">
        <v>17</v>
      </c>
      <c r="K1677" s="6" t="s">
        <v>1662</v>
      </c>
      <c r="L1677" s="22">
        <v>69</v>
      </c>
      <c r="M1677" s="6">
        <v>2</v>
      </c>
      <c r="N1677" s="22">
        <f t="shared" si="80"/>
        <v>138</v>
      </c>
      <c r="O1677" s="6" t="str">
        <f>VLOOKUP(H1677,Data_Persons!$B$2:$C$9,2,0)</f>
        <v>Philip</v>
      </c>
    </row>
    <row r="1678" spans="1:15" x14ac:dyDescent="0.3">
      <c r="A1678" s="8" t="s">
        <v>1722</v>
      </c>
      <c r="B1678" s="43">
        <v>44289</v>
      </c>
      <c r="C1678" s="6">
        <f>DAY(Data_Sales[[#This Row],[Order Date]])</f>
        <v>3</v>
      </c>
      <c r="D1678" s="14">
        <f t="shared" si="78"/>
        <v>4</v>
      </c>
      <c r="E1678" s="6">
        <f t="shared" si="79"/>
        <v>2021</v>
      </c>
      <c r="F1678" s="6">
        <v>6</v>
      </c>
      <c r="G1678" s="6" t="s">
        <v>15</v>
      </c>
      <c r="H1678" s="6" t="s">
        <v>16</v>
      </c>
      <c r="I1678" s="6">
        <f>INDEX(Data_Persons[Tenure (yrs)],MATCH(Data_Sales!H1678,Data_Persons[Sales Person],0))</f>
        <v>4</v>
      </c>
      <c r="J1678" s="6" t="s">
        <v>17</v>
      </c>
      <c r="K1678" s="6" t="s">
        <v>1662</v>
      </c>
      <c r="L1678" s="22">
        <v>69</v>
      </c>
      <c r="M1678" s="6">
        <v>6</v>
      </c>
      <c r="N1678" s="22">
        <f t="shared" si="80"/>
        <v>414</v>
      </c>
      <c r="O1678" s="6" t="str">
        <f>VLOOKUP(H1678,Data_Persons!$B$2:$C$9,2,0)</f>
        <v>Steve</v>
      </c>
    </row>
    <row r="1679" spans="1:15" x14ac:dyDescent="0.3">
      <c r="A1679" s="8" t="s">
        <v>1723</v>
      </c>
      <c r="B1679" s="43">
        <v>44290</v>
      </c>
      <c r="C1679" s="6">
        <f>DAY(Data_Sales[[#This Row],[Order Date]])</f>
        <v>4</v>
      </c>
      <c r="D1679" s="14">
        <f t="shared" si="78"/>
        <v>4</v>
      </c>
      <c r="E1679" s="6">
        <f t="shared" si="79"/>
        <v>2021</v>
      </c>
      <c r="F1679" s="6">
        <v>2</v>
      </c>
      <c r="G1679" s="6" t="s">
        <v>74</v>
      </c>
      <c r="H1679" s="6" t="s">
        <v>30</v>
      </c>
      <c r="I1679" s="6">
        <f>INDEX(Data_Persons[Tenure (yrs)],MATCH(Data_Sales!H1679,Data_Persons[Sales Person],0))</f>
        <v>2</v>
      </c>
      <c r="J1679" s="6" t="s">
        <v>21</v>
      </c>
      <c r="K1679" s="6" t="s">
        <v>1662</v>
      </c>
      <c r="L1679" s="22">
        <v>69</v>
      </c>
      <c r="M1679" s="6">
        <v>1</v>
      </c>
      <c r="N1679" s="22">
        <f t="shared" si="80"/>
        <v>69</v>
      </c>
      <c r="O1679" s="6" t="str">
        <f>VLOOKUP(H1679,Data_Persons!$B$2:$C$9,2,0)</f>
        <v>Sara</v>
      </c>
    </row>
    <row r="1680" spans="1:15" x14ac:dyDescent="0.3">
      <c r="A1680" s="8" t="s">
        <v>1724</v>
      </c>
      <c r="B1680" s="43">
        <v>44292</v>
      </c>
      <c r="C1680" s="6">
        <f>DAY(Data_Sales[[#This Row],[Order Date]])</f>
        <v>6</v>
      </c>
      <c r="D1680" s="14">
        <f t="shared" si="78"/>
        <v>4</v>
      </c>
      <c r="E1680" s="6">
        <f t="shared" si="79"/>
        <v>2021</v>
      </c>
      <c r="F1680" s="6">
        <v>6</v>
      </c>
      <c r="G1680" s="6" t="s">
        <v>15</v>
      </c>
      <c r="H1680" s="6" t="s">
        <v>16</v>
      </c>
      <c r="I1680" s="6">
        <f>INDEX(Data_Persons[Tenure (yrs)],MATCH(Data_Sales!H1680,Data_Persons[Sales Person],0))</f>
        <v>4</v>
      </c>
      <c r="J1680" s="6" t="s">
        <v>17</v>
      </c>
      <c r="K1680" s="6" t="s">
        <v>1662</v>
      </c>
      <c r="L1680" s="22">
        <v>69</v>
      </c>
      <c r="M1680" s="6">
        <v>0</v>
      </c>
      <c r="N1680" s="22">
        <f t="shared" si="80"/>
        <v>0</v>
      </c>
      <c r="O1680" s="6" t="str">
        <f>VLOOKUP(H1680,Data_Persons!$B$2:$C$9,2,0)</f>
        <v>Steve</v>
      </c>
    </row>
    <row r="1681" spans="1:15" x14ac:dyDescent="0.3">
      <c r="A1681" s="8" t="s">
        <v>1725</v>
      </c>
      <c r="B1681" s="43">
        <v>44296</v>
      </c>
      <c r="C1681" s="6">
        <f>DAY(Data_Sales[[#This Row],[Order Date]])</f>
        <v>10</v>
      </c>
      <c r="D1681" s="14">
        <f t="shared" si="78"/>
        <v>4</v>
      </c>
      <c r="E1681" s="6">
        <f t="shared" si="79"/>
        <v>2021</v>
      </c>
      <c r="F1681" s="6">
        <v>14</v>
      </c>
      <c r="G1681" s="6" t="s">
        <v>65</v>
      </c>
      <c r="H1681" s="6" t="s">
        <v>26</v>
      </c>
      <c r="I1681" s="6">
        <f>INDEX(Data_Persons[Tenure (yrs)],MATCH(Data_Sales!H1681,Data_Persons[Sales Person],0))</f>
        <v>5</v>
      </c>
      <c r="J1681" s="6" t="s">
        <v>27</v>
      </c>
      <c r="K1681" s="6" t="s">
        <v>1662</v>
      </c>
      <c r="L1681" s="22">
        <v>69</v>
      </c>
      <c r="M1681" s="6">
        <v>3</v>
      </c>
      <c r="N1681" s="22">
        <f t="shared" si="80"/>
        <v>207</v>
      </c>
      <c r="O1681" s="6" t="str">
        <f>VLOOKUP(H1681,Data_Persons!$B$2:$C$9,2,0)</f>
        <v>Sara</v>
      </c>
    </row>
    <row r="1682" spans="1:15" x14ac:dyDescent="0.3">
      <c r="A1682" s="8" t="s">
        <v>1726</v>
      </c>
      <c r="B1682" s="43">
        <v>44297</v>
      </c>
      <c r="C1682" s="6">
        <f>DAY(Data_Sales[[#This Row],[Order Date]])</f>
        <v>11</v>
      </c>
      <c r="D1682" s="14">
        <f t="shared" si="78"/>
        <v>4</v>
      </c>
      <c r="E1682" s="6">
        <f t="shared" si="79"/>
        <v>2021</v>
      </c>
      <c r="F1682" s="6">
        <v>12</v>
      </c>
      <c r="G1682" s="6" t="s">
        <v>25</v>
      </c>
      <c r="H1682" s="6" t="s">
        <v>36</v>
      </c>
      <c r="I1682" s="6">
        <f>INDEX(Data_Persons[Tenure (yrs)],MATCH(Data_Sales!H1682,Data_Persons[Sales Person],0))</f>
        <v>6</v>
      </c>
      <c r="J1682" s="6" t="s">
        <v>27</v>
      </c>
      <c r="K1682" s="6" t="s">
        <v>1662</v>
      </c>
      <c r="L1682" s="22">
        <v>69</v>
      </c>
      <c r="M1682" s="6">
        <v>0</v>
      </c>
      <c r="N1682" s="22">
        <f t="shared" si="80"/>
        <v>0</v>
      </c>
      <c r="O1682" s="6" t="str">
        <f>VLOOKUP(H1682,Data_Persons!$B$2:$C$9,2,0)</f>
        <v>Steve</v>
      </c>
    </row>
    <row r="1683" spans="1:15" x14ac:dyDescent="0.3">
      <c r="A1683" s="8" t="s">
        <v>1727</v>
      </c>
      <c r="B1683" s="43">
        <v>44300</v>
      </c>
      <c r="C1683" s="6">
        <f>DAY(Data_Sales[[#This Row],[Order Date]])</f>
        <v>14</v>
      </c>
      <c r="D1683" s="14">
        <f t="shared" si="78"/>
        <v>4</v>
      </c>
      <c r="E1683" s="6">
        <f t="shared" si="79"/>
        <v>2021</v>
      </c>
      <c r="F1683" s="6">
        <v>7</v>
      </c>
      <c r="G1683" s="6" t="s">
        <v>43</v>
      </c>
      <c r="H1683" s="6" t="s">
        <v>41</v>
      </c>
      <c r="I1683" s="6">
        <f>INDEX(Data_Persons[Tenure (yrs)],MATCH(Data_Sales!H1683,Data_Persons[Sales Person],0))</f>
        <v>8</v>
      </c>
      <c r="J1683" s="6" t="s">
        <v>17</v>
      </c>
      <c r="K1683" s="6" t="s">
        <v>1662</v>
      </c>
      <c r="L1683" s="22">
        <v>69</v>
      </c>
      <c r="M1683" s="6">
        <v>2</v>
      </c>
      <c r="N1683" s="22">
        <f t="shared" si="80"/>
        <v>138</v>
      </c>
      <c r="O1683" s="6" t="str">
        <f>VLOOKUP(H1683,Data_Persons!$B$2:$C$9,2,0)</f>
        <v>Philip</v>
      </c>
    </row>
    <row r="1684" spans="1:15" x14ac:dyDescent="0.3">
      <c r="A1684" s="8" t="s">
        <v>1728</v>
      </c>
      <c r="B1684" s="43">
        <v>44301</v>
      </c>
      <c r="C1684" s="6">
        <f>DAY(Data_Sales[[#This Row],[Order Date]])</f>
        <v>15</v>
      </c>
      <c r="D1684" s="14">
        <f t="shared" si="78"/>
        <v>4</v>
      </c>
      <c r="E1684" s="6">
        <f t="shared" si="79"/>
        <v>2021</v>
      </c>
      <c r="F1684" s="6">
        <v>2</v>
      </c>
      <c r="G1684" s="6" t="s">
        <v>74</v>
      </c>
      <c r="H1684" s="6" t="s">
        <v>30</v>
      </c>
      <c r="I1684" s="6">
        <f>INDEX(Data_Persons[Tenure (yrs)],MATCH(Data_Sales!H1684,Data_Persons[Sales Person],0))</f>
        <v>2</v>
      </c>
      <c r="J1684" s="6" t="s">
        <v>21</v>
      </c>
      <c r="K1684" s="6" t="s">
        <v>1662</v>
      </c>
      <c r="L1684" s="22">
        <v>69</v>
      </c>
      <c r="M1684" s="6">
        <v>9</v>
      </c>
      <c r="N1684" s="22">
        <f t="shared" si="80"/>
        <v>621</v>
      </c>
      <c r="O1684" s="6" t="str">
        <f>VLOOKUP(H1684,Data_Persons!$B$2:$C$9,2,0)</f>
        <v>Sara</v>
      </c>
    </row>
    <row r="1685" spans="1:15" x14ac:dyDescent="0.3">
      <c r="A1685" s="8" t="s">
        <v>1729</v>
      </c>
      <c r="B1685" s="43">
        <v>44303</v>
      </c>
      <c r="C1685" s="6">
        <f>DAY(Data_Sales[[#This Row],[Order Date]])</f>
        <v>17</v>
      </c>
      <c r="D1685" s="14">
        <f t="shared" si="78"/>
        <v>4</v>
      </c>
      <c r="E1685" s="6">
        <f t="shared" si="79"/>
        <v>2021</v>
      </c>
      <c r="F1685" s="6">
        <v>11</v>
      </c>
      <c r="G1685" s="6" t="s">
        <v>115</v>
      </c>
      <c r="H1685" s="6" t="s">
        <v>36</v>
      </c>
      <c r="I1685" s="6">
        <f>INDEX(Data_Persons[Tenure (yrs)],MATCH(Data_Sales!H1685,Data_Persons[Sales Person],0))</f>
        <v>6</v>
      </c>
      <c r="J1685" s="6" t="s">
        <v>27</v>
      </c>
      <c r="K1685" s="6" t="s">
        <v>1662</v>
      </c>
      <c r="L1685" s="22">
        <v>69</v>
      </c>
      <c r="M1685" s="6">
        <v>8</v>
      </c>
      <c r="N1685" s="22">
        <f t="shared" si="80"/>
        <v>552</v>
      </c>
      <c r="O1685" s="6" t="str">
        <f>VLOOKUP(H1685,Data_Persons!$B$2:$C$9,2,0)</f>
        <v>Steve</v>
      </c>
    </row>
    <row r="1686" spans="1:15" x14ac:dyDescent="0.3">
      <c r="A1686" s="8" t="s">
        <v>1730</v>
      </c>
      <c r="B1686" s="43">
        <v>44304</v>
      </c>
      <c r="C1686" s="6">
        <f>DAY(Data_Sales[[#This Row],[Order Date]])</f>
        <v>18</v>
      </c>
      <c r="D1686" s="14">
        <f t="shared" si="78"/>
        <v>4</v>
      </c>
      <c r="E1686" s="6">
        <f t="shared" si="79"/>
        <v>2021</v>
      </c>
      <c r="F1686" s="6">
        <v>8</v>
      </c>
      <c r="G1686" s="6" t="s">
        <v>76</v>
      </c>
      <c r="H1686" s="6" t="s">
        <v>41</v>
      </c>
      <c r="I1686" s="6">
        <f>INDEX(Data_Persons[Tenure (yrs)],MATCH(Data_Sales!H1686,Data_Persons[Sales Person],0))</f>
        <v>8</v>
      </c>
      <c r="J1686" s="6" t="s">
        <v>17</v>
      </c>
      <c r="K1686" s="6" t="s">
        <v>1662</v>
      </c>
      <c r="L1686" s="22">
        <v>69</v>
      </c>
      <c r="M1686" s="6">
        <v>6</v>
      </c>
      <c r="N1686" s="22">
        <f t="shared" si="80"/>
        <v>414</v>
      </c>
      <c r="O1686" s="6" t="str">
        <f>VLOOKUP(H1686,Data_Persons!$B$2:$C$9,2,0)</f>
        <v>Philip</v>
      </c>
    </row>
    <row r="1687" spans="1:15" x14ac:dyDescent="0.3">
      <c r="A1687" s="8" t="s">
        <v>1731</v>
      </c>
      <c r="B1687" s="43">
        <v>44305</v>
      </c>
      <c r="C1687" s="6">
        <f>DAY(Data_Sales[[#This Row],[Order Date]])</f>
        <v>19</v>
      </c>
      <c r="D1687" s="14">
        <f t="shared" si="78"/>
        <v>4</v>
      </c>
      <c r="E1687" s="6">
        <f t="shared" si="79"/>
        <v>2021</v>
      </c>
      <c r="F1687" s="6">
        <v>19</v>
      </c>
      <c r="G1687" s="6" t="s">
        <v>32</v>
      </c>
      <c r="H1687" s="6" t="s">
        <v>11</v>
      </c>
      <c r="I1687" s="6">
        <f>INDEX(Data_Persons[Tenure (yrs)],MATCH(Data_Sales!H1687,Data_Persons[Sales Person],0))</f>
        <v>3</v>
      </c>
      <c r="J1687" s="6" t="s">
        <v>12</v>
      </c>
      <c r="K1687" s="6" t="s">
        <v>1662</v>
      </c>
      <c r="L1687" s="22">
        <v>69</v>
      </c>
      <c r="M1687" s="6">
        <v>1</v>
      </c>
      <c r="N1687" s="22">
        <f t="shared" si="80"/>
        <v>69</v>
      </c>
      <c r="O1687" s="6" t="str">
        <f>VLOOKUP(H1687,Data_Persons!$B$2:$C$9,2,0)</f>
        <v>Jeff</v>
      </c>
    </row>
    <row r="1688" spans="1:15" x14ac:dyDescent="0.3">
      <c r="A1688" s="8" t="s">
        <v>1732</v>
      </c>
      <c r="B1688" s="43">
        <v>44305</v>
      </c>
      <c r="C1688" s="6">
        <f>DAY(Data_Sales[[#This Row],[Order Date]])</f>
        <v>19</v>
      </c>
      <c r="D1688" s="14">
        <f t="shared" si="78"/>
        <v>4</v>
      </c>
      <c r="E1688" s="6">
        <f t="shared" si="79"/>
        <v>2021</v>
      </c>
      <c r="F1688" s="6">
        <v>17</v>
      </c>
      <c r="G1688" s="6" t="s">
        <v>63</v>
      </c>
      <c r="H1688" s="6" t="s">
        <v>38</v>
      </c>
      <c r="I1688" s="6">
        <f>INDEX(Data_Persons[Tenure (yrs)],MATCH(Data_Sales!H1688,Data_Persons[Sales Person],0))</f>
        <v>5</v>
      </c>
      <c r="J1688" s="6" t="s">
        <v>12</v>
      </c>
      <c r="K1688" s="6" t="s">
        <v>1662</v>
      </c>
      <c r="L1688" s="22">
        <v>69</v>
      </c>
      <c r="M1688" s="6">
        <v>2</v>
      </c>
      <c r="N1688" s="22">
        <f t="shared" si="80"/>
        <v>138</v>
      </c>
      <c r="O1688" s="6" t="str">
        <f>VLOOKUP(H1688,Data_Persons!$B$2:$C$9,2,0)</f>
        <v>Jeff</v>
      </c>
    </row>
    <row r="1689" spans="1:15" x14ac:dyDescent="0.3">
      <c r="A1689" s="8" t="s">
        <v>1733</v>
      </c>
      <c r="B1689" s="43">
        <v>44305</v>
      </c>
      <c r="C1689" s="6">
        <f>DAY(Data_Sales[[#This Row],[Order Date]])</f>
        <v>19</v>
      </c>
      <c r="D1689" s="14">
        <f t="shared" si="78"/>
        <v>4</v>
      </c>
      <c r="E1689" s="6">
        <f t="shared" si="79"/>
        <v>2021</v>
      </c>
      <c r="F1689" s="6">
        <v>4</v>
      </c>
      <c r="G1689" s="6" t="s">
        <v>19</v>
      </c>
      <c r="H1689" s="6" t="s">
        <v>30</v>
      </c>
      <c r="I1689" s="6">
        <f>INDEX(Data_Persons[Tenure (yrs)],MATCH(Data_Sales!H1689,Data_Persons[Sales Person],0))</f>
        <v>2</v>
      </c>
      <c r="J1689" s="6" t="s">
        <v>21</v>
      </c>
      <c r="K1689" s="6" t="s">
        <v>1662</v>
      </c>
      <c r="L1689" s="22">
        <v>69</v>
      </c>
      <c r="M1689" s="6">
        <v>6</v>
      </c>
      <c r="N1689" s="22">
        <f t="shared" si="80"/>
        <v>414</v>
      </c>
      <c r="O1689" s="6" t="str">
        <f>VLOOKUP(H1689,Data_Persons!$B$2:$C$9,2,0)</f>
        <v>Sara</v>
      </c>
    </row>
    <row r="1690" spans="1:15" x14ac:dyDescent="0.3">
      <c r="A1690" s="8" t="s">
        <v>1734</v>
      </c>
      <c r="B1690" s="43">
        <v>44306</v>
      </c>
      <c r="C1690" s="6">
        <f>DAY(Data_Sales[[#This Row],[Order Date]])</f>
        <v>20</v>
      </c>
      <c r="D1690" s="14">
        <f t="shared" si="78"/>
        <v>4</v>
      </c>
      <c r="E1690" s="6">
        <f t="shared" si="79"/>
        <v>2021</v>
      </c>
      <c r="F1690" s="6">
        <v>5</v>
      </c>
      <c r="G1690" s="6" t="s">
        <v>23</v>
      </c>
      <c r="H1690" s="6" t="s">
        <v>20</v>
      </c>
      <c r="I1690" s="6">
        <f>INDEX(Data_Persons[Tenure (yrs)],MATCH(Data_Sales!H1690,Data_Persons[Sales Person],0))</f>
        <v>2</v>
      </c>
      <c r="J1690" s="6" t="s">
        <v>21</v>
      </c>
      <c r="K1690" s="6" t="s">
        <v>1662</v>
      </c>
      <c r="L1690" s="22">
        <v>69</v>
      </c>
      <c r="M1690" s="6">
        <v>1</v>
      </c>
      <c r="N1690" s="22">
        <f t="shared" si="80"/>
        <v>69</v>
      </c>
      <c r="O1690" s="6" t="str">
        <f>VLOOKUP(H1690,Data_Persons!$B$2:$C$9,2,0)</f>
        <v>Jeff</v>
      </c>
    </row>
    <row r="1691" spans="1:15" x14ac:dyDescent="0.3">
      <c r="A1691" s="8" t="s">
        <v>1735</v>
      </c>
      <c r="B1691" s="43">
        <v>44308</v>
      </c>
      <c r="C1691" s="6">
        <f>DAY(Data_Sales[[#This Row],[Order Date]])</f>
        <v>22</v>
      </c>
      <c r="D1691" s="14">
        <f t="shared" si="78"/>
        <v>4</v>
      </c>
      <c r="E1691" s="6">
        <f t="shared" si="79"/>
        <v>2021</v>
      </c>
      <c r="F1691" s="6">
        <v>2</v>
      </c>
      <c r="G1691" s="6" t="s">
        <v>74</v>
      </c>
      <c r="H1691" s="6" t="s">
        <v>20</v>
      </c>
      <c r="I1691" s="6">
        <f>INDEX(Data_Persons[Tenure (yrs)],MATCH(Data_Sales!H1691,Data_Persons[Sales Person],0))</f>
        <v>2</v>
      </c>
      <c r="J1691" s="6" t="s">
        <v>21</v>
      </c>
      <c r="K1691" s="6" t="s">
        <v>1662</v>
      </c>
      <c r="L1691" s="22">
        <v>69</v>
      </c>
      <c r="M1691" s="6">
        <v>2</v>
      </c>
      <c r="N1691" s="22">
        <f t="shared" si="80"/>
        <v>138</v>
      </c>
      <c r="O1691" s="6" t="str">
        <f>VLOOKUP(H1691,Data_Persons!$B$2:$C$9,2,0)</f>
        <v>Jeff</v>
      </c>
    </row>
    <row r="1692" spans="1:15" x14ac:dyDescent="0.3">
      <c r="A1692" s="8" t="s">
        <v>1736</v>
      </c>
      <c r="B1692" s="43">
        <v>44308</v>
      </c>
      <c r="C1692" s="6">
        <f>DAY(Data_Sales[[#This Row],[Order Date]])</f>
        <v>22</v>
      </c>
      <c r="D1692" s="14">
        <f t="shared" si="78"/>
        <v>4</v>
      </c>
      <c r="E1692" s="6">
        <f t="shared" si="79"/>
        <v>2021</v>
      </c>
      <c r="F1692" s="6">
        <v>10</v>
      </c>
      <c r="G1692" s="6" t="s">
        <v>68</v>
      </c>
      <c r="H1692" s="6" t="s">
        <v>41</v>
      </c>
      <c r="I1692" s="6">
        <f>INDEX(Data_Persons[Tenure (yrs)],MATCH(Data_Sales!H1692,Data_Persons[Sales Person],0))</f>
        <v>8</v>
      </c>
      <c r="J1692" s="6" t="s">
        <v>17</v>
      </c>
      <c r="K1692" s="6" t="s">
        <v>1662</v>
      </c>
      <c r="L1692" s="22">
        <v>69</v>
      </c>
      <c r="M1692" s="6">
        <v>7</v>
      </c>
      <c r="N1692" s="22">
        <f t="shared" si="80"/>
        <v>483</v>
      </c>
      <c r="O1692" s="6" t="str">
        <f>VLOOKUP(H1692,Data_Persons!$B$2:$C$9,2,0)</f>
        <v>Philip</v>
      </c>
    </row>
    <row r="1693" spans="1:15" x14ac:dyDescent="0.3">
      <c r="A1693" s="8" t="s">
        <v>1737</v>
      </c>
      <c r="B1693" s="43">
        <v>44309</v>
      </c>
      <c r="C1693" s="6">
        <f>DAY(Data_Sales[[#This Row],[Order Date]])</f>
        <v>23</v>
      </c>
      <c r="D1693" s="14">
        <f t="shared" si="78"/>
        <v>4</v>
      </c>
      <c r="E1693" s="6">
        <f t="shared" si="79"/>
        <v>2021</v>
      </c>
      <c r="F1693" s="6">
        <v>7</v>
      </c>
      <c r="G1693" s="6" t="s">
        <v>43</v>
      </c>
      <c r="H1693" s="6" t="s">
        <v>16</v>
      </c>
      <c r="I1693" s="6">
        <f>INDEX(Data_Persons[Tenure (yrs)],MATCH(Data_Sales!H1693,Data_Persons[Sales Person],0))</f>
        <v>4</v>
      </c>
      <c r="J1693" s="6" t="s">
        <v>17</v>
      </c>
      <c r="K1693" s="6" t="s">
        <v>1662</v>
      </c>
      <c r="L1693" s="22">
        <v>69</v>
      </c>
      <c r="M1693" s="6">
        <v>0</v>
      </c>
      <c r="N1693" s="22">
        <f t="shared" si="80"/>
        <v>0</v>
      </c>
      <c r="O1693" s="6" t="str">
        <f>VLOOKUP(H1693,Data_Persons!$B$2:$C$9,2,0)</f>
        <v>Steve</v>
      </c>
    </row>
    <row r="1694" spans="1:15" x14ac:dyDescent="0.3">
      <c r="A1694" s="8" t="s">
        <v>1738</v>
      </c>
      <c r="B1694" s="43">
        <v>44311</v>
      </c>
      <c r="C1694" s="6">
        <f>DAY(Data_Sales[[#This Row],[Order Date]])</f>
        <v>25</v>
      </c>
      <c r="D1694" s="14">
        <f t="shared" si="78"/>
        <v>4</v>
      </c>
      <c r="E1694" s="6">
        <f t="shared" si="79"/>
        <v>2021</v>
      </c>
      <c r="F1694" s="6">
        <v>16</v>
      </c>
      <c r="G1694" s="6" t="s">
        <v>92</v>
      </c>
      <c r="H1694" s="6" t="s">
        <v>11</v>
      </c>
      <c r="I1694" s="6">
        <f>INDEX(Data_Persons[Tenure (yrs)],MATCH(Data_Sales!H1694,Data_Persons[Sales Person],0))</f>
        <v>3</v>
      </c>
      <c r="J1694" s="6" t="s">
        <v>12</v>
      </c>
      <c r="K1694" s="6" t="s">
        <v>1662</v>
      </c>
      <c r="L1694" s="22">
        <v>69</v>
      </c>
      <c r="M1694" s="6">
        <v>3</v>
      </c>
      <c r="N1694" s="22">
        <f t="shared" si="80"/>
        <v>207</v>
      </c>
      <c r="O1694" s="6" t="str">
        <f>VLOOKUP(H1694,Data_Persons!$B$2:$C$9,2,0)</f>
        <v>Jeff</v>
      </c>
    </row>
    <row r="1695" spans="1:15" x14ac:dyDescent="0.3">
      <c r="A1695" s="8" t="s">
        <v>1739</v>
      </c>
      <c r="B1695" s="43">
        <v>44313</v>
      </c>
      <c r="C1695" s="6">
        <f>DAY(Data_Sales[[#This Row],[Order Date]])</f>
        <v>27</v>
      </c>
      <c r="D1695" s="14">
        <f t="shared" si="78"/>
        <v>4</v>
      </c>
      <c r="E1695" s="6">
        <f t="shared" si="79"/>
        <v>2021</v>
      </c>
      <c r="F1695" s="6">
        <v>5</v>
      </c>
      <c r="G1695" s="6" t="s">
        <v>23</v>
      </c>
      <c r="H1695" s="6" t="s">
        <v>20</v>
      </c>
      <c r="I1695" s="6">
        <f>INDEX(Data_Persons[Tenure (yrs)],MATCH(Data_Sales!H1695,Data_Persons[Sales Person],0))</f>
        <v>2</v>
      </c>
      <c r="J1695" s="6" t="s">
        <v>21</v>
      </c>
      <c r="K1695" s="6" t="s">
        <v>1662</v>
      </c>
      <c r="L1695" s="22">
        <v>69</v>
      </c>
      <c r="M1695" s="6">
        <v>5</v>
      </c>
      <c r="N1695" s="22">
        <f t="shared" si="80"/>
        <v>345</v>
      </c>
      <c r="O1695" s="6" t="str">
        <f>VLOOKUP(H1695,Data_Persons!$B$2:$C$9,2,0)</f>
        <v>Jeff</v>
      </c>
    </row>
    <row r="1696" spans="1:15" x14ac:dyDescent="0.3">
      <c r="A1696" s="8" t="s">
        <v>1740</v>
      </c>
      <c r="B1696" s="43">
        <v>44314</v>
      </c>
      <c r="C1696" s="6">
        <f>DAY(Data_Sales[[#This Row],[Order Date]])</f>
        <v>28</v>
      </c>
      <c r="D1696" s="14">
        <f t="shared" si="78"/>
        <v>4</v>
      </c>
      <c r="E1696" s="6">
        <f t="shared" si="79"/>
        <v>2021</v>
      </c>
      <c r="F1696" s="6">
        <v>7</v>
      </c>
      <c r="G1696" s="6" t="s">
        <v>43</v>
      </c>
      <c r="H1696" s="6" t="s">
        <v>16</v>
      </c>
      <c r="I1696" s="6">
        <f>INDEX(Data_Persons[Tenure (yrs)],MATCH(Data_Sales!H1696,Data_Persons[Sales Person],0))</f>
        <v>4</v>
      </c>
      <c r="J1696" s="6" t="s">
        <v>17</v>
      </c>
      <c r="K1696" s="6" t="s">
        <v>1662</v>
      </c>
      <c r="L1696" s="22">
        <v>69</v>
      </c>
      <c r="M1696" s="6">
        <v>8</v>
      </c>
      <c r="N1696" s="22">
        <f t="shared" si="80"/>
        <v>552</v>
      </c>
      <c r="O1696" s="6" t="str">
        <f>VLOOKUP(H1696,Data_Persons!$B$2:$C$9,2,0)</f>
        <v>Steve</v>
      </c>
    </row>
    <row r="1697" spans="1:15" x14ac:dyDescent="0.3">
      <c r="A1697" s="8" t="s">
        <v>1741</v>
      </c>
      <c r="B1697" s="43">
        <v>44314</v>
      </c>
      <c r="C1697" s="6">
        <f>DAY(Data_Sales[[#This Row],[Order Date]])</f>
        <v>28</v>
      </c>
      <c r="D1697" s="14">
        <f t="shared" si="78"/>
        <v>4</v>
      </c>
      <c r="E1697" s="6">
        <f t="shared" si="79"/>
        <v>2021</v>
      </c>
      <c r="F1697" s="6">
        <v>20</v>
      </c>
      <c r="G1697" s="6" t="s">
        <v>10</v>
      </c>
      <c r="H1697" s="6" t="s">
        <v>11</v>
      </c>
      <c r="I1697" s="6">
        <f>INDEX(Data_Persons[Tenure (yrs)],MATCH(Data_Sales!H1697,Data_Persons[Sales Person],0))</f>
        <v>3</v>
      </c>
      <c r="J1697" s="6" t="s">
        <v>12</v>
      </c>
      <c r="K1697" s="6" t="s">
        <v>1662</v>
      </c>
      <c r="L1697" s="22">
        <v>69</v>
      </c>
      <c r="M1697" s="6">
        <v>4</v>
      </c>
      <c r="N1697" s="22">
        <f t="shared" si="80"/>
        <v>276</v>
      </c>
      <c r="O1697" s="6" t="str">
        <f>VLOOKUP(H1697,Data_Persons!$B$2:$C$9,2,0)</f>
        <v>Jeff</v>
      </c>
    </row>
    <row r="1698" spans="1:15" x14ac:dyDescent="0.3">
      <c r="A1698" s="8" t="s">
        <v>1742</v>
      </c>
      <c r="B1698" s="43">
        <v>44315</v>
      </c>
      <c r="C1698" s="6">
        <f>DAY(Data_Sales[[#This Row],[Order Date]])</f>
        <v>29</v>
      </c>
      <c r="D1698" s="14">
        <f t="shared" si="78"/>
        <v>4</v>
      </c>
      <c r="E1698" s="6">
        <f t="shared" si="79"/>
        <v>2021</v>
      </c>
      <c r="F1698" s="6">
        <v>14</v>
      </c>
      <c r="G1698" s="6" t="s">
        <v>65</v>
      </c>
      <c r="H1698" s="6" t="s">
        <v>36</v>
      </c>
      <c r="I1698" s="6">
        <f>INDEX(Data_Persons[Tenure (yrs)],MATCH(Data_Sales!H1698,Data_Persons[Sales Person],0))</f>
        <v>6</v>
      </c>
      <c r="J1698" s="6" t="s">
        <v>27</v>
      </c>
      <c r="K1698" s="6" t="s">
        <v>1662</v>
      </c>
      <c r="L1698" s="22">
        <v>69</v>
      </c>
      <c r="M1698" s="6">
        <v>7</v>
      </c>
      <c r="N1698" s="22">
        <f t="shared" si="80"/>
        <v>483</v>
      </c>
      <c r="O1698" s="6" t="str">
        <f>VLOOKUP(H1698,Data_Persons!$B$2:$C$9,2,0)</f>
        <v>Steve</v>
      </c>
    </row>
    <row r="1699" spans="1:15" x14ac:dyDescent="0.3">
      <c r="A1699" s="8" t="s">
        <v>1743</v>
      </c>
      <c r="B1699" s="43">
        <v>44317</v>
      </c>
      <c r="C1699" s="6">
        <f>DAY(Data_Sales[[#This Row],[Order Date]])</f>
        <v>1</v>
      </c>
      <c r="D1699" s="14">
        <f t="shared" si="78"/>
        <v>5</v>
      </c>
      <c r="E1699" s="6">
        <f t="shared" si="79"/>
        <v>2021</v>
      </c>
      <c r="F1699" s="6">
        <v>18</v>
      </c>
      <c r="G1699" s="6" t="s">
        <v>52</v>
      </c>
      <c r="H1699" s="6" t="s">
        <v>38</v>
      </c>
      <c r="I1699" s="6">
        <f>INDEX(Data_Persons[Tenure (yrs)],MATCH(Data_Sales!H1699,Data_Persons[Sales Person],0))</f>
        <v>5</v>
      </c>
      <c r="J1699" s="6" t="s">
        <v>12</v>
      </c>
      <c r="K1699" s="6" t="s">
        <v>1662</v>
      </c>
      <c r="L1699" s="22">
        <v>69</v>
      </c>
      <c r="M1699" s="6">
        <v>3</v>
      </c>
      <c r="N1699" s="22">
        <f t="shared" si="80"/>
        <v>207</v>
      </c>
      <c r="O1699" s="6" t="str">
        <f>VLOOKUP(H1699,Data_Persons!$B$2:$C$9,2,0)</f>
        <v>Jeff</v>
      </c>
    </row>
    <row r="1700" spans="1:15" x14ac:dyDescent="0.3">
      <c r="A1700" s="8" t="s">
        <v>1744</v>
      </c>
      <c r="B1700" s="43">
        <v>44320</v>
      </c>
      <c r="C1700" s="6">
        <f>DAY(Data_Sales[[#This Row],[Order Date]])</f>
        <v>4</v>
      </c>
      <c r="D1700" s="14">
        <f t="shared" si="78"/>
        <v>5</v>
      </c>
      <c r="E1700" s="6">
        <f t="shared" si="79"/>
        <v>2021</v>
      </c>
      <c r="F1700" s="6">
        <v>5</v>
      </c>
      <c r="G1700" s="6" t="s">
        <v>23</v>
      </c>
      <c r="H1700" s="6" t="s">
        <v>20</v>
      </c>
      <c r="I1700" s="6">
        <f>INDEX(Data_Persons[Tenure (yrs)],MATCH(Data_Sales!H1700,Data_Persons[Sales Person],0))</f>
        <v>2</v>
      </c>
      <c r="J1700" s="6" t="s">
        <v>21</v>
      </c>
      <c r="K1700" s="6" t="s">
        <v>1662</v>
      </c>
      <c r="L1700" s="22">
        <v>69</v>
      </c>
      <c r="M1700" s="6">
        <v>0</v>
      </c>
      <c r="N1700" s="22">
        <f t="shared" si="80"/>
        <v>0</v>
      </c>
      <c r="O1700" s="6" t="str">
        <f>VLOOKUP(H1700,Data_Persons!$B$2:$C$9,2,0)</f>
        <v>Jeff</v>
      </c>
    </row>
    <row r="1701" spans="1:15" x14ac:dyDescent="0.3">
      <c r="A1701" s="8" t="s">
        <v>1745</v>
      </c>
      <c r="B1701" s="43">
        <v>44322</v>
      </c>
      <c r="C1701" s="6">
        <f>DAY(Data_Sales[[#This Row],[Order Date]])</f>
        <v>6</v>
      </c>
      <c r="D1701" s="14">
        <f t="shared" si="78"/>
        <v>5</v>
      </c>
      <c r="E1701" s="6">
        <f t="shared" si="79"/>
        <v>2021</v>
      </c>
      <c r="F1701" s="6">
        <v>16</v>
      </c>
      <c r="G1701" s="6" t="s">
        <v>92</v>
      </c>
      <c r="H1701" s="6" t="s">
        <v>11</v>
      </c>
      <c r="I1701" s="6">
        <f>INDEX(Data_Persons[Tenure (yrs)],MATCH(Data_Sales!H1701,Data_Persons[Sales Person],0))</f>
        <v>3</v>
      </c>
      <c r="J1701" s="6" t="s">
        <v>12</v>
      </c>
      <c r="K1701" s="6" t="s">
        <v>1662</v>
      </c>
      <c r="L1701" s="22">
        <v>69</v>
      </c>
      <c r="M1701" s="6">
        <v>7</v>
      </c>
      <c r="N1701" s="22">
        <f t="shared" si="80"/>
        <v>483</v>
      </c>
      <c r="O1701" s="6" t="str">
        <f>VLOOKUP(H1701,Data_Persons!$B$2:$C$9,2,0)</f>
        <v>Jeff</v>
      </c>
    </row>
    <row r="1702" spans="1:15" x14ac:dyDescent="0.3">
      <c r="A1702" s="8" t="s">
        <v>1746</v>
      </c>
      <c r="B1702" s="43">
        <v>44322</v>
      </c>
      <c r="C1702" s="6">
        <f>DAY(Data_Sales[[#This Row],[Order Date]])</f>
        <v>6</v>
      </c>
      <c r="D1702" s="14">
        <f t="shared" si="78"/>
        <v>5</v>
      </c>
      <c r="E1702" s="6">
        <f t="shared" si="79"/>
        <v>2021</v>
      </c>
      <c r="F1702" s="6">
        <v>13</v>
      </c>
      <c r="G1702" s="6" t="s">
        <v>35</v>
      </c>
      <c r="H1702" s="6" t="s">
        <v>26</v>
      </c>
      <c r="I1702" s="6">
        <f>INDEX(Data_Persons[Tenure (yrs)],MATCH(Data_Sales!H1702,Data_Persons[Sales Person],0))</f>
        <v>5</v>
      </c>
      <c r="J1702" s="6" t="s">
        <v>27</v>
      </c>
      <c r="K1702" s="6" t="s">
        <v>1662</v>
      </c>
      <c r="L1702" s="22">
        <v>69</v>
      </c>
      <c r="M1702" s="6">
        <v>7</v>
      </c>
      <c r="N1702" s="22">
        <f t="shared" si="80"/>
        <v>483</v>
      </c>
      <c r="O1702" s="6" t="str">
        <f>VLOOKUP(H1702,Data_Persons!$B$2:$C$9,2,0)</f>
        <v>Sara</v>
      </c>
    </row>
    <row r="1703" spans="1:15" x14ac:dyDescent="0.3">
      <c r="A1703" s="8" t="s">
        <v>1747</v>
      </c>
      <c r="B1703" s="43">
        <v>44323</v>
      </c>
      <c r="C1703" s="6">
        <f>DAY(Data_Sales[[#This Row],[Order Date]])</f>
        <v>7</v>
      </c>
      <c r="D1703" s="14">
        <f t="shared" si="78"/>
        <v>5</v>
      </c>
      <c r="E1703" s="6">
        <f t="shared" si="79"/>
        <v>2021</v>
      </c>
      <c r="F1703" s="6">
        <v>19</v>
      </c>
      <c r="G1703" s="6" t="s">
        <v>32</v>
      </c>
      <c r="H1703" s="6" t="s">
        <v>38</v>
      </c>
      <c r="I1703" s="6">
        <f>INDEX(Data_Persons[Tenure (yrs)],MATCH(Data_Sales!H1703,Data_Persons[Sales Person],0))</f>
        <v>5</v>
      </c>
      <c r="J1703" s="6" t="s">
        <v>12</v>
      </c>
      <c r="K1703" s="6" t="s">
        <v>1662</v>
      </c>
      <c r="L1703" s="22">
        <v>69</v>
      </c>
      <c r="M1703" s="6">
        <v>6</v>
      </c>
      <c r="N1703" s="22">
        <f t="shared" si="80"/>
        <v>414</v>
      </c>
      <c r="O1703" s="6" t="str">
        <f>VLOOKUP(H1703,Data_Persons!$B$2:$C$9,2,0)</f>
        <v>Jeff</v>
      </c>
    </row>
    <row r="1704" spans="1:15" x14ac:dyDescent="0.3">
      <c r="A1704" s="8" t="s">
        <v>1748</v>
      </c>
      <c r="B1704" s="43">
        <v>44328</v>
      </c>
      <c r="C1704" s="6">
        <f>DAY(Data_Sales[[#This Row],[Order Date]])</f>
        <v>12</v>
      </c>
      <c r="D1704" s="14">
        <f t="shared" si="78"/>
        <v>5</v>
      </c>
      <c r="E1704" s="6">
        <f t="shared" si="79"/>
        <v>2021</v>
      </c>
      <c r="F1704" s="6">
        <v>5</v>
      </c>
      <c r="G1704" s="6" t="s">
        <v>23</v>
      </c>
      <c r="H1704" s="6" t="s">
        <v>30</v>
      </c>
      <c r="I1704" s="6">
        <f>INDEX(Data_Persons[Tenure (yrs)],MATCH(Data_Sales!H1704,Data_Persons[Sales Person],0))</f>
        <v>2</v>
      </c>
      <c r="J1704" s="6" t="s">
        <v>21</v>
      </c>
      <c r="K1704" s="6" t="s">
        <v>1662</v>
      </c>
      <c r="L1704" s="22">
        <v>69</v>
      </c>
      <c r="M1704" s="6">
        <v>4</v>
      </c>
      <c r="N1704" s="22">
        <f t="shared" si="80"/>
        <v>276</v>
      </c>
      <c r="O1704" s="6" t="str">
        <f>VLOOKUP(H1704,Data_Persons!$B$2:$C$9,2,0)</f>
        <v>Sara</v>
      </c>
    </row>
    <row r="1705" spans="1:15" x14ac:dyDescent="0.3">
      <c r="A1705" s="8" t="s">
        <v>1749</v>
      </c>
      <c r="B1705" s="43">
        <v>44328</v>
      </c>
      <c r="C1705" s="6">
        <f>DAY(Data_Sales[[#This Row],[Order Date]])</f>
        <v>12</v>
      </c>
      <c r="D1705" s="14">
        <f t="shared" si="78"/>
        <v>5</v>
      </c>
      <c r="E1705" s="6">
        <f t="shared" si="79"/>
        <v>2021</v>
      </c>
      <c r="F1705" s="6">
        <v>1</v>
      </c>
      <c r="G1705" s="6" t="s">
        <v>61</v>
      </c>
      <c r="H1705" s="6" t="s">
        <v>30</v>
      </c>
      <c r="I1705" s="6">
        <f>INDEX(Data_Persons[Tenure (yrs)],MATCH(Data_Sales!H1705,Data_Persons[Sales Person],0))</f>
        <v>2</v>
      </c>
      <c r="J1705" s="6" t="s">
        <v>21</v>
      </c>
      <c r="K1705" s="6" t="s">
        <v>1662</v>
      </c>
      <c r="L1705" s="22">
        <v>69</v>
      </c>
      <c r="M1705" s="6">
        <v>8</v>
      </c>
      <c r="N1705" s="22">
        <f t="shared" si="80"/>
        <v>552</v>
      </c>
      <c r="O1705" s="6" t="str">
        <f>VLOOKUP(H1705,Data_Persons!$B$2:$C$9,2,0)</f>
        <v>Sara</v>
      </c>
    </row>
    <row r="1706" spans="1:15" x14ac:dyDescent="0.3">
      <c r="A1706" s="8" t="s">
        <v>1750</v>
      </c>
      <c r="B1706" s="43">
        <v>44329</v>
      </c>
      <c r="C1706" s="6">
        <f>DAY(Data_Sales[[#This Row],[Order Date]])</f>
        <v>13</v>
      </c>
      <c r="D1706" s="14">
        <f t="shared" si="78"/>
        <v>5</v>
      </c>
      <c r="E1706" s="6">
        <f t="shared" si="79"/>
        <v>2021</v>
      </c>
      <c r="F1706" s="6">
        <v>13</v>
      </c>
      <c r="G1706" s="6" t="s">
        <v>35</v>
      </c>
      <c r="H1706" s="6" t="s">
        <v>36</v>
      </c>
      <c r="I1706" s="6">
        <f>INDEX(Data_Persons[Tenure (yrs)],MATCH(Data_Sales!H1706,Data_Persons[Sales Person],0))</f>
        <v>6</v>
      </c>
      <c r="J1706" s="6" t="s">
        <v>27</v>
      </c>
      <c r="K1706" s="6" t="s">
        <v>1662</v>
      </c>
      <c r="L1706" s="22">
        <v>69</v>
      </c>
      <c r="M1706" s="6">
        <v>3</v>
      </c>
      <c r="N1706" s="22">
        <f t="shared" si="80"/>
        <v>207</v>
      </c>
      <c r="O1706" s="6" t="str">
        <f>VLOOKUP(H1706,Data_Persons!$B$2:$C$9,2,0)</f>
        <v>Steve</v>
      </c>
    </row>
    <row r="1707" spans="1:15" x14ac:dyDescent="0.3">
      <c r="A1707" s="8" t="s">
        <v>1751</v>
      </c>
      <c r="B1707" s="43">
        <v>44330</v>
      </c>
      <c r="C1707" s="6">
        <f>DAY(Data_Sales[[#This Row],[Order Date]])</f>
        <v>14</v>
      </c>
      <c r="D1707" s="14">
        <f t="shared" si="78"/>
        <v>5</v>
      </c>
      <c r="E1707" s="6">
        <f t="shared" si="79"/>
        <v>2021</v>
      </c>
      <c r="F1707" s="6">
        <v>18</v>
      </c>
      <c r="G1707" s="6" t="s">
        <v>52</v>
      </c>
      <c r="H1707" s="6" t="s">
        <v>11</v>
      </c>
      <c r="I1707" s="6">
        <f>INDEX(Data_Persons[Tenure (yrs)],MATCH(Data_Sales!H1707,Data_Persons[Sales Person],0))</f>
        <v>3</v>
      </c>
      <c r="J1707" s="6" t="s">
        <v>12</v>
      </c>
      <c r="K1707" s="6" t="s">
        <v>1662</v>
      </c>
      <c r="L1707" s="22">
        <v>69</v>
      </c>
      <c r="M1707" s="6">
        <v>9</v>
      </c>
      <c r="N1707" s="22">
        <f t="shared" si="80"/>
        <v>621</v>
      </c>
      <c r="O1707" s="6" t="str">
        <f>VLOOKUP(H1707,Data_Persons!$B$2:$C$9,2,0)</f>
        <v>Jeff</v>
      </c>
    </row>
    <row r="1708" spans="1:15" x14ac:dyDescent="0.3">
      <c r="A1708" s="8" t="s">
        <v>1752</v>
      </c>
      <c r="B1708" s="43">
        <v>44331</v>
      </c>
      <c r="C1708" s="6">
        <f>DAY(Data_Sales[[#This Row],[Order Date]])</f>
        <v>15</v>
      </c>
      <c r="D1708" s="14">
        <f t="shared" si="78"/>
        <v>5</v>
      </c>
      <c r="E1708" s="6">
        <f t="shared" si="79"/>
        <v>2021</v>
      </c>
      <c r="F1708" s="6">
        <v>2</v>
      </c>
      <c r="G1708" s="6" t="s">
        <v>74</v>
      </c>
      <c r="H1708" s="6" t="s">
        <v>30</v>
      </c>
      <c r="I1708" s="6">
        <f>INDEX(Data_Persons[Tenure (yrs)],MATCH(Data_Sales!H1708,Data_Persons[Sales Person],0))</f>
        <v>2</v>
      </c>
      <c r="J1708" s="6" t="s">
        <v>21</v>
      </c>
      <c r="K1708" s="6" t="s">
        <v>1662</v>
      </c>
      <c r="L1708" s="22">
        <v>69</v>
      </c>
      <c r="M1708" s="6">
        <v>7</v>
      </c>
      <c r="N1708" s="22">
        <f t="shared" si="80"/>
        <v>483</v>
      </c>
      <c r="O1708" s="6" t="str">
        <f>VLOOKUP(H1708,Data_Persons!$B$2:$C$9,2,0)</f>
        <v>Sara</v>
      </c>
    </row>
    <row r="1709" spans="1:15" x14ac:dyDescent="0.3">
      <c r="A1709" s="8" t="s">
        <v>1753</v>
      </c>
      <c r="B1709" s="43">
        <v>44331</v>
      </c>
      <c r="C1709" s="6">
        <f>DAY(Data_Sales[[#This Row],[Order Date]])</f>
        <v>15</v>
      </c>
      <c r="D1709" s="14">
        <f t="shared" si="78"/>
        <v>5</v>
      </c>
      <c r="E1709" s="6">
        <f t="shared" si="79"/>
        <v>2021</v>
      </c>
      <c r="F1709" s="6">
        <v>2</v>
      </c>
      <c r="G1709" s="6" t="s">
        <v>74</v>
      </c>
      <c r="H1709" s="6" t="s">
        <v>30</v>
      </c>
      <c r="I1709" s="6">
        <f>INDEX(Data_Persons[Tenure (yrs)],MATCH(Data_Sales!H1709,Data_Persons[Sales Person],0))</f>
        <v>2</v>
      </c>
      <c r="J1709" s="6" t="s">
        <v>21</v>
      </c>
      <c r="K1709" s="6" t="s">
        <v>1662</v>
      </c>
      <c r="L1709" s="22">
        <v>69</v>
      </c>
      <c r="M1709" s="6">
        <v>6</v>
      </c>
      <c r="N1709" s="22">
        <f t="shared" si="80"/>
        <v>414</v>
      </c>
      <c r="O1709" s="6" t="str">
        <f>VLOOKUP(H1709,Data_Persons!$B$2:$C$9,2,0)</f>
        <v>Sara</v>
      </c>
    </row>
    <row r="1710" spans="1:15" x14ac:dyDescent="0.3">
      <c r="A1710" s="8" t="s">
        <v>1754</v>
      </c>
      <c r="B1710" s="43">
        <v>44331</v>
      </c>
      <c r="C1710" s="6">
        <f>DAY(Data_Sales[[#This Row],[Order Date]])</f>
        <v>15</v>
      </c>
      <c r="D1710" s="14">
        <f t="shared" si="78"/>
        <v>5</v>
      </c>
      <c r="E1710" s="6">
        <f t="shared" si="79"/>
        <v>2021</v>
      </c>
      <c r="F1710" s="6">
        <v>19</v>
      </c>
      <c r="G1710" s="6" t="s">
        <v>32</v>
      </c>
      <c r="H1710" s="6" t="s">
        <v>11</v>
      </c>
      <c r="I1710" s="6">
        <f>INDEX(Data_Persons[Tenure (yrs)],MATCH(Data_Sales!H1710,Data_Persons[Sales Person],0))</f>
        <v>3</v>
      </c>
      <c r="J1710" s="6" t="s">
        <v>12</v>
      </c>
      <c r="K1710" s="6" t="s">
        <v>1662</v>
      </c>
      <c r="L1710" s="22">
        <v>69</v>
      </c>
      <c r="M1710" s="6">
        <v>8</v>
      </c>
      <c r="N1710" s="22">
        <f t="shared" si="80"/>
        <v>552</v>
      </c>
      <c r="O1710" s="6" t="str">
        <f>VLOOKUP(H1710,Data_Persons!$B$2:$C$9,2,0)</f>
        <v>Jeff</v>
      </c>
    </row>
    <row r="1711" spans="1:15" x14ac:dyDescent="0.3">
      <c r="A1711" s="8" t="s">
        <v>1755</v>
      </c>
      <c r="B1711" s="43">
        <v>44331</v>
      </c>
      <c r="C1711" s="6">
        <f>DAY(Data_Sales[[#This Row],[Order Date]])</f>
        <v>15</v>
      </c>
      <c r="D1711" s="14">
        <f t="shared" si="78"/>
        <v>5</v>
      </c>
      <c r="E1711" s="6">
        <f t="shared" si="79"/>
        <v>2021</v>
      </c>
      <c r="F1711" s="6">
        <v>14</v>
      </c>
      <c r="G1711" s="6" t="s">
        <v>65</v>
      </c>
      <c r="H1711" s="6" t="s">
        <v>26</v>
      </c>
      <c r="I1711" s="6">
        <f>INDEX(Data_Persons[Tenure (yrs)],MATCH(Data_Sales!H1711,Data_Persons[Sales Person],0))</f>
        <v>5</v>
      </c>
      <c r="J1711" s="6" t="s">
        <v>27</v>
      </c>
      <c r="K1711" s="6" t="s">
        <v>1662</v>
      </c>
      <c r="L1711" s="22">
        <v>69</v>
      </c>
      <c r="M1711" s="6">
        <v>6</v>
      </c>
      <c r="N1711" s="22">
        <f t="shared" si="80"/>
        <v>414</v>
      </c>
      <c r="O1711" s="6" t="str">
        <f>VLOOKUP(H1711,Data_Persons!$B$2:$C$9,2,0)</f>
        <v>Sara</v>
      </c>
    </row>
    <row r="1712" spans="1:15" x14ac:dyDescent="0.3">
      <c r="A1712" s="8" t="s">
        <v>1756</v>
      </c>
      <c r="B1712" s="43">
        <v>44332</v>
      </c>
      <c r="C1712" s="6">
        <f>DAY(Data_Sales[[#This Row],[Order Date]])</f>
        <v>16</v>
      </c>
      <c r="D1712" s="14">
        <f t="shared" si="78"/>
        <v>5</v>
      </c>
      <c r="E1712" s="6">
        <f t="shared" si="79"/>
        <v>2021</v>
      </c>
      <c r="F1712" s="6">
        <v>17</v>
      </c>
      <c r="G1712" s="6" t="s">
        <v>63</v>
      </c>
      <c r="H1712" s="6" t="s">
        <v>11</v>
      </c>
      <c r="I1712" s="6">
        <f>INDEX(Data_Persons[Tenure (yrs)],MATCH(Data_Sales!H1712,Data_Persons[Sales Person],0))</f>
        <v>3</v>
      </c>
      <c r="J1712" s="6" t="s">
        <v>12</v>
      </c>
      <c r="K1712" s="6" t="s">
        <v>1662</v>
      </c>
      <c r="L1712" s="22">
        <v>69</v>
      </c>
      <c r="M1712" s="6">
        <v>7</v>
      </c>
      <c r="N1712" s="22">
        <f t="shared" si="80"/>
        <v>483</v>
      </c>
      <c r="O1712" s="6" t="str">
        <f>VLOOKUP(H1712,Data_Persons!$B$2:$C$9,2,0)</f>
        <v>Jeff</v>
      </c>
    </row>
    <row r="1713" spans="1:15" x14ac:dyDescent="0.3">
      <c r="A1713" s="8" t="s">
        <v>1757</v>
      </c>
      <c r="B1713" s="43">
        <v>44332</v>
      </c>
      <c r="C1713" s="6">
        <f>DAY(Data_Sales[[#This Row],[Order Date]])</f>
        <v>16</v>
      </c>
      <c r="D1713" s="14">
        <f t="shared" si="78"/>
        <v>5</v>
      </c>
      <c r="E1713" s="6">
        <f t="shared" si="79"/>
        <v>2021</v>
      </c>
      <c r="F1713" s="6">
        <v>18</v>
      </c>
      <c r="G1713" s="6" t="s">
        <v>52</v>
      </c>
      <c r="H1713" s="6" t="s">
        <v>11</v>
      </c>
      <c r="I1713" s="6">
        <f>INDEX(Data_Persons[Tenure (yrs)],MATCH(Data_Sales!H1713,Data_Persons[Sales Person],0))</f>
        <v>3</v>
      </c>
      <c r="J1713" s="6" t="s">
        <v>12</v>
      </c>
      <c r="K1713" s="6" t="s">
        <v>1662</v>
      </c>
      <c r="L1713" s="22">
        <v>69</v>
      </c>
      <c r="M1713" s="6">
        <v>7</v>
      </c>
      <c r="N1713" s="22">
        <f t="shared" si="80"/>
        <v>483</v>
      </c>
      <c r="O1713" s="6" t="str">
        <f>VLOOKUP(H1713,Data_Persons!$B$2:$C$9,2,0)</f>
        <v>Jeff</v>
      </c>
    </row>
    <row r="1714" spans="1:15" x14ac:dyDescent="0.3">
      <c r="A1714" s="8" t="s">
        <v>1758</v>
      </c>
      <c r="B1714" s="43">
        <v>44332</v>
      </c>
      <c r="C1714" s="6">
        <f>DAY(Data_Sales[[#This Row],[Order Date]])</f>
        <v>16</v>
      </c>
      <c r="D1714" s="14">
        <f t="shared" si="78"/>
        <v>5</v>
      </c>
      <c r="E1714" s="6">
        <f t="shared" si="79"/>
        <v>2021</v>
      </c>
      <c r="F1714" s="6">
        <v>10</v>
      </c>
      <c r="G1714" s="6" t="s">
        <v>68</v>
      </c>
      <c r="H1714" s="6" t="s">
        <v>41</v>
      </c>
      <c r="I1714" s="6">
        <f>INDEX(Data_Persons[Tenure (yrs)],MATCH(Data_Sales!H1714,Data_Persons[Sales Person],0))</f>
        <v>8</v>
      </c>
      <c r="J1714" s="6" t="s">
        <v>17</v>
      </c>
      <c r="K1714" s="6" t="s">
        <v>1662</v>
      </c>
      <c r="L1714" s="22">
        <v>69</v>
      </c>
      <c r="M1714" s="6">
        <v>7</v>
      </c>
      <c r="N1714" s="22">
        <f t="shared" si="80"/>
        <v>483</v>
      </c>
      <c r="O1714" s="6" t="str">
        <f>VLOOKUP(H1714,Data_Persons!$B$2:$C$9,2,0)</f>
        <v>Philip</v>
      </c>
    </row>
    <row r="1715" spans="1:15" x14ac:dyDescent="0.3">
      <c r="A1715" s="8" t="s">
        <v>1759</v>
      </c>
      <c r="B1715" s="43">
        <v>44332</v>
      </c>
      <c r="C1715" s="6">
        <f>DAY(Data_Sales[[#This Row],[Order Date]])</f>
        <v>16</v>
      </c>
      <c r="D1715" s="14">
        <f t="shared" si="78"/>
        <v>5</v>
      </c>
      <c r="E1715" s="6">
        <f t="shared" si="79"/>
        <v>2021</v>
      </c>
      <c r="F1715" s="6">
        <v>7</v>
      </c>
      <c r="G1715" s="6" t="s">
        <v>43</v>
      </c>
      <c r="H1715" s="6" t="s">
        <v>16</v>
      </c>
      <c r="I1715" s="6">
        <f>INDEX(Data_Persons[Tenure (yrs)],MATCH(Data_Sales!H1715,Data_Persons[Sales Person],0))</f>
        <v>4</v>
      </c>
      <c r="J1715" s="6" t="s">
        <v>17</v>
      </c>
      <c r="K1715" s="6" t="s">
        <v>1662</v>
      </c>
      <c r="L1715" s="22">
        <v>69</v>
      </c>
      <c r="M1715" s="6">
        <v>3</v>
      </c>
      <c r="N1715" s="22">
        <f t="shared" si="80"/>
        <v>207</v>
      </c>
      <c r="O1715" s="6" t="str">
        <f>VLOOKUP(H1715,Data_Persons!$B$2:$C$9,2,0)</f>
        <v>Steve</v>
      </c>
    </row>
    <row r="1716" spans="1:15" x14ac:dyDescent="0.3">
      <c r="A1716" s="8" t="s">
        <v>1760</v>
      </c>
      <c r="B1716" s="43">
        <v>44333</v>
      </c>
      <c r="C1716" s="6">
        <f>DAY(Data_Sales[[#This Row],[Order Date]])</f>
        <v>17</v>
      </c>
      <c r="D1716" s="14">
        <f t="shared" si="78"/>
        <v>5</v>
      </c>
      <c r="E1716" s="6">
        <f t="shared" si="79"/>
        <v>2021</v>
      </c>
      <c r="F1716" s="6">
        <v>14</v>
      </c>
      <c r="G1716" s="6" t="s">
        <v>65</v>
      </c>
      <c r="H1716" s="6" t="s">
        <v>36</v>
      </c>
      <c r="I1716" s="6">
        <f>INDEX(Data_Persons[Tenure (yrs)],MATCH(Data_Sales!H1716,Data_Persons[Sales Person],0))</f>
        <v>6</v>
      </c>
      <c r="J1716" s="6" t="s">
        <v>27</v>
      </c>
      <c r="K1716" s="6" t="s">
        <v>1662</v>
      </c>
      <c r="L1716" s="22">
        <v>69</v>
      </c>
      <c r="M1716" s="6">
        <v>9</v>
      </c>
      <c r="N1716" s="22">
        <f t="shared" si="80"/>
        <v>621</v>
      </c>
      <c r="O1716" s="6" t="str">
        <f>VLOOKUP(H1716,Data_Persons!$B$2:$C$9,2,0)</f>
        <v>Steve</v>
      </c>
    </row>
    <row r="1717" spans="1:15" x14ac:dyDescent="0.3">
      <c r="A1717" s="8" t="s">
        <v>1761</v>
      </c>
      <c r="B1717" s="43">
        <v>44339</v>
      </c>
      <c r="C1717" s="6">
        <f>DAY(Data_Sales[[#This Row],[Order Date]])</f>
        <v>23</v>
      </c>
      <c r="D1717" s="14">
        <f t="shared" si="78"/>
        <v>5</v>
      </c>
      <c r="E1717" s="6">
        <f t="shared" si="79"/>
        <v>2021</v>
      </c>
      <c r="F1717" s="6">
        <v>18</v>
      </c>
      <c r="G1717" s="6" t="s">
        <v>52</v>
      </c>
      <c r="H1717" s="6" t="s">
        <v>38</v>
      </c>
      <c r="I1717" s="6">
        <f>INDEX(Data_Persons[Tenure (yrs)],MATCH(Data_Sales!H1717,Data_Persons[Sales Person],0))</f>
        <v>5</v>
      </c>
      <c r="J1717" s="6" t="s">
        <v>12</v>
      </c>
      <c r="K1717" s="6" t="s">
        <v>1662</v>
      </c>
      <c r="L1717" s="22">
        <v>69</v>
      </c>
      <c r="M1717" s="6">
        <v>9</v>
      </c>
      <c r="N1717" s="22">
        <f t="shared" si="80"/>
        <v>621</v>
      </c>
      <c r="O1717" s="6" t="str">
        <f>VLOOKUP(H1717,Data_Persons!$B$2:$C$9,2,0)</f>
        <v>Jeff</v>
      </c>
    </row>
    <row r="1718" spans="1:15" x14ac:dyDescent="0.3">
      <c r="A1718" s="8" t="s">
        <v>1762</v>
      </c>
      <c r="B1718" s="43">
        <v>44340</v>
      </c>
      <c r="C1718" s="6">
        <f>DAY(Data_Sales[[#This Row],[Order Date]])</f>
        <v>24</v>
      </c>
      <c r="D1718" s="14">
        <f t="shared" si="78"/>
        <v>5</v>
      </c>
      <c r="E1718" s="6">
        <f t="shared" si="79"/>
        <v>2021</v>
      </c>
      <c r="F1718" s="6">
        <v>11</v>
      </c>
      <c r="G1718" s="6" t="s">
        <v>115</v>
      </c>
      <c r="H1718" s="6" t="s">
        <v>26</v>
      </c>
      <c r="I1718" s="6">
        <f>INDEX(Data_Persons[Tenure (yrs)],MATCH(Data_Sales!H1718,Data_Persons[Sales Person],0))</f>
        <v>5</v>
      </c>
      <c r="J1718" s="6" t="s">
        <v>27</v>
      </c>
      <c r="K1718" s="6" t="s">
        <v>1662</v>
      </c>
      <c r="L1718" s="22">
        <v>69</v>
      </c>
      <c r="M1718" s="6">
        <v>6</v>
      </c>
      <c r="N1718" s="22">
        <f t="shared" si="80"/>
        <v>414</v>
      </c>
      <c r="O1718" s="6" t="str">
        <f>VLOOKUP(H1718,Data_Persons!$B$2:$C$9,2,0)</f>
        <v>Sara</v>
      </c>
    </row>
    <row r="1719" spans="1:15" x14ac:dyDescent="0.3">
      <c r="A1719" s="8" t="s">
        <v>1763</v>
      </c>
      <c r="B1719" s="43">
        <v>44340</v>
      </c>
      <c r="C1719" s="6">
        <f>DAY(Data_Sales[[#This Row],[Order Date]])</f>
        <v>24</v>
      </c>
      <c r="D1719" s="14">
        <f t="shared" si="78"/>
        <v>5</v>
      </c>
      <c r="E1719" s="6">
        <f t="shared" si="79"/>
        <v>2021</v>
      </c>
      <c r="F1719" s="6">
        <v>16</v>
      </c>
      <c r="G1719" s="6" t="s">
        <v>92</v>
      </c>
      <c r="H1719" s="6" t="s">
        <v>38</v>
      </c>
      <c r="I1719" s="6">
        <f>INDEX(Data_Persons[Tenure (yrs)],MATCH(Data_Sales!H1719,Data_Persons[Sales Person],0))</f>
        <v>5</v>
      </c>
      <c r="J1719" s="6" t="s">
        <v>12</v>
      </c>
      <c r="K1719" s="6" t="s">
        <v>1662</v>
      </c>
      <c r="L1719" s="22">
        <v>69</v>
      </c>
      <c r="M1719" s="6">
        <v>6</v>
      </c>
      <c r="N1719" s="22">
        <f t="shared" si="80"/>
        <v>414</v>
      </c>
      <c r="O1719" s="6" t="str">
        <f>VLOOKUP(H1719,Data_Persons!$B$2:$C$9,2,0)</f>
        <v>Jeff</v>
      </c>
    </row>
    <row r="1720" spans="1:15" x14ac:dyDescent="0.3">
      <c r="A1720" s="8" t="s">
        <v>1764</v>
      </c>
      <c r="B1720" s="43">
        <v>44341</v>
      </c>
      <c r="C1720" s="6">
        <f>DAY(Data_Sales[[#This Row],[Order Date]])</f>
        <v>25</v>
      </c>
      <c r="D1720" s="14">
        <f t="shared" si="78"/>
        <v>5</v>
      </c>
      <c r="E1720" s="6">
        <f t="shared" si="79"/>
        <v>2021</v>
      </c>
      <c r="F1720" s="6">
        <v>17</v>
      </c>
      <c r="G1720" s="6" t="s">
        <v>63</v>
      </c>
      <c r="H1720" s="6" t="s">
        <v>11</v>
      </c>
      <c r="I1720" s="6">
        <f>INDEX(Data_Persons[Tenure (yrs)],MATCH(Data_Sales!H1720,Data_Persons[Sales Person],0))</f>
        <v>3</v>
      </c>
      <c r="J1720" s="6" t="s">
        <v>12</v>
      </c>
      <c r="K1720" s="6" t="s">
        <v>1662</v>
      </c>
      <c r="L1720" s="22">
        <v>69</v>
      </c>
      <c r="M1720" s="6">
        <v>3</v>
      </c>
      <c r="N1720" s="22">
        <f t="shared" si="80"/>
        <v>207</v>
      </c>
      <c r="O1720" s="6" t="str">
        <f>VLOOKUP(H1720,Data_Persons!$B$2:$C$9,2,0)</f>
        <v>Jeff</v>
      </c>
    </row>
    <row r="1721" spans="1:15" x14ac:dyDescent="0.3">
      <c r="A1721" s="8" t="s">
        <v>1765</v>
      </c>
      <c r="B1721" s="43">
        <v>44342</v>
      </c>
      <c r="C1721" s="6">
        <f>DAY(Data_Sales[[#This Row],[Order Date]])</f>
        <v>26</v>
      </c>
      <c r="D1721" s="14">
        <f t="shared" si="78"/>
        <v>5</v>
      </c>
      <c r="E1721" s="6">
        <f t="shared" si="79"/>
        <v>2021</v>
      </c>
      <c r="F1721" s="6">
        <v>8</v>
      </c>
      <c r="G1721" s="6" t="s">
        <v>76</v>
      </c>
      <c r="H1721" s="6" t="s">
        <v>16</v>
      </c>
      <c r="I1721" s="6">
        <f>INDEX(Data_Persons[Tenure (yrs)],MATCH(Data_Sales!H1721,Data_Persons[Sales Person],0))</f>
        <v>4</v>
      </c>
      <c r="J1721" s="6" t="s">
        <v>17</v>
      </c>
      <c r="K1721" s="6" t="s">
        <v>1662</v>
      </c>
      <c r="L1721" s="22">
        <v>69</v>
      </c>
      <c r="M1721" s="6">
        <v>8</v>
      </c>
      <c r="N1721" s="22">
        <f t="shared" si="80"/>
        <v>552</v>
      </c>
      <c r="O1721" s="6" t="str">
        <f>VLOOKUP(H1721,Data_Persons!$B$2:$C$9,2,0)</f>
        <v>Steve</v>
      </c>
    </row>
    <row r="1722" spans="1:15" x14ac:dyDescent="0.3">
      <c r="A1722" s="8" t="s">
        <v>1766</v>
      </c>
      <c r="B1722" s="43">
        <v>44345</v>
      </c>
      <c r="C1722" s="6">
        <f>DAY(Data_Sales[[#This Row],[Order Date]])</f>
        <v>29</v>
      </c>
      <c r="D1722" s="14">
        <f t="shared" si="78"/>
        <v>5</v>
      </c>
      <c r="E1722" s="6">
        <f t="shared" si="79"/>
        <v>2021</v>
      </c>
      <c r="F1722" s="6">
        <v>17</v>
      </c>
      <c r="G1722" s="6" t="s">
        <v>63</v>
      </c>
      <c r="H1722" s="6" t="s">
        <v>38</v>
      </c>
      <c r="I1722" s="6">
        <f>INDEX(Data_Persons[Tenure (yrs)],MATCH(Data_Sales!H1722,Data_Persons[Sales Person],0))</f>
        <v>5</v>
      </c>
      <c r="J1722" s="6" t="s">
        <v>12</v>
      </c>
      <c r="K1722" s="6" t="s">
        <v>1662</v>
      </c>
      <c r="L1722" s="22">
        <v>69</v>
      </c>
      <c r="M1722" s="6">
        <v>4</v>
      </c>
      <c r="N1722" s="22">
        <f t="shared" si="80"/>
        <v>276</v>
      </c>
      <c r="O1722" s="6" t="str">
        <f>VLOOKUP(H1722,Data_Persons!$B$2:$C$9,2,0)</f>
        <v>Jeff</v>
      </c>
    </row>
    <row r="1723" spans="1:15" x14ac:dyDescent="0.3">
      <c r="A1723" s="8" t="s">
        <v>1767</v>
      </c>
      <c r="B1723" s="43">
        <v>44346</v>
      </c>
      <c r="C1723" s="6">
        <f>DAY(Data_Sales[[#This Row],[Order Date]])</f>
        <v>30</v>
      </c>
      <c r="D1723" s="14">
        <f t="shared" si="78"/>
        <v>5</v>
      </c>
      <c r="E1723" s="6">
        <f t="shared" si="79"/>
        <v>2021</v>
      </c>
      <c r="F1723" s="6">
        <v>2</v>
      </c>
      <c r="G1723" s="6" t="s">
        <v>74</v>
      </c>
      <c r="H1723" s="6" t="s">
        <v>20</v>
      </c>
      <c r="I1723" s="6">
        <f>INDEX(Data_Persons[Tenure (yrs)],MATCH(Data_Sales!H1723,Data_Persons[Sales Person],0))</f>
        <v>2</v>
      </c>
      <c r="J1723" s="6" t="s">
        <v>21</v>
      </c>
      <c r="K1723" s="6" t="s">
        <v>1662</v>
      </c>
      <c r="L1723" s="22">
        <v>69</v>
      </c>
      <c r="M1723" s="6">
        <v>5</v>
      </c>
      <c r="N1723" s="22">
        <f t="shared" si="80"/>
        <v>345</v>
      </c>
      <c r="O1723" s="6" t="str">
        <f>VLOOKUP(H1723,Data_Persons!$B$2:$C$9,2,0)</f>
        <v>Jeff</v>
      </c>
    </row>
    <row r="1724" spans="1:15" x14ac:dyDescent="0.3">
      <c r="A1724" s="8" t="s">
        <v>1768</v>
      </c>
      <c r="B1724" s="43">
        <v>44346</v>
      </c>
      <c r="C1724" s="6">
        <f>DAY(Data_Sales[[#This Row],[Order Date]])</f>
        <v>30</v>
      </c>
      <c r="D1724" s="14">
        <f t="shared" si="78"/>
        <v>5</v>
      </c>
      <c r="E1724" s="6">
        <f t="shared" si="79"/>
        <v>2021</v>
      </c>
      <c r="F1724" s="6">
        <v>2</v>
      </c>
      <c r="G1724" s="6" t="s">
        <v>74</v>
      </c>
      <c r="H1724" s="6" t="s">
        <v>30</v>
      </c>
      <c r="I1724" s="6">
        <f>INDEX(Data_Persons[Tenure (yrs)],MATCH(Data_Sales!H1724,Data_Persons[Sales Person],0))</f>
        <v>2</v>
      </c>
      <c r="J1724" s="6" t="s">
        <v>21</v>
      </c>
      <c r="K1724" s="6" t="s">
        <v>1662</v>
      </c>
      <c r="L1724" s="22">
        <v>69</v>
      </c>
      <c r="M1724" s="6">
        <v>9</v>
      </c>
      <c r="N1724" s="22">
        <f t="shared" si="80"/>
        <v>621</v>
      </c>
      <c r="O1724" s="6" t="str">
        <f>VLOOKUP(H1724,Data_Persons!$B$2:$C$9,2,0)</f>
        <v>Sara</v>
      </c>
    </row>
    <row r="1725" spans="1:15" x14ac:dyDescent="0.3">
      <c r="A1725" s="8" t="s">
        <v>1769</v>
      </c>
      <c r="B1725" s="43">
        <v>44347</v>
      </c>
      <c r="C1725" s="6">
        <f>DAY(Data_Sales[[#This Row],[Order Date]])</f>
        <v>31</v>
      </c>
      <c r="D1725" s="14">
        <f t="shared" si="78"/>
        <v>5</v>
      </c>
      <c r="E1725" s="6">
        <f t="shared" si="79"/>
        <v>2021</v>
      </c>
      <c r="F1725" s="6">
        <v>14</v>
      </c>
      <c r="G1725" s="6" t="s">
        <v>65</v>
      </c>
      <c r="H1725" s="6" t="s">
        <v>36</v>
      </c>
      <c r="I1725" s="6">
        <f>INDEX(Data_Persons[Tenure (yrs)],MATCH(Data_Sales!H1725,Data_Persons[Sales Person],0))</f>
        <v>6</v>
      </c>
      <c r="J1725" s="6" t="s">
        <v>27</v>
      </c>
      <c r="K1725" s="6" t="s">
        <v>1662</v>
      </c>
      <c r="L1725" s="22">
        <v>69</v>
      </c>
      <c r="M1725" s="6">
        <v>3</v>
      </c>
      <c r="N1725" s="22">
        <f t="shared" si="80"/>
        <v>207</v>
      </c>
      <c r="O1725" s="6" t="str">
        <f>VLOOKUP(H1725,Data_Persons!$B$2:$C$9,2,0)</f>
        <v>Steve</v>
      </c>
    </row>
    <row r="1726" spans="1:15" x14ac:dyDescent="0.3">
      <c r="A1726" s="8" t="s">
        <v>1770</v>
      </c>
      <c r="B1726" s="43">
        <v>44348</v>
      </c>
      <c r="C1726" s="6">
        <f>DAY(Data_Sales[[#This Row],[Order Date]])</f>
        <v>1</v>
      </c>
      <c r="D1726" s="14">
        <f t="shared" si="78"/>
        <v>6</v>
      </c>
      <c r="E1726" s="6">
        <f t="shared" si="79"/>
        <v>2021</v>
      </c>
      <c r="F1726" s="6">
        <v>14</v>
      </c>
      <c r="G1726" s="6" t="s">
        <v>65</v>
      </c>
      <c r="H1726" s="6" t="s">
        <v>26</v>
      </c>
      <c r="I1726" s="6">
        <f>INDEX(Data_Persons[Tenure (yrs)],MATCH(Data_Sales!H1726,Data_Persons[Sales Person],0))</f>
        <v>5</v>
      </c>
      <c r="J1726" s="6" t="s">
        <v>27</v>
      </c>
      <c r="K1726" s="6" t="s">
        <v>1662</v>
      </c>
      <c r="L1726" s="22">
        <v>69</v>
      </c>
      <c r="M1726" s="6">
        <v>0</v>
      </c>
      <c r="N1726" s="22">
        <f t="shared" si="80"/>
        <v>0</v>
      </c>
      <c r="O1726" s="6" t="str">
        <f>VLOOKUP(H1726,Data_Persons!$B$2:$C$9,2,0)</f>
        <v>Sara</v>
      </c>
    </row>
    <row r="1727" spans="1:15" x14ac:dyDescent="0.3">
      <c r="A1727" s="8" t="s">
        <v>1771</v>
      </c>
      <c r="B1727" s="43">
        <v>44350</v>
      </c>
      <c r="C1727" s="6">
        <f>DAY(Data_Sales[[#This Row],[Order Date]])</f>
        <v>3</v>
      </c>
      <c r="D1727" s="14">
        <f t="shared" si="78"/>
        <v>6</v>
      </c>
      <c r="E1727" s="6">
        <f t="shared" si="79"/>
        <v>2021</v>
      </c>
      <c r="F1727" s="6">
        <v>4</v>
      </c>
      <c r="G1727" s="6" t="s">
        <v>19</v>
      </c>
      <c r="H1727" s="6" t="s">
        <v>20</v>
      </c>
      <c r="I1727" s="6">
        <f>INDEX(Data_Persons[Tenure (yrs)],MATCH(Data_Sales!H1727,Data_Persons[Sales Person],0))</f>
        <v>2</v>
      </c>
      <c r="J1727" s="6" t="s">
        <v>21</v>
      </c>
      <c r="K1727" s="6" t="s">
        <v>1662</v>
      </c>
      <c r="L1727" s="22">
        <v>69</v>
      </c>
      <c r="M1727" s="6">
        <v>9</v>
      </c>
      <c r="N1727" s="22">
        <f t="shared" si="80"/>
        <v>621</v>
      </c>
      <c r="O1727" s="6" t="str">
        <f>VLOOKUP(H1727,Data_Persons!$B$2:$C$9,2,0)</f>
        <v>Jeff</v>
      </c>
    </row>
    <row r="1728" spans="1:15" x14ac:dyDescent="0.3">
      <c r="A1728" s="8" t="s">
        <v>1772</v>
      </c>
      <c r="B1728" s="43">
        <v>44352</v>
      </c>
      <c r="C1728" s="6">
        <f>DAY(Data_Sales[[#This Row],[Order Date]])</f>
        <v>5</v>
      </c>
      <c r="D1728" s="14">
        <f t="shared" si="78"/>
        <v>6</v>
      </c>
      <c r="E1728" s="6">
        <f t="shared" si="79"/>
        <v>2021</v>
      </c>
      <c r="F1728" s="6">
        <v>17</v>
      </c>
      <c r="G1728" s="6" t="s">
        <v>63</v>
      </c>
      <c r="H1728" s="6" t="s">
        <v>11</v>
      </c>
      <c r="I1728" s="6">
        <f>INDEX(Data_Persons[Tenure (yrs)],MATCH(Data_Sales!H1728,Data_Persons[Sales Person],0))</f>
        <v>3</v>
      </c>
      <c r="J1728" s="6" t="s">
        <v>12</v>
      </c>
      <c r="K1728" s="6" t="s">
        <v>1662</v>
      </c>
      <c r="L1728" s="22">
        <v>69</v>
      </c>
      <c r="M1728" s="6">
        <v>0</v>
      </c>
      <c r="N1728" s="22">
        <f t="shared" si="80"/>
        <v>0</v>
      </c>
      <c r="O1728" s="6" t="str">
        <f>VLOOKUP(H1728,Data_Persons!$B$2:$C$9,2,0)</f>
        <v>Jeff</v>
      </c>
    </row>
    <row r="1729" spans="1:15" x14ac:dyDescent="0.3">
      <c r="A1729" s="8" t="s">
        <v>1773</v>
      </c>
      <c r="B1729" s="43">
        <v>44358</v>
      </c>
      <c r="C1729" s="6">
        <f>DAY(Data_Sales[[#This Row],[Order Date]])</f>
        <v>11</v>
      </c>
      <c r="D1729" s="14">
        <f t="shared" si="78"/>
        <v>6</v>
      </c>
      <c r="E1729" s="6">
        <f t="shared" si="79"/>
        <v>2021</v>
      </c>
      <c r="F1729" s="6">
        <v>6</v>
      </c>
      <c r="G1729" s="6" t="s">
        <v>15</v>
      </c>
      <c r="H1729" s="6" t="s">
        <v>41</v>
      </c>
      <c r="I1729" s="6">
        <f>INDEX(Data_Persons[Tenure (yrs)],MATCH(Data_Sales!H1729,Data_Persons[Sales Person],0))</f>
        <v>8</v>
      </c>
      <c r="J1729" s="6" t="s">
        <v>17</v>
      </c>
      <c r="K1729" s="6" t="s">
        <v>1662</v>
      </c>
      <c r="L1729" s="22">
        <v>69</v>
      </c>
      <c r="M1729" s="6">
        <v>7</v>
      </c>
      <c r="N1729" s="22">
        <f t="shared" si="80"/>
        <v>483</v>
      </c>
      <c r="O1729" s="6" t="str">
        <f>VLOOKUP(H1729,Data_Persons!$B$2:$C$9,2,0)</f>
        <v>Philip</v>
      </c>
    </row>
    <row r="1730" spans="1:15" x14ac:dyDescent="0.3">
      <c r="A1730" s="8" t="s">
        <v>1774</v>
      </c>
      <c r="B1730" s="43">
        <v>44358</v>
      </c>
      <c r="C1730" s="6">
        <f>DAY(Data_Sales[[#This Row],[Order Date]])</f>
        <v>11</v>
      </c>
      <c r="D1730" s="14">
        <f t="shared" ref="D1730:D1793" si="81">MONTH(B1730)</f>
        <v>6</v>
      </c>
      <c r="E1730" s="6">
        <f t="shared" ref="E1730:E1793" si="82">YEAR(B1730)</f>
        <v>2021</v>
      </c>
      <c r="F1730" s="6">
        <v>5</v>
      </c>
      <c r="G1730" s="6" t="s">
        <v>23</v>
      </c>
      <c r="H1730" s="6" t="s">
        <v>20</v>
      </c>
      <c r="I1730" s="6">
        <f>INDEX(Data_Persons[Tenure (yrs)],MATCH(Data_Sales!H1730,Data_Persons[Sales Person],0))</f>
        <v>2</v>
      </c>
      <c r="J1730" s="6" t="s">
        <v>21</v>
      </c>
      <c r="K1730" s="6" t="s">
        <v>1662</v>
      </c>
      <c r="L1730" s="22">
        <v>69</v>
      </c>
      <c r="M1730" s="6">
        <v>5</v>
      </c>
      <c r="N1730" s="22">
        <f t="shared" si="80"/>
        <v>345</v>
      </c>
      <c r="O1730" s="6" t="str">
        <f>VLOOKUP(H1730,Data_Persons!$B$2:$C$9,2,0)</f>
        <v>Jeff</v>
      </c>
    </row>
    <row r="1731" spans="1:15" x14ac:dyDescent="0.3">
      <c r="A1731" s="8" t="s">
        <v>1775</v>
      </c>
      <c r="B1731" s="43">
        <v>44367</v>
      </c>
      <c r="C1731" s="6">
        <f>DAY(Data_Sales[[#This Row],[Order Date]])</f>
        <v>20</v>
      </c>
      <c r="D1731" s="14">
        <f t="shared" si="81"/>
        <v>6</v>
      </c>
      <c r="E1731" s="6">
        <f t="shared" si="82"/>
        <v>2021</v>
      </c>
      <c r="F1731" s="6">
        <v>18</v>
      </c>
      <c r="G1731" s="6" t="s">
        <v>52</v>
      </c>
      <c r="H1731" s="6" t="s">
        <v>11</v>
      </c>
      <c r="I1731" s="6">
        <f>INDEX(Data_Persons[Tenure (yrs)],MATCH(Data_Sales!H1731,Data_Persons[Sales Person],0))</f>
        <v>3</v>
      </c>
      <c r="J1731" s="6" t="s">
        <v>12</v>
      </c>
      <c r="K1731" s="6" t="s">
        <v>1662</v>
      </c>
      <c r="L1731" s="22">
        <v>69</v>
      </c>
      <c r="M1731" s="6">
        <v>1</v>
      </c>
      <c r="N1731" s="22">
        <f t="shared" ref="N1731:N1794" si="83">L1731*M1731</f>
        <v>69</v>
      </c>
      <c r="O1731" s="6" t="str">
        <f>VLOOKUP(H1731,Data_Persons!$B$2:$C$9,2,0)</f>
        <v>Jeff</v>
      </c>
    </row>
    <row r="1732" spans="1:15" x14ac:dyDescent="0.3">
      <c r="A1732" s="8" t="s">
        <v>1776</v>
      </c>
      <c r="B1732" s="43">
        <v>44367</v>
      </c>
      <c r="C1732" s="6">
        <f>DAY(Data_Sales[[#This Row],[Order Date]])</f>
        <v>20</v>
      </c>
      <c r="D1732" s="14">
        <f t="shared" si="81"/>
        <v>6</v>
      </c>
      <c r="E1732" s="6">
        <f t="shared" si="82"/>
        <v>2021</v>
      </c>
      <c r="F1732" s="6">
        <v>4</v>
      </c>
      <c r="G1732" s="6" t="s">
        <v>19</v>
      </c>
      <c r="H1732" s="6" t="s">
        <v>30</v>
      </c>
      <c r="I1732" s="6">
        <f>INDEX(Data_Persons[Tenure (yrs)],MATCH(Data_Sales!H1732,Data_Persons[Sales Person],0))</f>
        <v>2</v>
      </c>
      <c r="J1732" s="6" t="s">
        <v>21</v>
      </c>
      <c r="K1732" s="6" t="s">
        <v>1662</v>
      </c>
      <c r="L1732" s="22">
        <v>69</v>
      </c>
      <c r="M1732" s="6">
        <v>3</v>
      </c>
      <c r="N1732" s="22">
        <f t="shared" si="83"/>
        <v>207</v>
      </c>
      <c r="O1732" s="6" t="str">
        <f>VLOOKUP(H1732,Data_Persons!$B$2:$C$9,2,0)</f>
        <v>Sara</v>
      </c>
    </row>
    <row r="1733" spans="1:15" x14ac:dyDescent="0.3">
      <c r="A1733" s="8" t="s">
        <v>1777</v>
      </c>
      <c r="B1733" s="43">
        <v>44369</v>
      </c>
      <c r="C1733" s="6">
        <f>DAY(Data_Sales[[#This Row],[Order Date]])</f>
        <v>22</v>
      </c>
      <c r="D1733" s="14">
        <f t="shared" si="81"/>
        <v>6</v>
      </c>
      <c r="E1733" s="6">
        <f t="shared" si="82"/>
        <v>2021</v>
      </c>
      <c r="F1733" s="6">
        <v>18</v>
      </c>
      <c r="G1733" s="6" t="s">
        <v>52</v>
      </c>
      <c r="H1733" s="6" t="s">
        <v>11</v>
      </c>
      <c r="I1733" s="6">
        <f>INDEX(Data_Persons[Tenure (yrs)],MATCH(Data_Sales!H1733,Data_Persons[Sales Person],0))</f>
        <v>3</v>
      </c>
      <c r="J1733" s="6" t="s">
        <v>12</v>
      </c>
      <c r="K1733" s="6" t="s">
        <v>1662</v>
      </c>
      <c r="L1733" s="22">
        <v>69</v>
      </c>
      <c r="M1733" s="6">
        <v>0</v>
      </c>
      <c r="N1733" s="22">
        <f t="shared" si="83"/>
        <v>0</v>
      </c>
      <c r="O1733" s="6" t="str">
        <f>VLOOKUP(H1733,Data_Persons!$B$2:$C$9,2,0)</f>
        <v>Jeff</v>
      </c>
    </row>
    <row r="1734" spans="1:15" x14ac:dyDescent="0.3">
      <c r="A1734" s="8" t="s">
        <v>1778</v>
      </c>
      <c r="B1734" s="43">
        <v>44369</v>
      </c>
      <c r="C1734" s="6">
        <f>DAY(Data_Sales[[#This Row],[Order Date]])</f>
        <v>22</v>
      </c>
      <c r="D1734" s="14">
        <f t="shared" si="81"/>
        <v>6</v>
      </c>
      <c r="E1734" s="6">
        <f t="shared" si="82"/>
        <v>2021</v>
      </c>
      <c r="F1734" s="6">
        <v>20</v>
      </c>
      <c r="G1734" s="6" t="s">
        <v>10</v>
      </c>
      <c r="H1734" s="6" t="s">
        <v>11</v>
      </c>
      <c r="I1734" s="6">
        <f>INDEX(Data_Persons[Tenure (yrs)],MATCH(Data_Sales!H1734,Data_Persons[Sales Person],0))</f>
        <v>3</v>
      </c>
      <c r="J1734" s="6" t="s">
        <v>12</v>
      </c>
      <c r="K1734" s="6" t="s">
        <v>1662</v>
      </c>
      <c r="L1734" s="22">
        <v>69</v>
      </c>
      <c r="M1734" s="6">
        <v>3</v>
      </c>
      <c r="N1734" s="22">
        <f t="shared" si="83"/>
        <v>207</v>
      </c>
      <c r="O1734" s="6" t="str">
        <f>VLOOKUP(H1734,Data_Persons!$B$2:$C$9,2,0)</f>
        <v>Jeff</v>
      </c>
    </row>
    <row r="1735" spans="1:15" x14ac:dyDescent="0.3">
      <c r="A1735" s="8" t="s">
        <v>1779</v>
      </c>
      <c r="B1735" s="43">
        <v>44370</v>
      </c>
      <c r="C1735" s="6">
        <f>DAY(Data_Sales[[#This Row],[Order Date]])</f>
        <v>23</v>
      </c>
      <c r="D1735" s="14">
        <f t="shared" si="81"/>
        <v>6</v>
      </c>
      <c r="E1735" s="6">
        <f t="shared" si="82"/>
        <v>2021</v>
      </c>
      <c r="F1735" s="6">
        <v>17</v>
      </c>
      <c r="G1735" s="6" t="s">
        <v>63</v>
      </c>
      <c r="H1735" s="6" t="s">
        <v>38</v>
      </c>
      <c r="I1735" s="6">
        <f>INDEX(Data_Persons[Tenure (yrs)],MATCH(Data_Sales!H1735,Data_Persons[Sales Person],0))</f>
        <v>5</v>
      </c>
      <c r="J1735" s="6" t="s">
        <v>12</v>
      </c>
      <c r="K1735" s="6" t="s">
        <v>1662</v>
      </c>
      <c r="L1735" s="22">
        <v>69</v>
      </c>
      <c r="M1735" s="6">
        <v>1</v>
      </c>
      <c r="N1735" s="22">
        <f t="shared" si="83"/>
        <v>69</v>
      </c>
      <c r="O1735" s="6" t="str">
        <f>VLOOKUP(H1735,Data_Persons!$B$2:$C$9,2,0)</f>
        <v>Jeff</v>
      </c>
    </row>
    <row r="1736" spans="1:15" x14ac:dyDescent="0.3">
      <c r="A1736" s="8" t="s">
        <v>1780</v>
      </c>
      <c r="B1736" s="43">
        <v>44373</v>
      </c>
      <c r="C1736" s="6">
        <f>DAY(Data_Sales[[#This Row],[Order Date]])</f>
        <v>26</v>
      </c>
      <c r="D1736" s="14">
        <f t="shared" si="81"/>
        <v>6</v>
      </c>
      <c r="E1736" s="6">
        <f t="shared" si="82"/>
        <v>2021</v>
      </c>
      <c r="F1736" s="6">
        <v>17</v>
      </c>
      <c r="G1736" s="6" t="s">
        <v>63</v>
      </c>
      <c r="H1736" s="6" t="s">
        <v>38</v>
      </c>
      <c r="I1736" s="6">
        <f>INDEX(Data_Persons[Tenure (yrs)],MATCH(Data_Sales!H1736,Data_Persons[Sales Person],0))</f>
        <v>5</v>
      </c>
      <c r="J1736" s="6" t="s">
        <v>12</v>
      </c>
      <c r="K1736" s="6" t="s">
        <v>1662</v>
      </c>
      <c r="L1736" s="22">
        <v>69</v>
      </c>
      <c r="M1736" s="6">
        <v>9</v>
      </c>
      <c r="N1736" s="22">
        <f t="shared" si="83"/>
        <v>621</v>
      </c>
      <c r="O1736" s="6" t="str">
        <f>VLOOKUP(H1736,Data_Persons!$B$2:$C$9,2,0)</f>
        <v>Jeff</v>
      </c>
    </row>
    <row r="1737" spans="1:15" x14ac:dyDescent="0.3">
      <c r="A1737" s="8" t="s">
        <v>1781</v>
      </c>
      <c r="B1737" s="43">
        <v>44374</v>
      </c>
      <c r="C1737" s="6">
        <f>DAY(Data_Sales[[#This Row],[Order Date]])</f>
        <v>27</v>
      </c>
      <c r="D1737" s="14">
        <f t="shared" si="81"/>
        <v>6</v>
      </c>
      <c r="E1737" s="6">
        <f t="shared" si="82"/>
        <v>2021</v>
      </c>
      <c r="F1737" s="6">
        <v>4</v>
      </c>
      <c r="G1737" s="6" t="s">
        <v>19</v>
      </c>
      <c r="H1737" s="6" t="s">
        <v>20</v>
      </c>
      <c r="I1737" s="6">
        <f>INDEX(Data_Persons[Tenure (yrs)],MATCH(Data_Sales!H1737,Data_Persons[Sales Person],0))</f>
        <v>2</v>
      </c>
      <c r="J1737" s="6" t="s">
        <v>21</v>
      </c>
      <c r="K1737" s="6" t="s">
        <v>1662</v>
      </c>
      <c r="L1737" s="22">
        <v>69</v>
      </c>
      <c r="M1737" s="6">
        <v>8</v>
      </c>
      <c r="N1737" s="22">
        <f t="shared" si="83"/>
        <v>552</v>
      </c>
      <c r="O1737" s="6" t="str">
        <f>VLOOKUP(H1737,Data_Persons!$B$2:$C$9,2,0)</f>
        <v>Jeff</v>
      </c>
    </row>
    <row r="1738" spans="1:15" x14ac:dyDescent="0.3">
      <c r="A1738" s="8" t="s">
        <v>1782</v>
      </c>
      <c r="B1738" s="43">
        <v>44375</v>
      </c>
      <c r="C1738" s="6">
        <f>DAY(Data_Sales[[#This Row],[Order Date]])</f>
        <v>28</v>
      </c>
      <c r="D1738" s="14">
        <f t="shared" si="81"/>
        <v>6</v>
      </c>
      <c r="E1738" s="6">
        <f t="shared" si="82"/>
        <v>2021</v>
      </c>
      <c r="F1738" s="6">
        <v>10</v>
      </c>
      <c r="G1738" s="6" t="s">
        <v>68</v>
      </c>
      <c r="H1738" s="6" t="s">
        <v>16</v>
      </c>
      <c r="I1738" s="6">
        <f>INDEX(Data_Persons[Tenure (yrs)],MATCH(Data_Sales!H1738,Data_Persons[Sales Person],0))</f>
        <v>4</v>
      </c>
      <c r="J1738" s="6" t="s">
        <v>17</v>
      </c>
      <c r="K1738" s="6" t="s">
        <v>1662</v>
      </c>
      <c r="L1738" s="22">
        <v>69</v>
      </c>
      <c r="M1738" s="6">
        <v>3</v>
      </c>
      <c r="N1738" s="22">
        <f t="shared" si="83"/>
        <v>207</v>
      </c>
      <c r="O1738" s="6" t="str">
        <f>VLOOKUP(H1738,Data_Persons!$B$2:$C$9,2,0)</f>
        <v>Steve</v>
      </c>
    </row>
    <row r="1739" spans="1:15" x14ac:dyDescent="0.3">
      <c r="A1739" s="8" t="s">
        <v>1783</v>
      </c>
      <c r="B1739" s="43">
        <v>44377</v>
      </c>
      <c r="C1739" s="6">
        <f>DAY(Data_Sales[[#This Row],[Order Date]])</f>
        <v>30</v>
      </c>
      <c r="D1739" s="14">
        <f t="shared" si="81"/>
        <v>6</v>
      </c>
      <c r="E1739" s="6">
        <f t="shared" si="82"/>
        <v>2021</v>
      </c>
      <c r="F1739" s="6">
        <v>12</v>
      </c>
      <c r="G1739" s="6" t="s">
        <v>25</v>
      </c>
      <c r="H1739" s="6" t="s">
        <v>26</v>
      </c>
      <c r="I1739" s="6">
        <f>INDEX(Data_Persons[Tenure (yrs)],MATCH(Data_Sales!H1739,Data_Persons[Sales Person],0))</f>
        <v>5</v>
      </c>
      <c r="J1739" s="6" t="s">
        <v>27</v>
      </c>
      <c r="K1739" s="6" t="s">
        <v>1662</v>
      </c>
      <c r="L1739" s="22">
        <v>69</v>
      </c>
      <c r="M1739" s="6">
        <v>4</v>
      </c>
      <c r="N1739" s="22">
        <f t="shared" si="83"/>
        <v>276</v>
      </c>
      <c r="O1739" s="6" t="str">
        <f>VLOOKUP(H1739,Data_Persons!$B$2:$C$9,2,0)</f>
        <v>Sara</v>
      </c>
    </row>
    <row r="1740" spans="1:15" x14ac:dyDescent="0.3">
      <c r="A1740" s="8" t="s">
        <v>1784</v>
      </c>
      <c r="B1740" s="43">
        <v>44377</v>
      </c>
      <c r="C1740" s="6">
        <f>DAY(Data_Sales[[#This Row],[Order Date]])</f>
        <v>30</v>
      </c>
      <c r="D1740" s="14">
        <f t="shared" si="81"/>
        <v>6</v>
      </c>
      <c r="E1740" s="6">
        <f t="shared" si="82"/>
        <v>2021</v>
      </c>
      <c r="F1740" s="6">
        <v>19</v>
      </c>
      <c r="G1740" s="6" t="s">
        <v>32</v>
      </c>
      <c r="H1740" s="6" t="s">
        <v>38</v>
      </c>
      <c r="I1740" s="6">
        <f>INDEX(Data_Persons[Tenure (yrs)],MATCH(Data_Sales!H1740,Data_Persons[Sales Person],0))</f>
        <v>5</v>
      </c>
      <c r="J1740" s="6" t="s">
        <v>12</v>
      </c>
      <c r="K1740" s="6" t="s">
        <v>1662</v>
      </c>
      <c r="L1740" s="22">
        <v>69</v>
      </c>
      <c r="M1740" s="6">
        <v>4</v>
      </c>
      <c r="N1740" s="22">
        <f t="shared" si="83"/>
        <v>276</v>
      </c>
      <c r="O1740" s="6" t="str">
        <f>VLOOKUP(H1740,Data_Persons!$B$2:$C$9,2,0)</f>
        <v>Jeff</v>
      </c>
    </row>
    <row r="1741" spans="1:15" x14ac:dyDescent="0.3">
      <c r="A1741" s="8" t="s">
        <v>1785</v>
      </c>
      <c r="B1741" s="43">
        <v>44378</v>
      </c>
      <c r="C1741" s="6">
        <f>DAY(Data_Sales[[#This Row],[Order Date]])</f>
        <v>1</v>
      </c>
      <c r="D1741" s="14">
        <f t="shared" si="81"/>
        <v>7</v>
      </c>
      <c r="E1741" s="6">
        <f t="shared" si="82"/>
        <v>2021</v>
      </c>
      <c r="F1741" s="6">
        <v>12</v>
      </c>
      <c r="G1741" s="6" t="s">
        <v>25</v>
      </c>
      <c r="H1741" s="6" t="s">
        <v>36</v>
      </c>
      <c r="I1741" s="6">
        <f>INDEX(Data_Persons[Tenure (yrs)],MATCH(Data_Sales!H1741,Data_Persons[Sales Person],0))</f>
        <v>6</v>
      </c>
      <c r="J1741" s="6" t="s">
        <v>27</v>
      </c>
      <c r="K1741" s="6" t="s">
        <v>1662</v>
      </c>
      <c r="L1741" s="22">
        <v>69</v>
      </c>
      <c r="M1741" s="6">
        <v>8</v>
      </c>
      <c r="N1741" s="22">
        <f t="shared" si="83"/>
        <v>552</v>
      </c>
      <c r="O1741" s="6" t="str">
        <f>VLOOKUP(H1741,Data_Persons!$B$2:$C$9,2,0)</f>
        <v>Steve</v>
      </c>
    </row>
    <row r="1742" spans="1:15" x14ac:dyDescent="0.3">
      <c r="A1742" s="8" t="s">
        <v>1786</v>
      </c>
      <c r="B1742" s="43">
        <v>44379</v>
      </c>
      <c r="C1742" s="6">
        <f>DAY(Data_Sales[[#This Row],[Order Date]])</f>
        <v>2</v>
      </c>
      <c r="D1742" s="14">
        <f t="shared" si="81"/>
        <v>7</v>
      </c>
      <c r="E1742" s="6">
        <f t="shared" si="82"/>
        <v>2021</v>
      </c>
      <c r="F1742" s="6">
        <v>15</v>
      </c>
      <c r="G1742" s="6" t="s">
        <v>49</v>
      </c>
      <c r="H1742" s="6" t="s">
        <v>36</v>
      </c>
      <c r="I1742" s="6">
        <f>INDEX(Data_Persons[Tenure (yrs)],MATCH(Data_Sales!H1742,Data_Persons[Sales Person],0))</f>
        <v>6</v>
      </c>
      <c r="J1742" s="6" t="s">
        <v>27</v>
      </c>
      <c r="K1742" s="6" t="s">
        <v>1662</v>
      </c>
      <c r="L1742" s="22">
        <v>69</v>
      </c>
      <c r="M1742" s="6">
        <v>2</v>
      </c>
      <c r="N1742" s="22">
        <f t="shared" si="83"/>
        <v>138</v>
      </c>
      <c r="O1742" s="6" t="str">
        <f>VLOOKUP(H1742,Data_Persons!$B$2:$C$9,2,0)</f>
        <v>Steve</v>
      </c>
    </row>
    <row r="1743" spans="1:15" x14ac:dyDescent="0.3">
      <c r="A1743" s="8" t="s">
        <v>1787</v>
      </c>
      <c r="B1743" s="43">
        <v>44382</v>
      </c>
      <c r="C1743" s="6">
        <f>DAY(Data_Sales[[#This Row],[Order Date]])</f>
        <v>5</v>
      </c>
      <c r="D1743" s="14">
        <f t="shared" si="81"/>
        <v>7</v>
      </c>
      <c r="E1743" s="6">
        <f t="shared" si="82"/>
        <v>2021</v>
      </c>
      <c r="F1743" s="6">
        <v>11</v>
      </c>
      <c r="G1743" s="6" t="s">
        <v>115</v>
      </c>
      <c r="H1743" s="6" t="s">
        <v>36</v>
      </c>
      <c r="I1743" s="6">
        <f>INDEX(Data_Persons[Tenure (yrs)],MATCH(Data_Sales!H1743,Data_Persons[Sales Person],0))</f>
        <v>6</v>
      </c>
      <c r="J1743" s="6" t="s">
        <v>27</v>
      </c>
      <c r="K1743" s="6" t="s">
        <v>1662</v>
      </c>
      <c r="L1743" s="22">
        <v>69</v>
      </c>
      <c r="M1743" s="6">
        <v>7</v>
      </c>
      <c r="N1743" s="22">
        <f t="shared" si="83"/>
        <v>483</v>
      </c>
      <c r="O1743" s="6" t="str">
        <f>VLOOKUP(H1743,Data_Persons!$B$2:$C$9,2,0)</f>
        <v>Steve</v>
      </c>
    </row>
    <row r="1744" spans="1:15" x14ac:dyDescent="0.3">
      <c r="A1744" s="8" t="s">
        <v>1788</v>
      </c>
      <c r="B1744" s="43">
        <v>44385</v>
      </c>
      <c r="C1744" s="6">
        <f>DAY(Data_Sales[[#This Row],[Order Date]])</f>
        <v>8</v>
      </c>
      <c r="D1744" s="14">
        <f t="shared" si="81"/>
        <v>7</v>
      </c>
      <c r="E1744" s="6">
        <f t="shared" si="82"/>
        <v>2021</v>
      </c>
      <c r="F1744" s="6">
        <v>18</v>
      </c>
      <c r="G1744" s="6" t="s">
        <v>52</v>
      </c>
      <c r="H1744" s="6" t="s">
        <v>38</v>
      </c>
      <c r="I1744" s="6">
        <f>INDEX(Data_Persons[Tenure (yrs)],MATCH(Data_Sales!H1744,Data_Persons[Sales Person],0))</f>
        <v>5</v>
      </c>
      <c r="J1744" s="6" t="s">
        <v>12</v>
      </c>
      <c r="K1744" s="6" t="s">
        <v>1662</v>
      </c>
      <c r="L1744" s="22">
        <v>69</v>
      </c>
      <c r="M1744" s="6">
        <v>4</v>
      </c>
      <c r="N1744" s="22">
        <f t="shared" si="83"/>
        <v>276</v>
      </c>
      <c r="O1744" s="6" t="str">
        <f>VLOOKUP(H1744,Data_Persons!$B$2:$C$9,2,0)</f>
        <v>Jeff</v>
      </c>
    </row>
    <row r="1745" spans="1:15" x14ac:dyDescent="0.3">
      <c r="A1745" s="8" t="s">
        <v>1789</v>
      </c>
      <c r="B1745" s="43">
        <v>44385</v>
      </c>
      <c r="C1745" s="6">
        <f>DAY(Data_Sales[[#This Row],[Order Date]])</f>
        <v>8</v>
      </c>
      <c r="D1745" s="14">
        <f t="shared" si="81"/>
        <v>7</v>
      </c>
      <c r="E1745" s="6">
        <f t="shared" si="82"/>
        <v>2021</v>
      </c>
      <c r="F1745" s="6">
        <v>2</v>
      </c>
      <c r="G1745" s="6" t="s">
        <v>74</v>
      </c>
      <c r="H1745" s="6" t="s">
        <v>30</v>
      </c>
      <c r="I1745" s="6">
        <f>INDEX(Data_Persons[Tenure (yrs)],MATCH(Data_Sales!H1745,Data_Persons[Sales Person],0))</f>
        <v>2</v>
      </c>
      <c r="J1745" s="6" t="s">
        <v>21</v>
      </c>
      <c r="K1745" s="6" t="s">
        <v>1662</v>
      </c>
      <c r="L1745" s="22">
        <v>69</v>
      </c>
      <c r="M1745" s="6">
        <v>6</v>
      </c>
      <c r="N1745" s="22">
        <f t="shared" si="83"/>
        <v>414</v>
      </c>
      <c r="O1745" s="6" t="str">
        <f>VLOOKUP(H1745,Data_Persons!$B$2:$C$9,2,0)</f>
        <v>Sara</v>
      </c>
    </row>
    <row r="1746" spans="1:15" x14ac:dyDescent="0.3">
      <c r="A1746" s="8" t="s">
        <v>1790</v>
      </c>
      <c r="B1746" s="43">
        <v>44387</v>
      </c>
      <c r="C1746" s="6">
        <f>DAY(Data_Sales[[#This Row],[Order Date]])</f>
        <v>10</v>
      </c>
      <c r="D1746" s="14">
        <f t="shared" si="81"/>
        <v>7</v>
      </c>
      <c r="E1746" s="6">
        <f t="shared" si="82"/>
        <v>2021</v>
      </c>
      <c r="F1746" s="6">
        <v>17</v>
      </c>
      <c r="G1746" s="6" t="s">
        <v>63</v>
      </c>
      <c r="H1746" s="6" t="s">
        <v>38</v>
      </c>
      <c r="I1746" s="6">
        <f>INDEX(Data_Persons[Tenure (yrs)],MATCH(Data_Sales!H1746,Data_Persons[Sales Person],0))</f>
        <v>5</v>
      </c>
      <c r="J1746" s="6" t="s">
        <v>12</v>
      </c>
      <c r="K1746" s="6" t="s">
        <v>1662</v>
      </c>
      <c r="L1746" s="22">
        <v>69</v>
      </c>
      <c r="M1746" s="6">
        <v>3</v>
      </c>
      <c r="N1746" s="22">
        <f t="shared" si="83"/>
        <v>207</v>
      </c>
      <c r="O1746" s="6" t="str">
        <f>VLOOKUP(H1746,Data_Persons!$B$2:$C$9,2,0)</f>
        <v>Jeff</v>
      </c>
    </row>
    <row r="1747" spans="1:15" x14ac:dyDescent="0.3">
      <c r="A1747" s="8" t="s">
        <v>1791</v>
      </c>
      <c r="B1747" s="43">
        <v>44389</v>
      </c>
      <c r="C1747" s="6">
        <f>DAY(Data_Sales[[#This Row],[Order Date]])</f>
        <v>12</v>
      </c>
      <c r="D1747" s="14">
        <f t="shared" si="81"/>
        <v>7</v>
      </c>
      <c r="E1747" s="6">
        <f t="shared" si="82"/>
        <v>2021</v>
      </c>
      <c r="F1747" s="6">
        <v>16</v>
      </c>
      <c r="G1747" s="6" t="s">
        <v>92</v>
      </c>
      <c r="H1747" s="6" t="s">
        <v>38</v>
      </c>
      <c r="I1747" s="6">
        <f>INDEX(Data_Persons[Tenure (yrs)],MATCH(Data_Sales!H1747,Data_Persons[Sales Person],0))</f>
        <v>5</v>
      </c>
      <c r="J1747" s="6" t="s">
        <v>12</v>
      </c>
      <c r="K1747" s="6" t="s">
        <v>1662</v>
      </c>
      <c r="L1747" s="22">
        <v>69</v>
      </c>
      <c r="M1747" s="6">
        <v>5</v>
      </c>
      <c r="N1747" s="22">
        <f t="shared" si="83"/>
        <v>345</v>
      </c>
      <c r="O1747" s="6" t="str">
        <f>VLOOKUP(H1747,Data_Persons!$B$2:$C$9,2,0)</f>
        <v>Jeff</v>
      </c>
    </row>
    <row r="1748" spans="1:15" x14ac:dyDescent="0.3">
      <c r="A1748" s="8" t="s">
        <v>1792</v>
      </c>
      <c r="B1748" s="43">
        <v>44393</v>
      </c>
      <c r="C1748" s="6">
        <f>DAY(Data_Sales[[#This Row],[Order Date]])</f>
        <v>16</v>
      </c>
      <c r="D1748" s="14">
        <f t="shared" si="81"/>
        <v>7</v>
      </c>
      <c r="E1748" s="6">
        <f t="shared" si="82"/>
        <v>2021</v>
      </c>
      <c r="F1748" s="6">
        <v>1</v>
      </c>
      <c r="G1748" s="6" t="s">
        <v>61</v>
      </c>
      <c r="H1748" s="6" t="s">
        <v>20</v>
      </c>
      <c r="I1748" s="6">
        <f>INDEX(Data_Persons[Tenure (yrs)],MATCH(Data_Sales!H1748,Data_Persons[Sales Person],0))</f>
        <v>2</v>
      </c>
      <c r="J1748" s="6" t="s">
        <v>21</v>
      </c>
      <c r="K1748" s="6" t="s">
        <v>1662</v>
      </c>
      <c r="L1748" s="22">
        <v>69</v>
      </c>
      <c r="M1748" s="6">
        <v>9</v>
      </c>
      <c r="N1748" s="22">
        <f t="shared" si="83"/>
        <v>621</v>
      </c>
      <c r="O1748" s="6" t="str">
        <f>VLOOKUP(H1748,Data_Persons!$B$2:$C$9,2,0)</f>
        <v>Jeff</v>
      </c>
    </row>
    <row r="1749" spans="1:15" x14ac:dyDescent="0.3">
      <c r="A1749" s="8" t="s">
        <v>1793</v>
      </c>
      <c r="B1749" s="43">
        <v>44395</v>
      </c>
      <c r="C1749" s="6">
        <f>DAY(Data_Sales[[#This Row],[Order Date]])</f>
        <v>18</v>
      </c>
      <c r="D1749" s="14">
        <f t="shared" si="81"/>
        <v>7</v>
      </c>
      <c r="E1749" s="6">
        <f t="shared" si="82"/>
        <v>2021</v>
      </c>
      <c r="F1749" s="6">
        <v>1</v>
      </c>
      <c r="G1749" s="6" t="s">
        <v>61</v>
      </c>
      <c r="H1749" s="6" t="s">
        <v>20</v>
      </c>
      <c r="I1749" s="6">
        <f>INDEX(Data_Persons[Tenure (yrs)],MATCH(Data_Sales!H1749,Data_Persons[Sales Person],0))</f>
        <v>2</v>
      </c>
      <c r="J1749" s="6" t="s">
        <v>21</v>
      </c>
      <c r="K1749" s="6" t="s">
        <v>1662</v>
      </c>
      <c r="L1749" s="22">
        <v>69</v>
      </c>
      <c r="M1749" s="6">
        <v>0</v>
      </c>
      <c r="N1749" s="22">
        <f t="shared" si="83"/>
        <v>0</v>
      </c>
      <c r="O1749" s="6" t="str">
        <f>VLOOKUP(H1749,Data_Persons!$B$2:$C$9,2,0)</f>
        <v>Jeff</v>
      </c>
    </row>
    <row r="1750" spans="1:15" x14ac:dyDescent="0.3">
      <c r="A1750" s="8" t="s">
        <v>1794</v>
      </c>
      <c r="B1750" s="43">
        <v>44395</v>
      </c>
      <c r="C1750" s="6">
        <f>DAY(Data_Sales[[#This Row],[Order Date]])</f>
        <v>18</v>
      </c>
      <c r="D1750" s="14">
        <f t="shared" si="81"/>
        <v>7</v>
      </c>
      <c r="E1750" s="6">
        <f t="shared" si="82"/>
        <v>2021</v>
      </c>
      <c r="F1750" s="6">
        <v>6</v>
      </c>
      <c r="G1750" s="6" t="s">
        <v>15</v>
      </c>
      <c r="H1750" s="6" t="s">
        <v>16</v>
      </c>
      <c r="I1750" s="6">
        <f>INDEX(Data_Persons[Tenure (yrs)],MATCH(Data_Sales!H1750,Data_Persons[Sales Person],0))</f>
        <v>4</v>
      </c>
      <c r="J1750" s="6" t="s">
        <v>17</v>
      </c>
      <c r="K1750" s="6" t="s">
        <v>1662</v>
      </c>
      <c r="L1750" s="22">
        <v>69</v>
      </c>
      <c r="M1750" s="6">
        <v>3</v>
      </c>
      <c r="N1750" s="22">
        <f t="shared" si="83"/>
        <v>207</v>
      </c>
      <c r="O1750" s="6" t="str">
        <f>VLOOKUP(H1750,Data_Persons!$B$2:$C$9,2,0)</f>
        <v>Steve</v>
      </c>
    </row>
    <row r="1751" spans="1:15" x14ac:dyDescent="0.3">
      <c r="A1751" s="8" t="s">
        <v>1795</v>
      </c>
      <c r="B1751" s="43">
        <v>44397</v>
      </c>
      <c r="C1751" s="6">
        <f>DAY(Data_Sales[[#This Row],[Order Date]])</f>
        <v>20</v>
      </c>
      <c r="D1751" s="14">
        <f t="shared" si="81"/>
        <v>7</v>
      </c>
      <c r="E1751" s="6">
        <f t="shared" si="82"/>
        <v>2021</v>
      </c>
      <c r="F1751" s="6">
        <v>9</v>
      </c>
      <c r="G1751" s="6" t="s">
        <v>40</v>
      </c>
      <c r="H1751" s="6" t="s">
        <v>16</v>
      </c>
      <c r="I1751" s="6">
        <f>INDEX(Data_Persons[Tenure (yrs)],MATCH(Data_Sales!H1751,Data_Persons[Sales Person],0))</f>
        <v>4</v>
      </c>
      <c r="J1751" s="6" t="s">
        <v>17</v>
      </c>
      <c r="K1751" s="6" t="s">
        <v>1662</v>
      </c>
      <c r="L1751" s="22">
        <v>69</v>
      </c>
      <c r="M1751" s="6">
        <v>2</v>
      </c>
      <c r="N1751" s="22">
        <f t="shared" si="83"/>
        <v>138</v>
      </c>
      <c r="O1751" s="6" t="str">
        <f>VLOOKUP(H1751,Data_Persons!$B$2:$C$9,2,0)</f>
        <v>Steve</v>
      </c>
    </row>
    <row r="1752" spans="1:15" x14ac:dyDescent="0.3">
      <c r="A1752" s="8" t="s">
        <v>1796</v>
      </c>
      <c r="B1752" s="43">
        <v>44399</v>
      </c>
      <c r="C1752" s="6">
        <f>DAY(Data_Sales[[#This Row],[Order Date]])</f>
        <v>22</v>
      </c>
      <c r="D1752" s="14">
        <f t="shared" si="81"/>
        <v>7</v>
      </c>
      <c r="E1752" s="6">
        <f t="shared" si="82"/>
        <v>2021</v>
      </c>
      <c r="F1752" s="6">
        <v>13</v>
      </c>
      <c r="G1752" s="6" t="s">
        <v>35</v>
      </c>
      <c r="H1752" s="6" t="s">
        <v>36</v>
      </c>
      <c r="I1752" s="6">
        <f>INDEX(Data_Persons[Tenure (yrs)],MATCH(Data_Sales!H1752,Data_Persons[Sales Person],0))</f>
        <v>6</v>
      </c>
      <c r="J1752" s="6" t="s">
        <v>27</v>
      </c>
      <c r="K1752" s="6" t="s">
        <v>1662</v>
      </c>
      <c r="L1752" s="22">
        <v>69</v>
      </c>
      <c r="M1752" s="6">
        <v>0</v>
      </c>
      <c r="N1752" s="22">
        <f t="shared" si="83"/>
        <v>0</v>
      </c>
      <c r="O1752" s="6" t="str">
        <f>VLOOKUP(H1752,Data_Persons!$B$2:$C$9,2,0)</f>
        <v>Steve</v>
      </c>
    </row>
    <row r="1753" spans="1:15" x14ac:dyDescent="0.3">
      <c r="A1753" s="8" t="s">
        <v>1797</v>
      </c>
      <c r="B1753" s="43">
        <v>44400</v>
      </c>
      <c r="C1753" s="6">
        <f>DAY(Data_Sales[[#This Row],[Order Date]])</f>
        <v>23</v>
      </c>
      <c r="D1753" s="14">
        <f t="shared" si="81"/>
        <v>7</v>
      </c>
      <c r="E1753" s="6">
        <f t="shared" si="82"/>
        <v>2021</v>
      </c>
      <c r="F1753" s="6">
        <v>14</v>
      </c>
      <c r="G1753" s="6" t="s">
        <v>65</v>
      </c>
      <c r="H1753" s="6" t="s">
        <v>36</v>
      </c>
      <c r="I1753" s="6">
        <f>INDEX(Data_Persons[Tenure (yrs)],MATCH(Data_Sales!H1753,Data_Persons[Sales Person],0))</f>
        <v>6</v>
      </c>
      <c r="J1753" s="6" t="s">
        <v>27</v>
      </c>
      <c r="K1753" s="6" t="s">
        <v>1662</v>
      </c>
      <c r="L1753" s="22">
        <v>69</v>
      </c>
      <c r="M1753" s="6">
        <v>8</v>
      </c>
      <c r="N1753" s="22">
        <f t="shared" si="83"/>
        <v>552</v>
      </c>
      <c r="O1753" s="6" t="str">
        <f>VLOOKUP(H1753,Data_Persons!$B$2:$C$9,2,0)</f>
        <v>Steve</v>
      </c>
    </row>
    <row r="1754" spans="1:15" x14ac:dyDescent="0.3">
      <c r="A1754" s="8" t="s">
        <v>1798</v>
      </c>
      <c r="B1754" s="43">
        <v>44401</v>
      </c>
      <c r="C1754" s="6">
        <f>DAY(Data_Sales[[#This Row],[Order Date]])</f>
        <v>24</v>
      </c>
      <c r="D1754" s="14">
        <f t="shared" si="81"/>
        <v>7</v>
      </c>
      <c r="E1754" s="6">
        <f t="shared" si="82"/>
        <v>2021</v>
      </c>
      <c r="F1754" s="6">
        <v>10</v>
      </c>
      <c r="G1754" s="6" t="s">
        <v>68</v>
      </c>
      <c r="H1754" s="6" t="s">
        <v>41</v>
      </c>
      <c r="I1754" s="6">
        <f>INDEX(Data_Persons[Tenure (yrs)],MATCH(Data_Sales!H1754,Data_Persons[Sales Person],0))</f>
        <v>8</v>
      </c>
      <c r="J1754" s="6" t="s">
        <v>17</v>
      </c>
      <c r="K1754" s="6" t="s">
        <v>1662</v>
      </c>
      <c r="L1754" s="22">
        <v>69</v>
      </c>
      <c r="M1754" s="6">
        <v>2</v>
      </c>
      <c r="N1754" s="22">
        <f t="shared" si="83"/>
        <v>138</v>
      </c>
      <c r="O1754" s="6" t="str">
        <f>VLOOKUP(H1754,Data_Persons!$B$2:$C$9,2,0)</f>
        <v>Philip</v>
      </c>
    </row>
    <row r="1755" spans="1:15" x14ac:dyDescent="0.3">
      <c r="A1755" s="8" t="s">
        <v>1799</v>
      </c>
      <c r="B1755" s="43">
        <v>44403</v>
      </c>
      <c r="C1755" s="6">
        <f>DAY(Data_Sales[[#This Row],[Order Date]])</f>
        <v>26</v>
      </c>
      <c r="D1755" s="14">
        <f t="shared" si="81"/>
        <v>7</v>
      </c>
      <c r="E1755" s="6">
        <f t="shared" si="82"/>
        <v>2021</v>
      </c>
      <c r="F1755" s="6">
        <v>15</v>
      </c>
      <c r="G1755" s="6" t="s">
        <v>49</v>
      </c>
      <c r="H1755" s="6" t="s">
        <v>26</v>
      </c>
      <c r="I1755" s="6">
        <f>INDEX(Data_Persons[Tenure (yrs)],MATCH(Data_Sales!H1755,Data_Persons[Sales Person],0))</f>
        <v>5</v>
      </c>
      <c r="J1755" s="6" t="s">
        <v>27</v>
      </c>
      <c r="K1755" s="6" t="s">
        <v>1662</v>
      </c>
      <c r="L1755" s="22">
        <v>69</v>
      </c>
      <c r="M1755" s="6">
        <v>4</v>
      </c>
      <c r="N1755" s="22">
        <f t="shared" si="83"/>
        <v>276</v>
      </c>
      <c r="O1755" s="6" t="str">
        <f>VLOOKUP(H1755,Data_Persons!$B$2:$C$9,2,0)</f>
        <v>Sara</v>
      </c>
    </row>
    <row r="1756" spans="1:15" x14ac:dyDescent="0.3">
      <c r="A1756" s="8" t="s">
        <v>1800</v>
      </c>
      <c r="B1756" s="43">
        <v>44403</v>
      </c>
      <c r="C1756" s="6">
        <f>DAY(Data_Sales[[#This Row],[Order Date]])</f>
        <v>26</v>
      </c>
      <c r="D1756" s="14">
        <f t="shared" si="81"/>
        <v>7</v>
      </c>
      <c r="E1756" s="6">
        <f t="shared" si="82"/>
        <v>2021</v>
      </c>
      <c r="F1756" s="6">
        <v>18</v>
      </c>
      <c r="G1756" s="6" t="s">
        <v>52</v>
      </c>
      <c r="H1756" s="6" t="s">
        <v>11</v>
      </c>
      <c r="I1756" s="6">
        <f>INDEX(Data_Persons[Tenure (yrs)],MATCH(Data_Sales!H1756,Data_Persons[Sales Person],0))</f>
        <v>3</v>
      </c>
      <c r="J1756" s="6" t="s">
        <v>12</v>
      </c>
      <c r="K1756" s="6" t="s">
        <v>1662</v>
      </c>
      <c r="L1756" s="22">
        <v>69</v>
      </c>
      <c r="M1756" s="6">
        <v>6</v>
      </c>
      <c r="N1756" s="22">
        <f t="shared" si="83"/>
        <v>414</v>
      </c>
      <c r="O1756" s="6" t="str">
        <f>VLOOKUP(H1756,Data_Persons!$B$2:$C$9,2,0)</f>
        <v>Jeff</v>
      </c>
    </row>
    <row r="1757" spans="1:15" x14ac:dyDescent="0.3">
      <c r="A1757" s="8" t="s">
        <v>1801</v>
      </c>
      <c r="B1757" s="43">
        <v>44403</v>
      </c>
      <c r="C1757" s="6">
        <f>DAY(Data_Sales[[#This Row],[Order Date]])</f>
        <v>26</v>
      </c>
      <c r="D1757" s="14">
        <f t="shared" si="81"/>
        <v>7</v>
      </c>
      <c r="E1757" s="6">
        <f t="shared" si="82"/>
        <v>2021</v>
      </c>
      <c r="F1757" s="6">
        <v>13</v>
      </c>
      <c r="G1757" s="6" t="s">
        <v>35</v>
      </c>
      <c r="H1757" s="6" t="s">
        <v>26</v>
      </c>
      <c r="I1757" s="6">
        <f>INDEX(Data_Persons[Tenure (yrs)],MATCH(Data_Sales!H1757,Data_Persons[Sales Person],0))</f>
        <v>5</v>
      </c>
      <c r="J1757" s="6" t="s">
        <v>27</v>
      </c>
      <c r="K1757" s="6" t="s">
        <v>1662</v>
      </c>
      <c r="L1757" s="22">
        <v>69</v>
      </c>
      <c r="M1757" s="6">
        <v>3</v>
      </c>
      <c r="N1757" s="22">
        <f t="shared" si="83"/>
        <v>207</v>
      </c>
      <c r="O1757" s="6" t="str">
        <f>VLOOKUP(H1757,Data_Persons!$B$2:$C$9,2,0)</f>
        <v>Sara</v>
      </c>
    </row>
    <row r="1758" spans="1:15" x14ac:dyDescent="0.3">
      <c r="A1758" s="8" t="s">
        <v>1802</v>
      </c>
      <c r="B1758" s="43">
        <v>44403</v>
      </c>
      <c r="C1758" s="6">
        <f>DAY(Data_Sales[[#This Row],[Order Date]])</f>
        <v>26</v>
      </c>
      <c r="D1758" s="14">
        <f t="shared" si="81"/>
        <v>7</v>
      </c>
      <c r="E1758" s="6">
        <f t="shared" si="82"/>
        <v>2021</v>
      </c>
      <c r="F1758" s="6">
        <v>3</v>
      </c>
      <c r="G1758" s="6" t="s">
        <v>29</v>
      </c>
      <c r="H1758" s="6" t="s">
        <v>30</v>
      </c>
      <c r="I1758" s="6">
        <f>INDEX(Data_Persons[Tenure (yrs)],MATCH(Data_Sales!H1758,Data_Persons[Sales Person],0))</f>
        <v>2</v>
      </c>
      <c r="J1758" s="6" t="s">
        <v>21</v>
      </c>
      <c r="K1758" s="6" t="s">
        <v>1662</v>
      </c>
      <c r="L1758" s="22">
        <v>69</v>
      </c>
      <c r="M1758" s="6">
        <v>4</v>
      </c>
      <c r="N1758" s="22">
        <f t="shared" si="83"/>
        <v>276</v>
      </c>
      <c r="O1758" s="6" t="str">
        <f>VLOOKUP(H1758,Data_Persons!$B$2:$C$9,2,0)</f>
        <v>Sara</v>
      </c>
    </row>
    <row r="1759" spans="1:15" x14ac:dyDescent="0.3">
      <c r="A1759" s="8" t="s">
        <v>1803</v>
      </c>
      <c r="B1759" s="43">
        <v>44404</v>
      </c>
      <c r="C1759" s="6">
        <f>DAY(Data_Sales[[#This Row],[Order Date]])</f>
        <v>27</v>
      </c>
      <c r="D1759" s="14">
        <f t="shared" si="81"/>
        <v>7</v>
      </c>
      <c r="E1759" s="6">
        <f t="shared" si="82"/>
        <v>2021</v>
      </c>
      <c r="F1759" s="6">
        <v>1</v>
      </c>
      <c r="G1759" s="6" t="s">
        <v>61</v>
      </c>
      <c r="H1759" s="6" t="s">
        <v>30</v>
      </c>
      <c r="I1759" s="6">
        <f>INDEX(Data_Persons[Tenure (yrs)],MATCH(Data_Sales!H1759,Data_Persons[Sales Person],0))</f>
        <v>2</v>
      </c>
      <c r="J1759" s="6" t="s">
        <v>21</v>
      </c>
      <c r="K1759" s="6" t="s">
        <v>1662</v>
      </c>
      <c r="L1759" s="22">
        <v>69</v>
      </c>
      <c r="M1759" s="6">
        <v>1</v>
      </c>
      <c r="N1759" s="22">
        <f t="shared" si="83"/>
        <v>69</v>
      </c>
      <c r="O1759" s="6" t="str">
        <f>VLOOKUP(H1759,Data_Persons!$B$2:$C$9,2,0)</f>
        <v>Sara</v>
      </c>
    </row>
    <row r="1760" spans="1:15" x14ac:dyDescent="0.3">
      <c r="A1760" s="8" t="s">
        <v>1804</v>
      </c>
      <c r="B1760" s="43">
        <v>44404</v>
      </c>
      <c r="C1760" s="6">
        <f>DAY(Data_Sales[[#This Row],[Order Date]])</f>
        <v>27</v>
      </c>
      <c r="D1760" s="14">
        <f t="shared" si="81"/>
        <v>7</v>
      </c>
      <c r="E1760" s="6">
        <f t="shared" si="82"/>
        <v>2021</v>
      </c>
      <c r="F1760" s="6">
        <v>15</v>
      </c>
      <c r="G1760" s="6" t="s">
        <v>49</v>
      </c>
      <c r="H1760" s="6" t="s">
        <v>36</v>
      </c>
      <c r="I1760" s="6">
        <f>INDEX(Data_Persons[Tenure (yrs)],MATCH(Data_Sales!H1760,Data_Persons[Sales Person],0))</f>
        <v>6</v>
      </c>
      <c r="J1760" s="6" t="s">
        <v>27</v>
      </c>
      <c r="K1760" s="6" t="s">
        <v>1662</v>
      </c>
      <c r="L1760" s="22">
        <v>69</v>
      </c>
      <c r="M1760" s="6">
        <v>0</v>
      </c>
      <c r="N1760" s="22">
        <f t="shared" si="83"/>
        <v>0</v>
      </c>
      <c r="O1760" s="6" t="str">
        <f>VLOOKUP(H1760,Data_Persons!$B$2:$C$9,2,0)</f>
        <v>Steve</v>
      </c>
    </row>
    <row r="1761" spans="1:15" x14ac:dyDescent="0.3">
      <c r="A1761" s="8" t="s">
        <v>1805</v>
      </c>
      <c r="B1761" s="43">
        <v>44413</v>
      </c>
      <c r="C1761" s="6">
        <f>DAY(Data_Sales[[#This Row],[Order Date]])</f>
        <v>5</v>
      </c>
      <c r="D1761" s="14">
        <f t="shared" si="81"/>
        <v>8</v>
      </c>
      <c r="E1761" s="6">
        <f t="shared" si="82"/>
        <v>2021</v>
      </c>
      <c r="F1761" s="6">
        <v>4</v>
      </c>
      <c r="G1761" s="6" t="s">
        <v>19</v>
      </c>
      <c r="H1761" s="6" t="s">
        <v>20</v>
      </c>
      <c r="I1761" s="6">
        <f>INDEX(Data_Persons[Tenure (yrs)],MATCH(Data_Sales!H1761,Data_Persons[Sales Person],0))</f>
        <v>2</v>
      </c>
      <c r="J1761" s="6" t="s">
        <v>21</v>
      </c>
      <c r="K1761" s="6" t="s">
        <v>1662</v>
      </c>
      <c r="L1761" s="22">
        <v>69</v>
      </c>
      <c r="M1761" s="6">
        <v>8</v>
      </c>
      <c r="N1761" s="22">
        <f t="shared" si="83"/>
        <v>552</v>
      </c>
      <c r="O1761" s="6" t="str">
        <f>VLOOKUP(H1761,Data_Persons!$B$2:$C$9,2,0)</f>
        <v>Jeff</v>
      </c>
    </row>
    <row r="1762" spans="1:15" x14ac:dyDescent="0.3">
      <c r="A1762" s="8" t="s">
        <v>1806</v>
      </c>
      <c r="B1762" s="43">
        <v>44416</v>
      </c>
      <c r="C1762" s="6">
        <f>DAY(Data_Sales[[#This Row],[Order Date]])</f>
        <v>8</v>
      </c>
      <c r="D1762" s="14">
        <f t="shared" si="81"/>
        <v>8</v>
      </c>
      <c r="E1762" s="6">
        <f t="shared" si="82"/>
        <v>2021</v>
      </c>
      <c r="F1762" s="6">
        <v>17</v>
      </c>
      <c r="G1762" s="6" t="s">
        <v>63</v>
      </c>
      <c r="H1762" s="6" t="s">
        <v>11</v>
      </c>
      <c r="I1762" s="6">
        <f>INDEX(Data_Persons[Tenure (yrs)],MATCH(Data_Sales!H1762,Data_Persons[Sales Person],0))</f>
        <v>3</v>
      </c>
      <c r="J1762" s="6" t="s">
        <v>12</v>
      </c>
      <c r="K1762" s="6" t="s">
        <v>1662</v>
      </c>
      <c r="L1762" s="22">
        <v>69</v>
      </c>
      <c r="M1762" s="6">
        <v>3</v>
      </c>
      <c r="N1762" s="22">
        <f t="shared" si="83"/>
        <v>207</v>
      </c>
      <c r="O1762" s="6" t="str">
        <f>VLOOKUP(H1762,Data_Persons!$B$2:$C$9,2,0)</f>
        <v>Jeff</v>
      </c>
    </row>
    <row r="1763" spans="1:15" x14ac:dyDescent="0.3">
      <c r="A1763" s="8" t="s">
        <v>1807</v>
      </c>
      <c r="B1763" s="43">
        <v>44421</v>
      </c>
      <c r="C1763" s="6">
        <f>DAY(Data_Sales[[#This Row],[Order Date]])</f>
        <v>13</v>
      </c>
      <c r="D1763" s="14">
        <f t="shared" si="81"/>
        <v>8</v>
      </c>
      <c r="E1763" s="6">
        <f t="shared" si="82"/>
        <v>2021</v>
      </c>
      <c r="F1763" s="6">
        <v>1</v>
      </c>
      <c r="G1763" s="6" t="s">
        <v>61</v>
      </c>
      <c r="H1763" s="6" t="s">
        <v>30</v>
      </c>
      <c r="I1763" s="6">
        <f>INDEX(Data_Persons[Tenure (yrs)],MATCH(Data_Sales!H1763,Data_Persons[Sales Person],0))</f>
        <v>2</v>
      </c>
      <c r="J1763" s="6" t="s">
        <v>21</v>
      </c>
      <c r="K1763" s="6" t="s">
        <v>1662</v>
      </c>
      <c r="L1763" s="22">
        <v>69</v>
      </c>
      <c r="M1763" s="6">
        <v>6</v>
      </c>
      <c r="N1763" s="22">
        <f t="shared" si="83"/>
        <v>414</v>
      </c>
      <c r="O1763" s="6" t="str">
        <f>VLOOKUP(H1763,Data_Persons!$B$2:$C$9,2,0)</f>
        <v>Sara</v>
      </c>
    </row>
    <row r="1764" spans="1:15" x14ac:dyDescent="0.3">
      <c r="A1764" s="8" t="s">
        <v>1808</v>
      </c>
      <c r="B1764" s="43">
        <v>44423</v>
      </c>
      <c r="C1764" s="6">
        <f>DAY(Data_Sales[[#This Row],[Order Date]])</f>
        <v>15</v>
      </c>
      <c r="D1764" s="14">
        <f t="shared" si="81"/>
        <v>8</v>
      </c>
      <c r="E1764" s="6">
        <f t="shared" si="82"/>
        <v>2021</v>
      </c>
      <c r="F1764" s="6">
        <v>19</v>
      </c>
      <c r="G1764" s="6" t="s">
        <v>32</v>
      </c>
      <c r="H1764" s="6" t="s">
        <v>38</v>
      </c>
      <c r="I1764" s="6">
        <f>INDEX(Data_Persons[Tenure (yrs)],MATCH(Data_Sales!H1764,Data_Persons[Sales Person],0))</f>
        <v>5</v>
      </c>
      <c r="J1764" s="6" t="s">
        <v>12</v>
      </c>
      <c r="K1764" s="6" t="s">
        <v>1662</v>
      </c>
      <c r="L1764" s="22">
        <v>69</v>
      </c>
      <c r="M1764" s="6">
        <v>9</v>
      </c>
      <c r="N1764" s="22">
        <f t="shared" si="83"/>
        <v>621</v>
      </c>
      <c r="O1764" s="6" t="str">
        <f>VLOOKUP(H1764,Data_Persons!$B$2:$C$9,2,0)</f>
        <v>Jeff</v>
      </c>
    </row>
    <row r="1765" spans="1:15" x14ac:dyDescent="0.3">
      <c r="A1765" s="8" t="s">
        <v>1809</v>
      </c>
      <c r="B1765" s="43">
        <v>44424</v>
      </c>
      <c r="C1765" s="6">
        <f>DAY(Data_Sales[[#This Row],[Order Date]])</f>
        <v>16</v>
      </c>
      <c r="D1765" s="14">
        <f t="shared" si="81"/>
        <v>8</v>
      </c>
      <c r="E1765" s="6">
        <f t="shared" si="82"/>
        <v>2021</v>
      </c>
      <c r="F1765" s="6">
        <v>12</v>
      </c>
      <c r="G1765" s="6" t="s">
        <v>25</v>
      </c>
      <c r="H1765" s="6" t="s">
        <v>36</v>
      </c>
      <c r="I1765" s="6">
        <f>INDEX(Data_Persons[Tenure (yrs)],MATCH(Data_Sales!H1765,Data_Persons[Sales Person],0))</f>
        <v>6</v>
      </c>
      <c r="J1765" s="6" t="s">
        <v>27</v>
      </c>
      <c r="K1765" s="6" t="s">
        <v>1662</v>
      </c>
      <c r="L1765" s="22">
        <v>69</v>
      </c>
      <c r="M1765" s="6">
        <v>5</v>
      </c>
      <c r="N1765" s="22">
        <f t="shared" si="83"/>
        <v>345</v>
      </c>
      <c r="O1765" s="6" t="str">
        <f>VLOOKUP(H1765,Data_Persons!$B$2:$C$9,2,0)</f>
        <v>Steve</v>
      </c>
    </row>
    <row r="1766" spans="1:15" x14ac:dyDescent="0.3">
      <c r="A1766" s="8" t="s">
        <v>1810</v>
      </c>
      <c r="B1766" s="43">
        <v>44429</v>
      </c>
      <c r="C1766" s="6">
        <f>DAY(Data_Sales[[#This Row],[Order Date]])</f>
        <v>21</v>
      </c>
      <c r="D1766" s="14">
        <f t="shared" si="81"/>
        <v>8</v>
      </c>
      <c r="E1766" s="6">
        <f t="shared" si="82"/>
        <v>2021</v>
      </c>
      <c r="F1766" s="6">
        <v>17</v>
      </c>
      <c r="G1766" s="6" t="s">
        <v>63</v>
      </c>
      <c r="H1766" s="6" t="s">
        <v>38</v>
      </c>
      <c r="I1766" s="6">
        <f>INDEX(Data_Persons[Tenure (yrs)],MATCH(Data_Sales!H1766,Data_Persons[Sales Person],0))</f>
        <v>5</v>
      </c>
      <c r="J1766" s="6" t="s">
        <v>12</v>
      </c>
      <c r="K1766" s="6" t="s">
        <v>1662</v>
      </c>
      <c r="L1766" s="22">
        <v>69</v>
      </c>
      <c r="M1766" s="6">
        <v>8</v>
      </c>
      <c r="N1766" s="22">
        <f t="shared" si="83"/>
        <v>552</v>
      </c>
      <c r="O1766" s="6" t="str">
        <f>VLOOKUP(H1766,Data_Persons!$B$2:$C$9,2,0)</f>
        <v>Jeff</v>
      </c>
    </row>
    <row r="1767" spans="1:15" x14ac:dyDescent="0.3">
      <c r="A1767" s="8" t="s">
        <v>1811</v>
      </c>
      <c r="B1767" s="43">
        <v>44434</v>
      </c>
      <c r="C1767" s="6">
        <f>DAY(Data_Sales[[#This Row],[Order Date]])</f>
        <v>26</v>
      </c>
      <c r="D1767" s="14">
        <f t="shared" si="81"/>
        <v>8</v>
      </c>
      <c r="E1767" s="6">
        <f t="shared" si="82"/>
        <v>2021</v>
      </c>
      <c r="F1767" s="6">
        <v>20</v>
      </c>
      <c r="G1767" s="6" t="s">
        <v>10</v>
      </c>
      <c r="H1767" s="6" t="s">
        <v>11</v>
      </c>
      <c r="I1767" s="6">
        <f>INDEX(Data_Persons[Tenure (yrs)],MATCH(Data_Sales!H1767,Data_Persons[Sales Person],0))</f>
        <v>3</v>
      </c>
      <c r="J1767" s="6" t="s">
        <v>12</v>
      </c>
      <c r="K1767" s="6" t="s">
        <v>1662</v>
      </c>
      <c r="L1767" s="22">
        <v>69</v>
      </c>
      <c r="M1767" s="6">
        <v>0</v>
      </c>
      <c r="N1767" s="22">
        <f t="shared" si="83"/>
        <v>0</v>
      </c>
      <c r="O1767" s="6" t="str">
        <f>VLOOKUP(H1767,Data_Persons!$B$2:$C$9,2,0)</f>
        <v>Jeff</v>
      </c>
    </row>
    <row r="1768" spans="1:15" x14ac:dyDescent="0.3">
      <c r="A1768" s="8" t="s">
        <v>1812</v>
      </c>
      <c r="B1768" s="43">
        <v>44434</v>
      </c>
      <c r="C1768" s="6">
        <f>DAY(Data_Sales[[#This Row],[Order Date]])</f>
        <v>26</v>
      </c>
      <c r="D1768" s="14">
        <f t="shared" si="81"/>
        <v>8</v>
      </c>
      <c r="E1768" s="6">
        <f t="shared" si="82"/>
        <v>2021</v>
      </c>
      <c r="F1768" s="6">
        <v>15</v>
      </c>
      <c r="G1768" s="6" t="s">
        <v>49</v>
      </c>
      <c r="H1768" s="6" t="s">
        <v>26</v>
      </c>
      <c r="I1768" s="6">
        <f>INDEX(Data_Persons[Tenure (yrs)],MATCH(Data_Sales!H1768,Data_Persons[Sales Person],0))</f>
        <v>5</v>
      </c>
      <c r="J1768" s="6" t="s">
        <v>27</v>
      </c>
      <c r="K1768" s="6" t="s">
        <v>1662</v>
      </c>
      <c r="L1768" s="22">
        <v>69</v>
      </c>
      <c r="M1768" s="6">
        <v>2</v>
      </c>
      <c r="N1768" s="22">
        <f t="shared" si="83"/>
        <v>138</v>
      </c>
      <c r="O1768" s="6" t="str">
        <f>VLOOKUP(H1768,Data_Persons!$B$2:$C$9,2,0)</f>
        <v>Sara</v>
      </c>
    </row>
    <row r="1769" spans="1:15" x14ac:dyDescent="0.3">
      <c r="A1769" s="8" t="s">
        <v>1813</v>
      </c>
      <c r="B1769" s="43">
        <v>44436</v>
      </c>
      <c r="C1769" s="6">
        <f>DAY(Data_Sales[[#This Row],[Order Date]])</f>
        <v>28</v>
      </c>
      <c r="D1769" s="14">
        <f t="shared" si="81"/>
        <v>8</v>
      </c>
      <c r="E1769" s="6">
        <f t="shared" si="82"/>
        <v>2021</v>
      </c>
      <c r="F1769" s="6">
        <v>11</v>
      </c>
      <c r="G1769" s="6" t="s">
        <v>115</v>
      </c>
      <c r="H1769" s="6" t="s">
        <v>36</v>
      </c>
      <c r="I1769" s="6">
        <f>INDEX(Data_Persons[Tenure (yrs)],MATCH(Data_Sales!H1769,Data_Persons[Sales Person],0))</f>
        <v>6</v>
      </c>
      <c r="J1769" s="6" t="s">
        <v>27</v>
      </c>
      <c r="K1769" s="6" t="s">
        <v>1662</v>
      </c>
      <c r="L1769" s="22">
        <v>69</v>
      </c>
      <c r="M1769" s="6">
        <v>6</v>
      </c>
      <c r="N1769" s="22">
        <f t="shared" si="83"/>
        <v>414</v>
      </c>
      <c r="O1769" s="6" t="str">
        <f>VLOOKUP(H1769,Data_Persons!$B$2:$C$9,2,0)</f>
        <v>Steve</v>
      </c>
    </row>
    <row r="1770" spans="1:15" x14ac:dyDescent="0.3">
      <c r="A1770" s="8" t="s">
        <v>1814</v>
      </c>
      <c r="B1770" s="43">
        <v>44438</v>
      </c>
      <c r="C1770" s="6">
        <f>DAY(Data_Sales[[#This Row],[Order Date]])</f>
        <v>30</v>
      </c>
      <c r="D1770" s="14">
        <f t="shared" si="81"/>
        <v>8</v>
      </c>
      <c r="E1770" s="6">
        <f t="shared" si="82"/>
        <v>2021</v>
      </c>
      <c r="F1770" s="6">
        <v>14</v>
      </c>
      <c r="G1770" s="6" t="s">
        <v>65</v>
      </c>
      <c r="H1770" s="6" t="s">
        <v>26</v>
      </c>
      <c r="I1770" s="6">
        <f>INDEX(Data_Persons[Tenure (yrs)],MATCH(Data_Sales!H1770,Data_Persons[Sales Person],0))</f>
        <v>5</v>
      </c>
      <c r="J1770" s="6" t="s">
        <v>27</v>
      </c>
      <c r="K1770" s="6" t="s">
        <v>1662</v>
      </c>
      <c r="L1770" s="22">
        <v>69</v>
      </c>
      <c r="M1770" s="6">
        <v>1</v>
      </c>
      <c r="N1770" s="22">
        <f t="shared" si="83"/>
        <v>69</v>
      </c>
      <c r="O1770" s="6" t="str">
        <f>VLOOKUP(H1770,Data_Persons!$B$2:$C$9,2,0)</f>
        <v>Sara</v>
      </c>
    </row>
    <row r="1771" spans="1:15" x14ac:dyDescent="0.3">
      <c r="A1771" s="8" t="s">
        <v>1815</v>
      </c>
      <c r="B1771" s="43">
        <v>44441</v>
      </c>
      <c r="C1771" s="6">
        <f>DAY(Data_Sales[[#This Row],[Order Date]])</f>
        <v>2</v>
      </c>
      <c r="D1771" s="14">
        <f t="shared" si="81"/>
        <v>9</v>
      </c>
      <c r="E1771" s="6">
        <f t="shared" si="82"/>
        <v>2021</v>
      </c>
      <c r="F1771" s="6">
        <v>4</v>
      </c>
      <c r="G1771" s="6" t="s">
        <v>19</v>
      </c>
      <c r="H1771" s="6" t="s">
        <v>30</v>
      </c>
      <c r="I1771" s="6">
        <f>INDEX(Data_Persons[Tenure (yrs)],MATCH(Data_Sales!H1771,Data_Persons[Sales Person],0))</f>
        <v>2</v>
      </c>
      <c r="J1771" s="6" t="s">
        <v>21</v>
      </c>
      <c r="K1771" s="6" t="s">
        <v>1662</v>
      </c>
      <c r="L1771" s="22">
        <v>69</v>
      </c>
      <c r="M1771" s="6">
        <v>2</v>
      </c>
      <c r="N1771" s="22">
        <f t="shared" si="83"/>
        <v>138</v>
      </c>
      <c r="O1771" s="6" t="str">
        <f>VLOOKUP(H1771,Data_Persons!$B$2:$C$9,2,0)</f>
        <v>Sara</v>
      </c>
    </row>
    <row r="1772" spans="1:15" x14ac:dyDescent="0.3">
      <c r="A1772" s="8" t="s">
        <v>1816</v>
      </c>
      <c r="B1772" s="43">
        <v>44441</v>
      </c>
      <c r="C1772" s="6">
        <f>DAY(Data_Sales[[#This Row],[Order Date]])</f>
        <v>2</v>
      </c>
      <c r="D1772" s="14">
        <f t="shared" si="81"/>
        <v>9</v>
      </c>
      <c r="E1772" s="6">
        <f t="shared" si="82"/>
        <v>2021</v>
      </c>
      <c r="F1772" s="6">
        <v>20</v>
      </c>
      <c r="G1772" s="6" t="s">
        <v>10</v>
      </c>
      <c r="H1772" s="6" t="s">
        <v>11</v>
      </c>
      <c r="I1772" s="6">
        <f>INDEX(Data_Persons[Tenure (yrs)],MATCH(Data_Sales!H1772,Data_Persons[Sales Person],0))</f>
        <v>3</v>
      </c>
      <c r="J1772" s="6" t="s">
        <v>12</v>
      </c>
      <c r="K1772" s="6" t="s">
        <v>1662</v>
      </c>
      <c r="L1772" s="22">
        <v>69</v>
      </c>
      <c r="M1772" s="6">
        <v>6</v>
      </c>
      <c r="N1772" s="22">
        <f t="shared" si="83"/>
        <v>414</v>
      </c>
      <c r="O1772" s="6" t="str">
        <f>VLOOKUP(H1772,Data_Persons!$B$2:$C$9,2,0)</f>
        <v>Jeff</v>
      </c>
    </row>
    <row r="1773" spans="1:15" x14ac:dyDescent="0.3">
      <c r="A1773" s="8" t="s">
        <v>1817</v>
      </c>
      <c r="B1773" s="43">
        <v>44443</v>
      </c>
      <c r="C1773" s="6">
        <f>DAY(Data_Sales[[#This Row],[Order Date]])</f>
        <v>4</v>
      </c>
      <c r="D1773" s="14">
        <f t="shared" si="81"/>
        <v>9</v>
      </c>
      <c r="E1773" s="6">
        <f t="shared" si="82"/>
        <v>2021</v>
      </c>
      <c r="F1773" s="6">
        <v>16</v>
      </c>
      <c r="G1773" s="6" t="s">
        <v>92</v>
      </c>
      <c r="H1773" s="6" t="s">
        <v>38</v>
      </c>
      <c r="I1773" s="6">
        <f>INDEX(Data_Persons[Tenure (yrs)],MATCH(Data_Sales!H1773,Data_Persons[Sales Person],0))</f>
        <v>5</v>
      </c>
      <c r="J1773" s="6" t="s">
        <v>12</v>
      </c>
      <c r="K1773" s="6" t="s">
        <v>1662</v>
      </c>
      <c r="L1773" s="22">
        <v>69</v>
      </c>
      <c r="M1773" s="6">
        <v>1</v>
      </c>
      <c r="N1773" s="22">
        <f t="shared" si="83"/>
        <v>69</v>
      </c>
      <c r="O1773" s="6" t="str">
        <f>VLOOKUP(H1773,Data_Persons!$B$2:$C$9,2,0)</f>
        <v>Jeff</v>
      </c>
    </row>
    <row r="1774" spans="1:15" x14ac:dyDescent="0.3">
      <c r="A1774" s="8" t="s">
        <v>1818</v>
      </c>
      <c r="B1774" s="43">
        <v>44445</v>
      </c>
      <c r="C1774" s="6">
        <f>DAY(Data_Sales[[#This Row],[Order Date]])</f>
        <v>6</v>
      </c>
      <c r="D1774" s="14">
        <f t="shared" si="81"/>
        <v>9</v>
      </c>
      <c r="E1774" s="6">
        <f t="shared" si="82"/>
        <v>2021</v>
      </c>
      <c r="F1774" s="6">
        <v>13</v>
      </c>
      <c r="G1774" s="6" t="s">
        <v>35</v>
      </c>
      <c r="H1774" s="6" t="s">
        <v>36</v>
      </c>
      <c r="I1774" s="6">
        <f>INDEX(Data_Persons[Tenure (yrs)],MATCH(Data_Sales!H1774,Data_Persons[Sales Person],0))</f>
        <v>6</v>
      </c>
      <c r="J1774" s="6" t="s">
        <v>27</v>
      </c>
      <c r="K1774" s="6" t="s">
        <v>1662</v>
      </c>
      <c r="L1774" s="22">
        <v>69</v>
      </c>
      <c r="M1774" s="6">
        <v>5</v>
      </c>
      <c r="N1774" s="22">
        <f t="shared" si="83"/>
        <v>345</v>
      </c>
      <c r="O1774" s="6" t="str">
        <f>VLOOKUP(H1774,Data_Persons!$B$2:$C$9,2,0)</f>
        <v>Steve</v>
      </c>
    </row>
    <row r="1775" spans="1:15" x14ac:dyDescent="0.3">
      <c r="A1775" s="8" t="s">
        <v>1819</v>
      </c>
      <c r="B1775" s="43">
        <v>44445</v>
      </c>
      <c r="C1775" s="6">
        <f>DAY(Data_Sales[[#This Row],[Order Date]])</f>
        <v>6</v>
      </c>
      <c r="D1775" s="14">
        <f t="shared" si="81"/>
        <v>9</v>
      </c>
      <c r="E1775" s="6">
        <f t="shared" si="82"/>
        <v>2021</v>
      </c>
      <c r="F1775" s="6">
        <v>15</v>
      </c>
      <c r="G1775" s="6" t="s">
        <v>49</v>
      </c>
      <c r="H1775" s="6" t="s">
        <v>26</v>
      </c>
      <c r="I1775" s="6">
        <f>INDEX(Data_Persons[Tenure (yrs)],MATCH(Data_Sales!H1775,Data_Persons[Sales Person],0))</f>
        <v>5</v>
      </c>
      <c r="J1775" s="6" t="s">
        <v>27</v>
      </c>
      <c r="K1775" s="6" t="s">
        <v>1662</v>
      </c>
      <c r="L1775" s="22">
        <v>69</v>
      </c>
      <c r="M1775" s="6">
        <v>5</v>
      </c>
      <c r="N1775" s="22">
        <f t="shared" si="83"/>
        <v>345</v>
      </c>
      <c r="O1775" s="6" t="str">
        <f>VLOOKUP(H1775,Data_Persons!$B$2:$C$9,2,0)</f>
        <v>Sara</v>
      </c>
    </row>
    <row r="1776" spans="1:15" x14ac:dyDescent="0.3">
      <c r="A1776" s="8" t="s">
        <v>1820</v>
      </c>
      <c r="B1776" s="43">
        <v>44445</v>
      </c>
      <c r="C1776" s="6">
        <f>DAY(Data_Sales[[#This Row],[Order Date]])</f>
        <v>6</v>
      </c>
      <c r="D1776" s="14">
        <f t="shared" si="81"/>
        <v>9</v>
      </c>
      <c r="E1776" s="6">
        <f t="shared" si="82"/>
        <v>2021</v>
      </c>
      <c r="F1776" s="6">
        <v>14</v>
      </c>
      <c r="G1776" s="6" t="s">
        <v>65</v>
      </c>
      <c r="H1776" s="6" t="s">
        <v>26</v>
      </c>
      <c r="I1776" s="6">
        <f>INDEX(Data_Persons[Tenure (yrs)],MATCH(Data_Sales!H1776,Data_Persons[Sales Person],0))</f>
        <v>5</v>
      </c>
      <c r="J1776" s="6" t="s">
        <v>27</v>
      </c>
      <c r="K1776" s="6" t="s">
        <v>1662</v>
      </c>
      <c r="L1776" s="22">
        <v>69</v>
      </c>
      <c r="M1776" s="6">
        <v>9</v>
      </c>
      <c r="N1776" s="22">
        <f t="shared" si="83"/>
        <v>621</v>
      </c>
      <c r="O1776" s="6" t="str">
        <f>VLOOKUP(H1776,Data_Persons!$B$2:$C$9,2,0)</f>
        <v>Sara</v>
      </c>
    </row>
    <row r="1777" spans="1:15" x14ac:dyDescent="0.3">
      <c r="A1777" s="8" t="s">
        <v>1821</v>
      </c>
      <c r="B1777" s="43">
        <v>44447</v>
      </c>
      <c r="C1777" s="6">
        <f>DAY(Data_Sales[[#This Row],[Order Date]])</f>
        <v>8</v>
      </c>
      <c r="D1777" s="14">
        <f t="shared" si="81"/>
        <v>9</v>
      </c>
      <c r="E1777" s="6">
        <f t="shared" si="82"/>
        <v>2021</v>
      </c>
      <c r="F1777" s="6">
        <v>20</v>
      </c>
      <c r="G1777" s="6" t="s">
        <v>10</v>
      </c>
      <c r="H1777" s="6" t="s">
        <v>38</v>
      </c>
      <c r="I1777" s="6">
        <f>INDEX(Data_Persons[Tenure (yrs)],MATCH(Data_Sales!H1777,Data_Persons[Sales Person],0))</f>
        <v>5</v>
      </c>
      <c r="J1777" s="6" t="s">
        <v>12</v>
      </c>
      <c r="K1777" s="6" t="s">
        <v>1662</v>
      </c>
      <c r="L1777" s="22">
        <v>69</v>
      </c>
      <c r="M1777" s="6">
        <v>5</v>
      </c>
      <c r="N1777" s="22">
        <f t="shared" si="83"/>
        <v>345</v>
      </c>
      <c r="O1777" s="6" t="str">
        <f>VLOOKUP(H1777,Data_Persons!$B$2:$C$9,2,0)</f>
        <v>Jeff</v>
      </c>
    </row>
    <row r="1778" spans="1:15" x14ac:dyDescent="0.3">
      <c r="A1778" s="8" t="s">
        <v>1822</v>
      </c>
      <c r="B1778" s="43">
        <v>44449</v>
      </c>
      <c r="C1778" s="6">
        <f>DAY(Data_Sales[[#This Row],[Order Date]])</f>
        <v>10</v>
      </c>
      <c r="D1778" s="14">
        <f t="shared" si="81"/>
        <v>9</v>
      </c>
      <c r="E1778" s="6">
        <f t="shared" si="82"/>
        <v>2021</v>
      </c>
      <c r="F1778" s="6">
        <v>11</v>
      </c>
      <c r="G1778" s="6" t="s">
        <v>115</v>
      </c>
      <c r="H1778" s="6" t="s">
        <v>36</v>
      </c>
      <c r="I1778" s="6">
        <f>INDEX(Data_Persons[Tenure (yrs)],MATCH(Data_Sales!H1778,Data_Persons[Sales Person],0))</f>
        <v>6</v>
      </c>
      <c r="J1778" s="6" t="s">
        <v>27</v>
      </c>
      <c r="K1778" s="6" t="s">
        <v>1662</v>
      </c>
      <c r="L1778" s="22">
        <v>69</v>
      </c>
      <c r="M1778" s="6">
        <v>8</v>
      </c>
      <c r="N1778" s="22">
        <f t="shared" si="83"/>
        <v>552</v>
      </c>
      <c r="O1778" s="6" t="str">
        <f>VLOOKUP(H1778,Data_Persons!$B$2:$C$9,2,0)</f>
        <v>Steve</v>
      </c>
    </row>
    <row r="1779" spans="1:15" x14ac:dyDescent="0.3">
      <c r="A1779" s="8" t="s">
        <v>1823</v>
      </c>
      <c r="B1779" s="43">
        <v>44451</v>
      </c>
      <c r="C1779" s="6">
        <f>DAY(Data_Sales[[#This Row],[Order Date]])</f>
        <v>12</v>
      </c>
      <c r="D1779" s="14">
        <f t="shared" si="81"/>
        <v>9</v>
      </c>
      <c r="E1779" s="6">
        <f t="shared" si="82"/>
        <v>2021</v>
      </c>
      <c r="F1779" s="6">
        <v>14</v>
      </c>
      <c r="G1779" s="6" t="s">
        <v>65</v>
      </c>
      <c r="H1779" s="6" t="s">
        <v>26</v>
      </c>
      <c r="I1779" s="6">
        <f>INDEX(Data_Persons[Tenure (yrs)],MATCH(Data_Sales!H1779,Data_Persons[Sales Person],0))</f>
        <v>5</v>
      </c>
      <c r="J1779" s="6" t="s">
        <v>27</v>
      </c>
      <c r="K1779" s="6" t="s">
        <v>1662</v>
      </c>
      <c r="L1779" s="22">
        <v>69</v>
      </c>
      <c r="M1779" s="6">
        <v>4</v>
      </c>
      <c r="N1779" s="22">
        <f t="shared" si="83"/>
        <v>276</v>
      </c>
      <c r="O1779" s="6" t="str">
        <f>VLOOKUP(H1779,Data_Persons!$B$2:$C$9,2,0)</f>
        <v>Sara</v>
      </c>
    </row>
    <row r="1780" spans="1:15" x14ac:dyDescent="0.3">
      <c r="A1780" s="8" t="s">
        <v>1824</v>
      </c>
      <c r="B1780" s="43">
        <v>44454</v>
      </c>
      <c r="C1780" s="6">
        <f>DAY(Data_Sales[[#This Row],[Order Date]])</f>
        <v>15</v>
      </c>
      <c r="D1780" s="14">
        <f t="shared" si="81"/>
        <v>9</v>
      </c>
      <c r="E1780" s="6">
        <f t="shared" si="82"/>
        <v>2021</v>
      </c>
      <c r="F1780" s="6">
        <v>6</v>
      </c>
      <c r="G1780" s="6" t="s">
        <v>15</v>
      </c>
      <c r="H1780" s="6" t="s">
        <v>16</v>
      </c>
      <c r="I1780" s="6">
        <f>INDEX(Data_Persons[Tenure (yrs)],MATCH(Data_Sales!H1780,Data_Persons[Sales Person],0))</f>
        <v>4</v>
      </c>
      <c r="J1780" s="6" t="s">
        <v>17</v>
      </c>
      <c r="K1780" s="6" t="s">
        <v>1662</v>
      </c>
      <c r="L1780" s="22">
        <v>69</v>
      </c>
      <c r="M1780" s="6">
        <v>6</v>
      </c>
      <c r="N1780" s="22">
        <f t="shared" si="83"/>
        <v>414</v>
      </c>
      <c r="O1780" s="6" t="str">
        <f>VLOOKUP(H1780,Data_Persons!$B$2:$C$9,2,0)</f>
        <v>Steve</v>
      </c>
    </row>
    <row r="1781" spans="1:15" x14ac:dyDescent="0.3">
      <c r="A1781" s="8" t="s">
        <v>1825</v>
      </c>
      <c r="B1781" s="43">
        <v>44455</v>
      </c>
      <c r="C1781" s="6">
        <f>DAY(Data_Sales[[#This Row],[Order Date]])</f>
        <v>16</v>
      </c>
      <c r="D1781" s="14">
        <f t="shared" si="81"/>
        <v>9</v>
      </c>
      <c r="E1781" s="6">
        <f t="shared" si="82"/>
        <v>2021</v>
      </c>
      <c r="F1781" s="6">
        <v>5</v>
      </c>
      <c r="G1781" s="6" t="s">
        <v>23</v>
      </c>
      <c r="H1781" s="6" t="s">
        <v>20</v>
      </c>
      <c r="I1781" s="6">
        <f>INDEX(Data_Persons[Tenure (yrs)],MATCH(Data_Sales!H1781,Data_Persons[Sales Person],0))</f>
        <v>2</v>
      </c>
      <c r="J1781" s="6" t="s">
        <v>21</v>
      </c>
      <c r="K1781" s="6" t="s">
        <v>1662</v>
      </c>
      <c r="L1781" s="22">
        <v>69</v>
      </c>
      <c r="M1781" s="6">
        <v>6</v>
      </c>
      <c r="N1781" s="22">
        <f t="shared" si="83"/>
        <v>414</v>
      </c>
      <c r="O1781" s="6" t="str">
        <f>VLOOKUP(H1781,Data_Persons!$B$2:$C$9,2,0)</f>
        <v>Jeff</v>
      </c>
    </row>
    <row r="1782" spans="1:15" x14ac:dyDescent="0.3">
      <c r="A1782" s="8" t="s">
        <v>1826</v>
      </c>
      <c r="B1782" s="43">
        <v>44463</v>
      </c>
      <c r="C1782" s="6">
        <f>DAY(Data_Sales[[#This Row],[Order Date]])</f>
        <v>24</v>
      </c>
      <c r="D1782" s="14">
        <f t="shared" si="81"/>
        <v>9</v>
      </c>
      <c r="E1782" s="6">
        <f t="shared" si="82"/>
        <v>2021</v>
      </c>
      <c r="F1782" s="6">
        <v>17</v>
      </c>
      <c r="G1782" s="6" t="s">
        <v>63</v>
      </c>
      <c r="H1782" s="6" t="s">
        <v>38</v>
      </c>
      <c r="I1782" s="6">
        <f>INDEX(Data_Persons[Tenure (yrs)],MATCH(Data_Sales!H1782,Data_Persons[Sales Person],0))</f>
        <v>5</v>
      </c>
      <c r="J1782" s="6" t="s">
        <v>12</v>
      </c>
      <c r="K1782" s="6" t="s">
        <v>1662</v>
      </c>
      <c r="L1782" s="22">
        <v>69</v>
      </c>
      <c r="M1782" s="6">
        <v>5</v>
      </c>
      <c r="N1782" s="22">
        <f t="shared" si="83"/>
        <v>345</v>
      </c>
      <c r="O1782" s="6" t="str">
        <f>VLOOKUP(H1782,Data_Persons!$B$2:$C$9,2,0)</f>
        <v>Jeff</v>
      </c>
    </row>
    <row r="1783" spans="1:15" x14ac:dyDescent="0.3">
      <c r="A1783" s="8" t="s">
        <v>1827</v>
      </c>
      <c r="B1783" s="43">
        <v>44464</v>
      </c>
      <c r="C1783" s="6">
        <f>DAY(Data_Sales[[#This Row],[Order Date]])</f>
        <v>25</v>
      </c>
      <c r="D1783" s="14">
        <f t="shared" si="81"/>
        <v>9</v>
      </c>
      <c r="E1783" s="6">
        <f t="shared" si="82"/>
        <v>2021</v>
      </c>
      <c r="F1783" s="6">
        <v>17</v>
      </c>
      <c r="G1783" s="6" t="s">
        <v>63</v>
      </c>
      <c r="H1783" s="6" t="s">
        <v>38</v>
      </c>
      <c r="I1783" s="6">
        <f>INDEX(Data_Persons[Tenure (yrs)],MATCH(Data_Sales!H1783,Data_Persons[Sales Person],0))</f>
        <v>5</v>
      </c>
      <c r="J1783" s="6" t="s">
        <v>12</v>
      </c>
      <c r="K1783" s="6" t="s">
        <v>1662</v>
      </c>
      <c r="L1783" s="22">
        <v>69</v>
      </c>
      <c r="M1783" s="6">
        <v>8</v>
      </c>
      <c r="N1783" s="22">
        <f t="shared" si="83"/>
        <v>552</v>
      </c>
      <c r="O1783" s="6" t="str">
        <f>VLOOKUP(H1783,Data_Persons!$B$2:$C$9,2,0)</f>
        <v>Jeff</v>
      </c>
    </row>
    <row r="1784" spans="1:15" x14ac:dyDescent="0.3">
      <c r="A1784" s="8" t="s">
        <v>1828</v>
      </c>
      <c r="B1784" s="43">
        <v>44465</v>
      </c>
      <c r="C1784" s="6">
        <f>DAY(Data_Sales[[#This Row],[Order Date]])</f>
        <v>26</v>
      </c>
      <c r="D1784" s="14">
        <f t="shared" si="81"/>
        <v>9</v>
      </c>
      <c r="E1784" s="6">
        <f t="shared" si="82"/>
        <v>2021</v>
      </c>
      <c r="F1784" s="6">
        <v>16</v>
      </c>
      <c r="G1784" s="6" t="s">
        <v>92</v>
      </c>
      <c r="H1784" s="6" t="s">
        <v>38</v>
      </c>
      <c r="I1784" s="6">
        <f>INDEX(Data_Persons[Tenure (yrs)],MATCH(Data_Sales!H1784,Data_Persons[Sales Person],0))</f>
        <v>5</v>
      </c>
      <c r="J1784" s="6" t="s">
        <v>12</v>
      </c>
      <c r="K1784" s="6" t="s">
        <v>1662</v>
      </c>
      <c r="L1784" s="22">
        <v>69</v>
      </c>
      <c r="M1784" s="6">
        <v>6</v>
      </c>
      <c r="N1784" s="22">
        <f t="shared" si="83"/>
        <v>414</v>
      </c>
      <c r="O1784" s="6" t="str">
        <f>VLOOKUP(H1784,Data_Persons!$B$2:$C$9,2,0)</f>
        <v>Jeff</v>
      </c>
    </row>
    <row r="1785" spans="1:15" x14ac:dyDescent="0.3">
      <c r="A1785" s="8" t="s">
        <v>1829</v>
      </c>
      <c r="B1785" s="43">
        <v>44465</v>
      </c>
      <c r="C1785" s="6">
        <f>DAY(Data_Sales[[#This Row],[Order Date]])</f>
        <v>26</v>
      </c>
      <c r="D1785" s="14">
        <f t="shared" si="81"/>
        <v>9</v>
      </c>
      <c r="E1785" s="6">
        <f t="shared" si="82"/>
        <v>2021</v>
      </c>
      <c r="F1785" s="6">
        <v>19</v>
      </c>
      <c r="G1785" s="6" t="s">
        <v>32</v>
      </c>
      <c r="H1785" s="6" t="s">
        <v>11</v>
      </c>
      <c r="I1785" s="6">
        <f>INDEX(Data_Persons[Tenure (yrs)],MATCH(Data_Sales!H1785,Data_Persons[Sales Person],0))</f>
        <v>3</v>
      </c>
      <c r="J1785" s="6" t="s">
        <v>12</v>
      </c>
      <c r="K1785" s="6" t="s">
        <v>1662</v>
      </c>
      <c r="L1785" s="22">
        <v>69</v>
      </c>
      <c r="M1785" s="6">
        <v>2</v>
      </c>
      <c r="N1785" s="22">
        <f t="shared" si="83"/>
        <v>138</v>
      </c>
      <c r="O1785" s="6" t="str">
        <f>VLOOKUP(H1785,Data_Persons!$B$2:$C$9,2,0)</f>
        <v>Jeff</v>
      </c>
    </row>
    <row r="1786" spans="1:15" x14ac:dyDescent="0.3">
      <c r="A1786" s="8" t="s">
        <v>1830</v>
      </c>
      <c r="B1786" s="43">
        <v>44466</v>
      </c>
      <c r="C1786" s="6">
        <f>DAY(Data_Sales[[#This Row],[Order Date]])</f>
        <v>27</v>
      </c>
      <c r="D1786" s="14">
        <f t="shared" si="81"/>
        <v>9</v>
      </c>
      <c r="E1786" s="6">
        <f t="shared" si="82"/>
        <v>2021</v>
      </c>
      <c r="F1786" s="6">
        <v>9</v>
      </c>
      <c r="G1786" s="6" t="s">
        <v>40</v>
      </c>
      <c r="H1786" s="6" t="s">
        <v>16</v>
      </c>
      <c r="I1786" s="6">
        <f>INDEX(Data_Persons[Tenure (yrs)],MATCH(Data_Sales!H1786,Data_Persons[Sales Person],0))</f>
        <v>4</v>
      </c>
      <c r="J1786" s="6" t="s">
        <v>17</v>
      </c>
      <c r="K1786" s="6" t="s">
        <v>1662</v>
      </c>
      <c r="L1786" s="22">
        <v>69</v>
      </c>
      <c r="M1786" s="6">
        <v>7</v>
      </c>
      <c r="N1786" s="22">
        <f t="shared" si="83"/>
        <v>483</v>
      </c>
      <c r="O1786" s="6" t="str">
        <f>VLOOKUP(H1786,Data_Persons!$B$2:$C$9,2,0)</f>
        <v>Steve</v>
      </c>
    </row>
    <row r="1787" spans="1:15" x14ac:dyDescent="0.3">
      <c r="A1787" s="8" t="s">
        <v>1831</v>
      </c>
      <c r="B1787" s="43">
        <v>44467</v>
      </c>
      <c r="C1787" s="6">
        <f>DAY(Data_Sales[[#This Row],[Order Date]])</f>
        <v>28</v>
      </c>
      <c r="D1787" s="14">
        <f t="shared" si="81"/>
        <v>9</v>
      </c>
      <c r="E1787" s="6">
        <f t="shared" si="82"/>
        <v>2021</v>
      </c>
      <c r="F1787" s="6">
        <v>9</v>
      </c>
      <c r="G1787" s="6" t="s">
        <v>40</v>
      </c>
      <c r="H1787" s="6" t="s">
        <v>16</v>
      </c>
      <c r="I1787" s="6">
        <f>INDEX(Data_Persons[Tenure (yrs)],MATCH(Data_Sales!H1787,Data_Persons[Sales Person],0))</f>
        <v>4</v>
      </c>
      <c r="J1787" s="6" t="s">
        <v>17</v>
      </c>
      <c r="K1787" s="6" t="s">
        <v>1662</v>
      </c>
      <c r="L1787" s="22">
        <v>69</v>
      </c>
      <c r="M1787" s="6">
        <v>6</v>
      </c>
      <c r="N1787" s="22">
        <f t="shared" si="83"/>
        <v>414</v>
      </c>
      <c r="O1787" s="6" t="str">
        <f>VLOOKUP(H1787,Data_Persons!$B$2:$C$9,2,0)</f>
        <v>Steve</v>
      </c>
    </row>
    <row r="1788" spans="1:15" x14ac:dyDescent="0.3">
      <c r="A1788" s="8" t="s">
        <v>1832</v>
      </c>
      <c r="B1788" s="43">
        <v>44468</v>
      </c>
      <c r="C1788" s="6">
        <f>DAY(Data_Sales[[#This Row],[Order Date]])</f>
        <v>29</v>
      </c>
      <c r="D1788" s="14">
        <f t="shared" si="81"/>
        <v>9</v>
      </c>
      <c r="E1788" s="6">
        <f t="shared" si="82"/>
        <v>2021</v>
      </c>
      <c r="F1788" s="6">
        <v>4</v>
      </c>
      <c r="G1788" s="6" t="s">
        <v>19</v>
      </c>
      <c r="H1788" s="6" t="s">
        <v>30</v>
      </c>
      <c r="I1788" s="6">
        <f>INDEX(Data_Persons[Tenure (yrs)],MATCH(Data_Sales!H1788,Data_Persons[Sales Person],0))</f>
        <v>2</v>
      </c>
      <c r="J1788" s="6" t="s">
        <v>21</v>
      </c>
      <c r="K1788" s="6" t="s">
        <v>1662</v>
      </c>
      <c r="L1788" s="22">
        <v>69</v>
      </c>
      <c r="M1788" s="6">
        <v>6</v>
      </c>
      <c r="N1788" s="22">
        <f t="shared" si="83"/>
        <v>414</v>
      </c>
      <c r="O1788" s="6" t="str">
        <f>VLOOKUP(H1788,Data_Persons!$B$2:$C$9,2,0)</f>
        <v>Sara</v>
      </c>
    </row>
    <row r="1789" spans="1:15" x14ac:dyDescent="0.3">
      <c r="A1789" s="8" t="s">
        <v>1833</v>
      </c>
      <c r="B1789" s="43">
        <v>44474</v>
      </c>
      <c r="C1789" s="6">
        <f>DAY(Data_Sales[[#This Row],[Order Date]])</f>
        <v>5</v>
      </c>
      <c r="D1789" s="14">
        <f t="shared" si="81"/>
        <v>10</v>
      </c>
      <c r="E1789" s="6">
        <f t="shared" si="82"/>
        <v>2021</v>
      </c>
      <c r="F1789" s="6">
        <v>5</v>
      </c>
      <c r="G1789" s="6" t="s">
        <v>23</v>
      </c>
      <c r="H1789" s="6" t="s">
        <v>30</v>
      </c>
      <c r="I1789" s="6">
        <f>INDEX(Data_Persons[Tenure (yrs)],MATCH(Data_Sales!H1789,Data_Persons[Sales Person],0))</f>
        <v>2</v>
      </c>
      <c r="J1789" s="6" t="s">
        <v>21</v>
      </c>
      <c r="K1789" s="6" t="s">
        <v>1662</v>
      </c>
      <c r="L1789" s="22">
        <v>69</v>
      </c>
      <c r="M1789" s="6">
        <v>3</v>
      </c>
      <c r="N1789" s="22">
        <f t="shared" si="83"/>
        <v>207</v>
      </c>
      <c r="O1789" s="6" t="str">
        <f>VLOOKUP(H1789,Data_Persons!$B$2:$C$9,2,0)</f>
        <v>Sara</v>
      </c>
    </row>
    <row r="1790" spans="1:15" x14ac:dyDescent="0.3">
      <c r="A1790" s="8" t="s">
        <v>1834</v>
      </c>
      <c r="B1790" s="43">
        <v>44482</v>
      </c>
      <c r="C1790" s="6">
        <f>DAY(Data_Sales[[#This Row],[Order Date]])</f>
        <v>13</v>
      </c>
      <c r="D1790" s="14">
        <f t="shared" si="81"/>
        <v>10</v>
      </c>
      <c r="E1790" s="6">
        <f t="shared" si="82"/>
        <v>2021</v>
      </c>
      <c r="F1790" s="6">
        <v>18</v>
      </c>
      <c r="G1790" s="6" t="s">
        <v>52</v>
      </c>
      <c r="H1790" s="6" t="s">
        <v>38</v>
      </c>
      <c r="I1790" s="6">
        <f>INDEX(Data_Persons[Tenure (yrs)],MATCH(Data_Sales!H1790,Data_Persons[Sales Person],0))</f>
        <v>5</v>
      </c>
      <c r="J1790" s="6" t="s">
        <v>12</v>
      </c>
      <c r="K1790" s="6" t="s">
        <v>1662</v>
      </c>
      <c r="L1790" s="22">
        <v>69</v>
      </c>
      <c r="M1790" s="6">
        <v>9</v>
      </c>
      <c r="N1790" s="22">
        <f t="shared" si="83"/>
        <v>621</v>
      </c>
      <c r="O1790" s="6" t="str">
        <f>VLOOKUP(H1790,Data_Persons!$B$2:$C$9,2,0)</f>
        <v>Jeff</v>
      </c>
    </row>
    <row r="1791" spans="1:15" x14ac:dyDescent="0.3">
      <c r="A1791" s="8" t="s">
        <v>1835</v>
      </c>
      <c r="B1791" s="43">
        <v>44483</v>
      </c>
      <c r="C1791" s="6">
        <f>DAY(Data_Sales[[#This Row],[Order Date]])</f>
        <v>14</v>
      </c>
      <c r="D1791" s="14">
        <f t="shared" si="81"/>
        <v>10</v>
      </c>
      <c r="E1791" s="6">
        <f t="shared" si="82"/>
        <v>2021</v>
      </c>
      <c r="F1791" s="6">
        <v>3</v>
      </c>
      <c r="G1791" s="6" t="s">
        <v>29</v>
      </c>
      <c r="H1791" s="6" t="s">
        <v>20</v>
      </c>
      <c r="I1791" s="6">
        <f>INDEX(Data_Persons[Tenure (yrs)],MATCH(Data_Sales!H1791,Data_Persons[Sales Person],0))</f>
        <v>2</v>
      </c>
      <c r="J1791" s="6" t="s">
        <v>21</v>
      </c>
      <c r="K1791" s="6" t="s">
        <v>1662</v>
      </c>
      <c r="L1791" s="22">
        <v>69</v>
      </c>
      <c r="M1791" s="6">
        <v>2</v>
      </c>
      <c r="N1791" s="22">
        <f t="shared" si="83"/>
        <v>138</v>
      </c>
      <c r="O1791" s="6" t="str">
        <f>VLOOKUP(H1791,Data_Persons!$B$2:$C$9,2,0)</f>
        <v>Jeff</v>
      </c>
    </row>
    <row r="1792" spans="1:15" x14ac:dyDescent="0.3">
      <c r="A1792" s="8" t="s">
        <v>1836</v>
      </c>
      <c r="B1792" s="43">
        <v>44484</v>
      </c>
      <c r="C1792" s="6">
        <f>DAY(Data_Sales[[#This Row],[Order Date]])</f>
        <v>15</v>
      </c>
      <c r="D1792" s="14">
        <f t="shared" si="81"/>
        <v>10</v>
      </c>
      <c r="E1792" s="6">
        <f t="shared" si="82"/>
        <v>2021</v>
      </c>
      <c r="F1792" s="6">
        <v>18</v>
      </c>
      <c r="G1792" s="6" t="s">
        <v>52</v>
      </c>
      <c r="H1792" s="6" t="s">
        <v>11</v>
      </c>
      <c r="I1792" s="6">
        <f>INDEX(Data_Persons[Tenure (yrs)],MATCH(Data_Sales!H1792,Data_Persons[Sales Person],0))</f>
        <v>3</v>
      </c>
      <c r="J1792" s="6" t="s">
        <v>12</v>
      </c>
      <c r="K1792" s="6" t="s">
        <v>1662</v>
      </c>
      <c r="L1792" s="22">
        <v>69</v>
      </c>
      <c r="M1792" s="6">
        <v>2</v>
      </c>
      <c r="N1792" s="22">
        <f t="shared" si="83"/>
        <v>138</v>
      </c>
      <c r="O1792" s="6" t="str">
        <f>VLOOKUP(H1792,Data_Persons!$B$2:$C$9,2,0)</f>
        <v>Jeff</v>
      </c>
    </row>
    <row r="1793" spans="1:15" x14ac:dyDescent="0.3">
      <c r="A1793" s="8" t="s">
        <v>1837</v>
      </c>
      <c r="B1793" s="43">
        <v>44489</v>
      </c>
      <c r="C1793" s="6">
        <f>DAY(Data_Sales[[#This Row],[Order Date]])</f>
        <v>20</v>
      </c>
      <c r="D1793" s="14">
        <f t="shared" si="81"/>
        <v>10</v>
      </c>
      <c r="E1793" s="6">
        <f t="shared" si="82"/>
        <v>2021</v>
      </c>
      <c r="F1793" s="6">
        <v>2</v>
      </c>
      <c r="G1793" s="6" t="s">
        <v>74</v>
      </c>
      <c r="H1793" s="6" t="s">
        <v>20</v>
      </c>
      <c r="I1793" s="6">
        <f>INDEX(Data_Persons[Tenure (yrs)],MATCH(Data_Sales!H1793,Data_Persons[Sales Person],0))</f>
        <v>2</v>
      </c>
      <c r="J1793" s="6" t="s">
        <v>21</v>
      </c>
      <c r="K1793" s="6" t="s">
        <v>1662</v>
      </c>
      <c r="L1793" s="22">
        <v>69</v>
      </c>
      <c r="M1793" s="6">
        <v>8</v>
      </c>
      <c r="N1793" s="22">
        <f t="shared" si="83"/>
        <v>552</v>
      </c>
      <c r="O1793" s="6" t="str">
        <f>VLOOKUP(H1793,Data_Persons!$B$2:$C$9,2,0)</f>
        <v>Jeff</v>
      </c>
    </row>
    <row r="1794" spans="1:15" x14ac:dyDescent="0.3">
      <c r="A1794" s="8" t="s">
        <v>1838</v>
      </c>
      <c r="B1794" s="43">
        <v>44490</v>
      </c>
      <c r="C1794" s="6">
        <f>DAY(Data_Sales[[#This Row],[Order Date]])</f>
        <v>21</v>
      </c>
      <c r="D1794" s="14">
        <f t="shared" ref="D1794:D1857" si="84">MONTH(B1794)</f>
        <v>10</v>
      </c>
      <c r="E1794" s="6">
        <f t="shared" ref="E1794:E1857" si="85">YEAR(B1794)</f>
        <v>2021</v>
      </c>
      <c r="F1794" s="6">
        <v>17</v>
      </c>
      <c r="G1794" s="6" t="s">
        <v>63</v>
      </c>
      <c r="H1794" s="6" t="s">
        <v>38</v>
      </c>
      <c r="I1794" s="6">
        <f>INDEX(Data_Persons[Tenure (yrs)],MATCH(Data_Sales!H1794,Data_Persons[Sales Person],0))</f>
        <v>5</v>
      </c>
      <c r="J1794" s="6" t="s">
        <v>12</v>
      </c>
      <c r="K1794" s="6" t="s">
        <v>1662</v>
      </c>
      <c r="L1794" s="22">
        <v>69</v>
      </c>
      <c r="M1794" s="6">
        <v>5</v>
      </c>
      <c r="N1794" s="22">
        <f t="shared" si="83"/>
        <v>345</v>
      </c>
      <c r="O1794" s="6" t="str">
        <f>VLOOKUP(H1794,Data_Persons!$B$2:$C$9,2,0)</f>
        <v>Jeff</v>
      </c>
    </row>
    <row r="1795" spans="1:15" x14ac:dyDescent="0.3">
      <c r="A1795" s="8" t="s">
        <v>1839</v>
      </c>
      <c r="B1795" s="43">
        <v>44494</v>
      </c>
      <c r="C1795" s="6">
        <f>DAY(Data_Sales[[#This Row],[Order Date]])</f>
        <v>25</v>
      </c>
      <c r="D1795" s="14">
        <f t="shared" si="84"/>
        <v>10</v>
      </c>
      <c r="E1795" s="6">
        <f t="shared" si="85"/>
        <v>2021</v>
      </c>
      <c r="F1795" s="6">
        <v>15</v>
      </c>
      <c r="G1795" s="6" t="s">
        <v>49</v>
      </c>
      <c r="H1795" s="6" t="s">
        <v>26</v>
      </c>
      <c r="I1795" s="6">
        <f>INDEX(Data_Persons[Tenure (yrs)],MATCH(Data_Sales!H1795,Data_Persons[Sales Person],0))</f>
        <v>5</v>
      </c>
      <c r="J1795" s="6" t="s">
        <v>27</v>
      </c>
      <c r="K1795" s="6" t="s">
        <v>1662</v>
      </c>
      <c r="L1795" s="22">
        <v>69</v>
      </c>
      <c r="M1795" s="6">
        <v>4</v>
      </c>
      <c r="N1795" s="22">
        <f t="shared" ref="N1795:N1858" si="86">L1795*M1795</f>
        <v>276</v>
      </c>
      <c r="O1795" s="6" t="str">
        <f>VLOOKUP(H1795,Data_Persons!$B$2:$C$9,2,0)</f>
        <v>Sara</v>
      </c>
    </row>
    <row r="1796" spans="1:15" x14ac:dyDescent="0.3">
      <c r="A1796" s="8" t="s">
        <v>1840</v>
      </c>
      <c r="B1796" s="43">
        <v>44495</v>
      </c>
      <c r="C1796" s="6">
        <f>DAY(Data_Sales[[#This Row],[Order Date]])</f>
        <v>26</v>
      </c>
      <c r="D1796" s="14">
        <f t="shared" si="84"/>
        <v>10</v>
      </c>
      <c r="E1796" s="6">
        <f t="shared" si="85"/>
        <v>2021</v>
      </c>
      <c r="F1796" s="6">
        <v>20</v>
      </c>
      <c r="G1796" s="6" t="s">
        <v>10</v>
      </c>
      <c r="H1796" s="6" t="s">
        <v>38</v>
      </c>
      <c r="I1796" s="6">
        <f>INDEX(Data_Persons[Tenure (yrs)],MATCH(Data_Sales!H1796,Data_Persons[Sales Person],0))</f>
        <v>5</v>
      </c>
      <c r="J1796" s="6" t="s">
        <v>12</v>
      </c>
      <c r="K1796" s="6" t="s">
        <v>1662</v>
      </c>
      <c r="L1796" s="22">
        <v>69</v>
      </c>
      <c r="M1796" s="6">
        <v>8</v>
      </c>
      <c r="N1796" s="22">
        <f t="shared" si="86"/>
        <v>552</v>
      </c>
      <c r="O1796" s="6" t="str">
        <f>VLOOKUP(H1796,Data_Persons!$B$2:$C$9,2,0)</f>
        <v>Jeff</v>
      </c>
    </row>
    <row r="1797" spans="1:15" x14ac:dyDescent="0.3">
      <c r="A1797" s="8" t="s">
        <v>1841</v>
      </c>
      <c r="B1797" s="43">
        <v>44498</v>
      </c>
      <c r="C1797" s="6">
        <f>DAY(Data_Sales[[#This Row],[Order Date]])</f>
        <v>29</v>
      </c>
      <c r="D1797" s="14">
        <f t="shared" si="84"/>
        <v>10</v>
      </c>
      <c r="E1797" s="6">
        <f t="shared" si="85"/>
        <v>2021</v>
      </c>
      <c r="F1797" s="6">
        <v>2</v>
      </c>
      <c r="G1797" s="6" t="s">
        <v>74</v>
      </c>
      <c r="H1797" s="6" t="s">
        <v>20</v>
      </c>
      <c r="I1797" s="6">
        <f>INDEX(Data_Persons[Tenure (yrs)],MATCH(Data_Sales!H1797,Data_Persons[Sales Person],0))</f>
        <v>2</v>
      </c>
      <c r="J1797" s="6" t="s">
        <v>21</v>
      </c>
      <c r="K1797" s="6" t="s">
        <v>1662</v>
      </c>
      <c r="L1797" s="22">
        <v>69</v>
      </c>
      <c r="M1797" s="6">
        <v>6</v>
      </c>
      <c r="N1797" s="22">
        <f t="shared" si="86"/>
        <v>414</v>
      </c>
      <c r="O1797" s="6" t="str">
        <f>VLOOKUP(H1797,Data_Persons!$B$2:$C$9,2,0)</f>
        <v>Jeff</v>
      </c>
    </row>
    <row r="1798" spans="1:15" x14ac:dyDescent="0.3">
      <c r="A1798" s="8" t="s">
        <v>1842</v>
      </c>
      <c r="B1798" s="43">
        <v>44498</v>
      </c>
      <c r="C1798" s="6">
        <f>DAY(Data_Sales[[#This Row],[Order Date]])</f>
        <v>29</v>
      </c>
      <c r="D1798" s="14">
        <f t="shared" si="84"/>
        <v>10</v>
      </c>
      <c r="E1798" s="6">
        <f t="shared" si="85"/>
        <v>2021</v>
      </c>
      <c r="F1798" s="6">
        <v>9</v>
      </c>
      <c r="G1798" s="6" t="s">
        <v>40</v>
      </c>
      <c r="H1798" s="6" t="s">
        <v>41</v>
      </c>
      <c r="I1798" s="6">
        <f>INDEX(Data_Persons[Tenure (yrs)],MATCH(Data_Sales!H1798,Data_Persons[Sales Person],0))</f>
        <v>8</v>
      </c>
      <c r="J1798" s="6" t="s">
        <v>17</v>
      </c>
      <c r="K1798" s="6" t="s">
        <v>1662</v>
      </c>
      <c r="L1798" s="22">
        <v>69</v>
      </c>
      <c r="M1798" s="6">
        <v>6</v>
      </c>
      <c r="N1798" s="22">
        <f t="shared" si="86"/>
        <v>414</v>
      </c>
      <c r="O1798" s="6" t="str">
        <f>VLOOKUP(H1798,Data_Persons!$B$2:$C$9,2,0)</f>
        <v>Philip</v>
      </c>
    </row>
    <row r="1799" spans="1:15" x14ac:dyDescent="0.3">
      <c r="A1799" s="8" t="s">
        <v>1843</v>
      </c>
      <c r="B1799" s="43">
        <v>44498</v>
      </c>
      <c r="C1799" s="6">
        <f>DAY(Data_Sales[[#This Row],[Order Date]])</f>
        <v>29</v>
      </c>
      <c r="D1799" s="14">
        <f t="shared" si="84"/>
        <v>10</v>
      </c>
      <c r="E1799" s="6">
        <f t="shared" si="85"/>
        <v>2021</v>
      </c>
      <c r="F1799" s="6">
        <v>18</v>
      </c>
      <c r="G1799" s="6" t="s">
        <v>52</v>
      </c>
      <c r="H1799" s="6" t="s">
        <v>11</v>
      </c>
      <c r="I1799" s="6">
        <f>INDEX(Data_Persons[Tenure (yrs)],MATCH(Data_Sales!H1799,Data_Persons[Sales Person],0))</f>
        <v>3</v>
      </c>
      <c r="J1799" s="6" t="s">
        <v>12</v>
      </c>
      <c r="K1799" s="6" t="s">
        <v>1662</v>
      </c>
      <c r="L1799" s="22">
        <v>69</v>
      </c>
      <c r="M1799" s="6">
        <v>3</v>
      </c>
      <c r="N1799" s="22">
        <f t="shared" si="86"/>
        <v>207</v>
      </c>
      <c r="O1799" s="6" t="str">
        <f>VLOOKUP(H1799,Data_Persons!$B$2:$C$9,2,0)</f>
        <v>Jeff</v>
      </c>
    </row>
    <row r="1800" spans="1:15" x14ac:dyDescent="0.3">
      <c r="A1800" s="8" t="s">
        <v>1844</v>
      </c>
      <c r="B1800" s="43">
        <v>44498</v>
      </c>
      <c r="C1800" s="6">
        <f>DAY(Data_Sales[[#This Row],[Order Date]])</f>
        <v>29</v>
      </c>
      <c r="D1800" s="14">
        <f t="shared" si="84"/>
        <v>10</v>
      </c>
      <c r="E1800" s="6">
        <f t="shared" si="85"/>
        <v>2021</v>
      </c>
      <c r="F1800" s="6">
        <v>9</v>
      </c>
      <c r="G1800" s="6" t="s">
        <v>40</v>
      </c>
      <c r="H1800" s="6" t="s">
        <v>41</v>
      </c>
      <c r="I1800" s="6">
        <f>INDEX(Data_Persons[Tenure (yrs)],MATCH(Data_Sales!H1800,Data_Persons[Sales Person],0))</f>
        <v>8</v>
      </c>
      <c r="J1800" s="6" t="s">
        <v>17</v>
      </c>
      <c r="K1800" s="6" t="s">
        <v>1662</v>
      </c>
      <c r="L1800" s="22">
        <v>69</v>
      </c>
      <c r="M1800" s="6">
        <v>2</v>
      </c>
      <c r="N1800" s="22">
        <f t="shared" si="86"/>
        <v>138</v>
      </c>
      <c r="O1800" s="6" t="str">
        <f>VLOOKUP(H1800,Data_Persons!$B$2:$C$9,2,0)</f>
        <v>Philip</v>
      </c>
    </row>
    <row r="1801" spans="1:15" x14ac:dyDescent="0.3">
      <c r="A1801" s="8" t="s">
        <v>1845</v>
      </c>
      <c r="B1801" s="43">
        <v>44499</v>
      </c>
      <c r="C1801" s="6">
        <f>DAY(Data_Sales[[#This Row],[Order Date]])</f>
        <v>30</v>
      </c>
      <c r="D1801" s="14">
        <f t="shared" si="84"/>
        <v>10</v>
      </c>
      <c r="E1801" s="6">
        <f t="shared" si="85"/>
        <v>2021</v>
      </c>
      <c r="F1801" s="6">
        <v>19</v>
      </c>
      <c r="G1801" s="6" t="s">
        <v>32</v>
      </c>
      <c r="H1801" s="6" t="s">
        <v>38</v>
      </c>
      <c r="I1801" s="6">
        <f>INDEX(Data_Persons[Tenure (yrs)],MATCH(Data_Sales!H1801,Data_Persons[Sales Person],0))</f>
        <v>5</v>
      </c>
      <c r="J1801" s="6" t="s">
        <v>12</v>
      </c>
      <c r="K1801" s="6" t="s">
        <v>1662</v>
      </c>
      <c r="L1801" s="22">
        <v>69</v>
      </c>
      <c r="M1801" s="6">
        <v>3</v>
      </c>
      <c r="N1801" s="22">
        <f t="shared" si="86"/>
        <v>207</v>
      </c>
      <c r="O1801" s="6" t="str">
        <f>VLOOKUP(H1801,Data_Persons!$B$2:$C$9,2,0)</f>
        <v>Jeff</v>
      </c>
    </row>
    <row r="1802" spans="1:15" x14ac:dyDescent="0.3">
      <c r="A1802" s="8" t="s">
        <v>1846</v>
      </c>
      <c r="B1802" s="43">
        <v>44504</v>
      </c>
      <c r="C1802" s="6">
        <f>DAY(Data_Sales[[#This Row],[Order Date]])</f>
        <v>4</v>
      </c>
      <c r="D1802" s="14">
        <f t="shared" si="84"/>
        <v>11</v>
      </c>
      <c r="E1802" s="6">
        <f t="shared" si="85"/>
        <v>2021</v>
      </c>
      <c r="F1802" s="6">
        <v>1</v>
      </c>
      <c r="G1802" s="6" t="s">
        <v>61</v>
      </c>
      <c r="H1802" s="6" t="s">
        <v>20</v>
      </c>
      <c r="I1802" s="6">
        <f>INDEX(Data_Persons[Tenure (yrs)],MATCH(Data_Sales!H1802,Data_Persons[Sales Person],0))</f>
        <v>2</v>
      </c>
      <c r="J1802" s="6" t="s">
        <v>21</v>
      </c>
      <c r="K1802" s="6" t="s">
        <v>1662</v>
      </c>
      <c r="L1802" s="22">
        <v>69</v>
      </c>
      <c r="M1802" s="6">
        <v>7</v>
      </c>
      <c r="N1802" s="22">
        <f t="shared" si="86"/>
        <v>483</v>
      </c>
      <c r="O1802" s="6" t="str">
        <f>VLOOKUP(H1802,Data_Persons!$B$2:$C$9,2,0)</f>
        <v>Jeff</v>
      </c>
    </row>
    <row r="1803" spans="1:15" x14ac:dyDescent="0.3">
      <c r="A1803" s="8" t="s">
        <v>1847</v>
      </c>
      <c r="B1803" s="43">
        <v>44504</v>
      </c>
      <c r="C1803" s="6">
        <f>DAY(Data_Sales[[#This Row],[Order Date]])</f>
        <v>4</v>
      </c>
      <c r="D1803" s="14">
        <f t="shared" si="84"/>
        <v>11</v>
      </c>
      <c r="E1803" s="6">
        <f t="shared" si="85"/>
        <v>2021</v>
      </c>
      <c r="F1803" s="6">
        <v>2</v>
      </c>
      <c r="G1803" s="6" t="s">
        <v>74</v>
      </c>
      <c r="H1803" s="6" t="s">
        <v>30</v>
      </c>
      <c r="I1803" s="6">
        <f>INDEX(Data_Persons[Tenure (yrs)],MATCH(Data_Sales!H1803,Data_Persons[Sales Person],0))</f>
        <v>2</v>
      </c>
      <c r="J1803" s="6" t="s">
        <v>21</v>
      </c>
      <c r="K1803" s="6" t="s">
        <v>1662</v>
      </c>
      <c r="L1803" s="22">
        <v>69</v>
      </c>
      <c r="M1803" s="6">
        <v>1</v>
      </c>
      <c r="N1803" s="22">
        <f t="shared" si="86"/>
        <v>69</v>
      </c>
      <c r="O1803" s="6" t="str">
        <f>VLOOKUP(H1803,Data_Persons!$B$2:$C$9,2,0)</f>
        <v>Sara</v>
      </c>
    </row>
    <row r="1804" spans="1:15" x14ac:dyDescent="0.3">
      <c r="A1804" s="8" t="s">
        <v>1848</v>
      </c>
      <c r="B1804" s="43">
        <v>44507</v>
      </c>
      <c r="C1804" s="6">
        <f>DAY(Data_Sales[[#This Row],[Order Date]])</f>
        <v>7</v>
      </c>
      <c r="D1804" s="14">
        <f t="shared" si="84"/>
        <v>11</v>
      </c>
      <c r="E1804" s="6">
        <f t="shared" si="85"/>
        <v>2021</v>
      </c>
      <c r="F1804" s="6">
        <v>16</v>
      </c>
      <c r="G1804" s="6" t="s">
        <v>92</v>
      </c>
      <c r="H1804" s="6" t="s">
        <v>38</v>
      </c>
      <c r="I1804" s="6">
        <f>INDEX(Data_Persons[Tenure (yrs)],MATCH(Data_Sales!H1804,Data_Persons[Sales Person],0))</f>
        <v>5</v>
      </c>
      <c r="J1804" s="6" t="s">
        <v>12</v>
      </c>
      <c r="K1804" s="6" t="s">
        <v>1662</v>
      </c>
      <c r="L1804" s="22">
        <v>69</v>
      </c>
      <c r="M1804" s="6">
        <v>9</v>
      </c>
      <c r="N1804" s="22">
        <f t="shared" si="86"/>
        <v>621</v>
      </c>
      <c r="O1804" s="6" t="str">
        <f>VLOOKUP(H1804,Data_Persons!$B$2:$C$9,2,0)</f>
        <v>Jeff</v>
      </c>
    </row>
    <row r="1805" spans="1:15" x14ac:dyDescent="0.3">
      <c r="A1805" s="8" t="s">
        <v>1849</v>
      </c>
      <c r="B1805" s="43">
        <v>44508</v>
      </c>
      <c r="C1805" s="6">
        <f>DAY(Data_Sales[[#This Row],[Order Date]])</f>
        <v>8</v>
      </c>
      <c r="D1805" s="14">
        <f t="shared" si="84"/>
        <v>11</v>
      </c>
      <c r="E1805" s="6">
        <f t="shared" si="85"/>
        <v>2021</v>
      </c>
      <c r="F1805" s="6">
        <v>12</v>
      </c>
      <c r="G1805" s="6" t="s">
        <v>25</v>
      </c>
      <c r="H1805" s="6" t="s">
        <v>26</v>
      </c>
      <c r="I1805" s="6">
        <f>INDEX(Data_Persons[Tenure (yrs)],MATCH(Data_Sales!H1805,Data_Persons[Sales Person],0))</f>
        <v>5</v>
      </c>
      <c r="J1805" s="6" t="s">
        <v>27</v>
      </c>
      <c r="K1805" s="6" t="s">
        <v>1662</v>
      </c>
      <c r="L1805" s="22">
        <v>69</v>
      </c>
      <c r="M1805" s="6">
        <v>0</v>
      </c>
      <c r="N1805" s="22">
        <f t="shared" si="86"/>
        <v>0</v>
      </c>
      <c r="O1805" s="6" t="str">
        <f>VLOOKUP(H1805,Data_Persons!$B$2:$C$9,2,0)</f>
        <v>Sara</v>
      </c>
    </row>
    <row r="1806" spans="1:15" x14ac:dyDescent="0.3">
      <c r="A1806" s="8" t="s">
        <v>1850</v>
      </c>
      <c r="B1806" s="43">
        <v>44511</v>
      </c>
      <c r="C1806" s="6">
        <f>DAY(Data_Sales[[#This Row],[Order Date]])</f>
        <v>11</v>
      </c>
      <c r="D1806" s="14">
        <f t="shared" si="84"/>
        <v>11</v>
      </c>
      <c r="E1806" s="6">
        <f t="shared" si="85"/>
        <v>2021</v>
      </c>
      <c r="F1806" s="6">
        <v>10</v>
      </c>
      <c r="G1806" s="6" t="s">
        <v>68</v>
      </c>
      <c r="H1806" s="6" t="s">
        <v>41</v>
      </c>
      <c r="I1806" s="6">
        <f>INDEX(Data_Persons[Tenure (yrs)],MATCH(Data_Sales!H1806,Data_Persons[Sales Person],0))</f>
        <v>8</v>
      </c>
      <c r="J1806" s="6" t="s">
        <v>17</v>
      </c>
      <c r="K1806" s="6" t="s">
        <v>1662</v>
      </c>
      <c r="L1806" s="22">
        <v>69</v>
      </c>
      <c r="M1806" s="6">
        <v>1</v>
      </c>
      <c r="N1806" s="22">
        <f t="shared" si="86"/>
        <v>69</v>
      </c>
      <c r="O1806" s="6" t="str">
        <f>VLOOKUP(H1806,Data_Persons!$B$2:$C$9,2,0)</f>
        <v>Philip</v>
      </c>
    </row>
    <row r="1807" spans="1:15" x14ac:dyDescent="0.3">
      <c r="A1807" s="8" t="s">
        <v>1851</v>
      </c>
      <c r="B1807" s="43">
        <v>44517</v>
      </c>
      <c r="C1807" s="6">
        <f>DAY(Data_Sales[[#This Row],[Order Date]])</f>
        <v>17</v>
      </c>
      <c r="D1807" s="14">
        <f t="shared" si="84"/>
        <v>11</v>
      </c>
      <c r="E1807" s="6">
        <f t="shared" si="85"/>
        <v>2021</v>
      </c>
      <c r="F1807" s="6">
        <v>9</v>
      </c>
      <c r="G1807" s="6" t="s">
        <v>40</v>
      </c>
      <c r="H1807" s="6" t="s">
        <v>16</v>
      </c>
      <c r="I1807" s="6">
        <f>INDEX(Data_Persons[Tenure (yrs)],MATCH(Data_Sales!H1807,Data_Persons[Sales Person],0))</f>
        <v>4</v>
      </c>
      <c r="J1807" s="6" t="s">
        <v>17</v>
      </c>
      <c r="K1807" s="6" t="s">
        <v>1662</v>
      </c>
      <c r="L1807" s="22">
        <v>69</v>
      </c>
      <c r="M1807" s="6">
        <v>8</v>
      </c>
      <c r="N1807" s="22">
        <f t="shared" si="86"/>
        <v>552</v>
      </c>
      <c r="O1807" s="6" t="str">
        <f>VLOOKUP(H1807,Data_Persons!$B$2:$C$9,2,0)</f>
        <v>Steve</v>
      </c>
    </row>
    <row r="1808" spans="1:15" x14ac:dyDescent="0.3">
      <c r="A1808" s="8" t="s">
        <v>1852</v>
      </c>
      <c r="B1808" s="43">
        <v>44521</v>
      </c>
      <c r="C1808" s="6">
        <f>DAY(Data_Sales[[#This Row],[Order Date]])</f>
        <v>21</v>
      </c>
      <c r="D1808" s="14">
        <f t="shared" si="84"/>
        <v>11</v>
      </c>
      <c r="E1808" s="6">
        <f t="shared" si="85"/>
        <v>2021</v>
      </c>
      <c r="F1808" s="6">
        <v>20</v>
      </c>
      <c r="G1808" s="6" t="s">
        <v>10</v>
      </c>
      <c r="H1808" s="6" t="s">
        <v>11</v>
      </c>
      <c r="I1808" s="6">
        <f>INDEX(Data_Persons[Tenure (yrs)],MATCH(Data_Sales!H1808,Data_Persons[Sales Person],0))</f>
        <v>3</v>
      </c>
      <c r="J1808" s="6" t="s">
        <v>12</v>
      </c>
      <c r="K1808" s="6" t="s">
        <v>1662</v>
      </c>
      <c r="L1808" s="22">
        <v>69</v>
      </c>
      <c r="M1808" s="6">
        <v>9</v>
      </c>
      <c r="N1808" s="22">
        <f t="shared" si="86"/>
        <v>621</v>
      </c>
      <c r="O1808" s="6" t="str">
        <f>VLOOKUP(H1808,Data_Persons!$B$2:$C$9,2,0)</f>
        <v>Jeff</v>
      </c>
    </row>
    <row r="1809" spans="1:15" x14ac:dyDescent="0.3">
      <c r="A1809" s="8" t="s">
        <v>1853</v>
      </c>
      <c r="B1809" s="43">
        <v>44522</v>
      </c>
      <c r="C1809" s="6">
        <f>DAY(Data_Sales[[#This Row],[Order Date]])</f>
        <v>22</v>
      </c>
      <c r="D1809" s="14">
        <f t="shared" si="84"/>
        <v>11</v>
      </c>
      <c r="E1809" s="6">
        <f t="shared" si="85"/>
        <v>2021</v>
      </c>
      <c r="F1809" s="6">
        <v>15</v>
      </c>
      <c r="G1809" s="6" t="s">
        <v>49</v>
      </c>
      <c r="H1809" s="6" t="s">
        <v>36</v>
      </c>
      <c r="I1809" s="6">
        <f>INDEX(Data_Persons[Tenure (yrs)],MATCH(Data_Sales!H1809,Data_Persons[Sales Person],0))</f>
        <v>6</v>
      </c>
      <c r="J1809" s="6" t="s">
        <v>27</v>
      </c>
      <c r="K1809" s="6" t="s">
        <v>1662</v>
      </c>
      <c r="L1809" s="22">
        <v>69</v>
      </c>
      <c r="M1809" s="6">
        <v>7</v>
      </c>
      <c r="N1809" s="22">
        <f t="shared" si="86"/>
        <v>483</v>
      </c>
      <c r="O1809" s="6" t="str">
        <f>VLOOKUP(H1809,Data_Persons!$B$2:$C$9,2,0)</f>
        <v>Steve</v>
      </c>
    </row>
    <row r="1810" spans="1:15" x14ac:dyDescent="0.3">
      <c r="A1810" s="8" t="s">
        <v>1854</v>
      </c>
      <c r="B1810" s="43">
        <v>44522</v>
      </c>
      <c r="C1810" s="6">
        <f>DAY(Data_Sales[[#This Row],[Order Date]])</f>
        <v>22</v>
      </c>
      <c r="D1810" s="14">
        <f t="shared" si="84"/>
        <v>11</v>
      </c>
      <c r="E1810" s="6">
        <f t="shared" si="85"/>
        <v>2021</v>
      </c>
      <c r="F1810" s="6">
        <v>3</v>
      </c>
      <c r="G1810" s="6" t="s">
        <v>29</v>
      </c>
      <c r="H1810" s="6" t="s">
        <v>30</v>
      </c>
      <c r="I1810" s="6">
        <f>INDEX(Data_Persons[Tenure (yrs)],MATCH(Data_Sales!H1810,Data_Persons[Sales Person],0))</f>
        <v>2</v>
      </c>
      <c r="J1810" s="6" t="s">
        <v>21</v>
      </c>
      <c r="K1810" s="6" t="s">
        <v>1662</v>
      </c>
      <c r="L1810" s="22">
        <v>69</v>
      </c>
      <c r="M1810" s="6">
        <v>5</v>
      </c>
      <c r="N1810" s="22">
        <f t="shared" si="86"/>
        <v>345</v>
      </c>
      <c r="O1810" s="6" t="str">
        <f>VLOOKUP(H1810,Data_Persons!$B$2:$C$9,2,0)</f>
        <v>Sara</v>
      </c>
    </row>
    <row r="1811" spans="1:15" x14ac:dyDescent="0.3">
      <c r="A1811" s="8" t="s">
        <v>1855</v>
      </c>
      <c r="B1811" s="43">
        <v>44523</v>
      </c>
      <c r="C1811" s="6">
        <f>DAY(Data_Sales[[#This Row],[Order Date]])</f>
        <v>23</v>
      </c>
      <c r="D1811" s="14">
        <f t="shared" si="84"/>
        <v>11</v>
      </c>
      <c r="E1811" s="6">
        <f t="shared" si="85"/>
        <v>2021</v>
      </c>
      <c r="F1811" s="6">
        <v>15</v>
      </c>
      <c r="G1811" s="6" t="s">
        <v>49</v>
      </c>
      <c r="H1811" s="6" t="s">
        <v>26</v>
      </c>
      <c r="I1811" s="6">
        <f>INDEX(Data_Persons[Tenure (yrs)],MATCH(Data_Sales!H1811,Data_Persons[Sales Person],0))</f>
        <v>5</v>
      </c>
      <c r="J1811" s="6" t="s">
        <v>27</v>
      </c>
      <c r="K1811" s="6" t="s">
        <v>1662</v>
      </c>
      <c r="L1811" s="22">
        <v>69</v>
      </c>
      <c r="M1811" s="6">
        <v>7</v>
      </c>
      <c r="N1811" s="22">
        <f t="shared" si="86"/>
        <v>483</v>
      </c>
      <c r="O1811" s="6" t="str">
        <f>VLOOKUP(H1811,Data_Persons!$B$2:$C$9,2,0)</f>
        <v>Sara</v>
      </c>
    </row>
    <row r="1812" spans="1:15" x14ac:dyDescent="0.3">
      <c r="A1812" s="8" t="s">
        <v>1856</v>
      </c>
      <c r="B1812" s="43">
        <v>44524</v>
      </c>
      <c r="C1812" s="6">
        <f>DAY(Data_Sales[[#This Row],[Order Date]])</f>
        <v>24</v>
      </c>
      <c r="D1812" s="14">
        <f t="shared" si="84"/>
        <v>11</v>
      </c>
      <c r="E1812" s="6">
        <f t="shared" si="85"/>
        <v>2021</v>
      </c>
      <c r="F1812" s="6">
        <v>3</v>
      </c>
      <c r="G1812" s="6" t="s">
        <v>29</v>
      </c>
      <c r="H1812" s="6" t="s">
        <v>30</v>
      </c>
      <c r="I1812" s="6">
        <f>INDEX(Data_Persons[Tenure (yrs)],MATCH(Data_Sales!H1812,Data_Persons[Sales Person],0))</f>
        <v>2</v>
      </c>
      <c r="J1812" s="6" t="s">
        <v>21</v>
      </c>
      <c r="K1812" s="6" t="s">
        <v>1662</v>
      </c>
      <c r="L1812" s="22">
        <v>69</v>
      </c>
      <c r="M1812" s="6">
        <v>4</v>
      </c>
      <c r="N1812" s="22">
        <f t="shared" si="86"/>
        <v>276</v>
      </c>
      <c r="O1812" s="6" t="str">
        <f>VLOOKUP(H1812,Data_Persons!$B$2:$C$9,2,0)</f>
        <v>Sara</v>
      </c>
    </row>
    <row r="1813" spans="1:15" x14ac:dyDescent="0.3">
      <c r="A1813" s="8" t="s">
        <v>1857</v>
      </c>
      <c r="B1813" s="43">
        <v>44527</v>
      </c>
      <c r="C1813" s="6">
        <f>DAY(Data_Sales[[#This Row],[Order Date]])</f>
        <v>27</v>
      </c>
      <c r="D1813" s="14">
        <f t="shared" si="84"/>
        <v>11</v>
      </c>
      <c r="E1813" s="6">
        <f t="shared" si="85"/>
        <v>2021</v>
      </c>
      <c r="F1813" s="6">
        <v>1</v>
      </c>
      <c r="G1813" s="6" t="s">
        <v>61</v>
      </c>
      <c r="H1813" s="6" t="s">
        <v>30</v>
      </c>
      <c r="I1813" s="6">
        <f>INDEX(Data_Persons[Tenure (yrs)],MATCH(Data_Sales!H1813,Data_Persons[Sales Person],0))</f>
        <v>2</v>
      </c>
      <c r="J1813" s="6" t="s">
        <v>21</v>
      </c>
      <c r="K1813" s="6" t="s">
        <v>1662</v>
      </c>
      <c r="L1813" s="22">
        <v>69</v>
      </c>
      <c r="M1813" s="6">
        <v>9</v>
      </c>
      <c r="N1813" s="22">
        <f t="shared" si="86"/>
        <v>621</v>
      </c>
      <c r="O1813" s="6" t="str">
        <f>VLOOKUP(H1813,Data_Persons!$B$2:$C$9,2,0)</f>
        <v>Sara</v>
      </c>
    </row>
    <row r="1814" spans="1:15" x14ac:dyDescent="0.3">
      <c r="A1814" s="8" t="s">
        <v>1858</v>
      </c>
      <c r="B1814" s="43">
        <v>44528</v>
      </c>
      <c r="C1814" s="6">
        <f>DAY(Data_Sales[[#This Row],[Order Date]])</f>
        <v>28</v>
      </c>
      <c r="D1814" s="14">
        <f t="shared" si="84"/>
        <v>11</v>
      </c>
      <c r="E1814" s="6">
        <f t="shared" si="85"/>
        <v>2021</v>
      </c>
      <c r="F1814" s="6">
        <v>10</v>
      </c>
      <c r="G1814" s="6" t="s">
        <v>68</v>
      </c>
      <c r="H1814" s="6" t="s">
        <v>41</v>
      </c>
      <c r="I1814" s="6">
        <f>INDEX(Data_Persons[Tenure (yrs)],MATCH(Data_Sales!H1814,Data_Persons[Sales Person],0))</f>
        <v>8</v>
      </c>
      <c r="J1814" s="6" t="s">
        <v>17</v>
      </c>
      <c r="K1814" s="6" t="s">
        <v>1662</v>
      </c>
      <c r="L1814" s="22">
        <v>69</v>
      </c>
      <c r="M1814" s="6">
        <v>7</v>
      </c>
      <c r="N1814" s="22">
        <f t="shared" si="86"/>
        <v>483</v>
      </c>
      <c r="O1814" s="6" t="str">
        <f>VLOOKUP(H1814,Data_Persons!$B$2:$C$9,2,0)</f>
        <v>Philip</v>
      </c>
    </row>
    <row r="1815" spans="1:15" x14ac:dyDescent="0.3">
      <c r="A1815" s="8" t="s">
        <v>1859</v>
      </c>
      <c r="B1815" s="43">
        <v>44528</v>
      </c>
      <c r="C1815" s="6">
        <f>DAY(Data_Sales[[#This Row],[Order Date]])</f>
        <v>28</v>
      </c>
      <c r="D1815" s="14">
        <f t="shared" si="84"/>
        <v>11</v>
      </c>
      <c r="E1815" s="6">
        <f t="shared" si="85"/>
        <v>2021</v>
      </c>
      <c r="F1815" s="6">
        <v>15</v>
      </c>
      <c r="G1815" s="6" t="s">
        <v>49</v>
      </c>
      <c r="H1815" s="6" t="s">
        <v>36</v>
      </c>
      <c r="I1815" s="6">
        <f>INDEX(Data_Persons[Tenure (yrs)],MATCH(Data_Sales!H1815,Data_Persons[Sales Person],0))</f>
        <v>6</v>
      </c>
      <c r="J1815" s="6" t="s">
        <v>27</v>
      </c>
      <c r="K1815" s="6" t="s">
        <v>1662</v>
      </c>
      <c r="L1815" s="22">
        <v>69</v>
      </c>
      <c r="M1815" s="6">
        <v>1</v>
      </c>
      <c r="N1815" s="22">
        <f t="shared" si="86"/>
        <v>69</v>
      </c>
      <c r="O1815" s="6" t="str">
        <f>VLOOKUP(H1815,Data_Persons!$B$2:$C$9,2,0)</f>
        <v>Steve</v>
      </c>
    </row>
    <row r="1816" spans="1:15" x14ac:dyDescent="0.3">
      <c r="A1816" s="8" t="s">
        <v>1860</v>
      </c>
      <c r="B1816" s="43">
        <v>44534</v>
      </c>
      <c r="C1816" s="6">
        <f>DAY(Data_Sales[[#This Row],[Order Date]])</f>
        <v>4</v>
      </c>
      <c r="D1816" s="14">
        <f t="shared" si="84"/>
        <v>12</v>
      </c>
      <c r="E1816" s="6">
        <f t="shared" si="85"/>
        <v>2021</v>
      </c>
      <c r="F1816" s="6">
        <v>2</v>
      </c>
      <c r="G1816" s="6" t="s">
        <v>74</v>
      </c>
      <c r="H1816" s="6" t="s">
        <v>20</v>
      </c>
      <c r="I1816" s="6">
        <f>INDEX(Data_Persons[Tenure (yrs)],MATCH(Data_Sales!H1816,Data_Persons[Sales Person],0))</f>
        <v>2</v>
      </c>
      <c r="J1816" s="6" t="s">
        <v>21</v>
      </c>
      <c r="K1816" s="6" t="s">
        <v>1662</v>
      </c>
      <c r="L1816" s="22">
        <v>69</v>
      </c>
      <c r="M1816" s="6">
        <v>7</v>
      </c>
      <c r="N1816" s="22">
        <f t="shared" si="86"/>
        <v>483</v>
      </c>
      <c r="O1816" s="6" t="str">
        <f>VLOOKUP(H1816,Data_Persons!$B$2:$C$9,2,0)</f>
        <v>Jeff</v>
      </c>
    </row>
    <row r="1817" spans="1:15" x14ac:dyDescent="0.3">
      <c r="A1817" s="8" t="s">
        <v>1861</v>
      </c>
      <c r="B1817" s="43">
        <v>44537</v>
      </c>
      <c r="C1817" s="6">
        <f>DAY(Data_Sales[[#This Row],[Order Date]])</f>
        <v>7</v>
      </c>
      <c r="D1817" s="14">
        <f t="shared" si="84"/>
        <v>12</v>
      </c>
      <c r="E1817" s="6">
        <f t="shared" si="85"/>
        <v>2021</v>
      </c>
      <c r="F1817" s="6">
        <v>4</v>
      </c>
      <c r="G1817" s="6" t="s">
        <v>19</v>
      </c>
      <c r="H1817" s="6" t="s">
        <v>20</v>
      </c>
      <c r="I1817" s="6">
        <f>INDEX(Data_Persons[Tenure (yrs)],MATCH(Data_Sales!H1817,Data_Persons[Sales Person],0))</f>
        <v>2</v>
      </c>
      <c r="J1817" s="6" t="s">
        <v>21</v>
      </c>
      <c r="K1817" s="6" t="s">
        <v>1662</v>
      </c>
      <c r="L1817" s="22">
        <v>69</v>
      </c>
      <c r="M1817" s="6">
        <v>7</v>
      </c>
      <c r="N1817" s="22">
        <f t="shared" si="86"/>
        <v>483</v>
      </c>
      <c r="O1817" s="6" t="str">
        <f>VLOOKUP(H1817,Data_Persons!$B$2:$C$9,2,0)</f>
        <v>Jeff</v>
      </c>
    </row>
    <row r="1818" spans="1:15" x14ac:dyDescent="0.3">
      <c r="A1818" s="8" t="s">
        <v>1862</v>
      </c>
      <c r="B1818" s="43">
        <v>44538</v>
      </c>
      <c r="C1818" s="6">
        <f>DAY(Data_Sales[[#This Row],[Order Date]])</f>
        <v>8</v>
      </c>
      <c r="D1818" s="14">
        <f t="shared" si="84"/>
        <v>12</v>
      </c>
      <c r="E1818" s="6">
        <f t="shared" si="85"/>
        <v>2021</v>
      </c>
      <c r="F1818" s="6">
        <v>10</v>
      </c>
      <c r="G1818" s="6" t="s">
        <v>68</v>
      </c>
      <c r="H1818" s="6" t="s">
        <v>41</v>
      </c>
      <c r="I1818" s="6">
        <f>INDEX(Data_Persons[Tenure (yrs)],MATCH(Data_Sales!H1818,Data_Persons[Sales Person],0))</f>
        <v>8</v>
      </c>
      <c r="J1818" s="6" t="s">
        <v>17</v>
      </c>
      <c r="K1818" s="6" t="s">
        <v>1662</v>
      </c>
      <c r="L1818" s="22">
        <v>69</v>
      </c>
      <c r="M1818" s="6">
        <v>7</v>
      </c>
      <c r="N1818" s="22">
        <f t="shared" si="86"/>
        <v>483</v>
      </c>
      <c r="O1818" s="6" t="str">
        <f>VLOOKUP(H1818,Data_Persons!$B$2:$C$9,2,0)</f>
        <v>Philip</v>
      </c>
    </row>
    <row r="1819" spans="1:15" x14ac:dyDescent="0.3">
      <c r="A1819" s="8" t="s">
        <v>1863</v>
      </c>
      <c r="B1819" s="43">
        <v>44538</v>
      </c>
      <c r="C1819" s="6">
        <f>DAY(Data_Sales[[#This Row],[Order Date]])</f>
        <v>8</v>
      </c>
      <c r="D1819" s="14">
        <f t="shared" si="84"/>
        <v>12</v>
      </c>
      <c r="E1819" s="6">
        <f t="shared" si="85"/>
        <v>2021</v>
      </c>
      <c r="F1819" s="6">
        <v>4</v>
      </c>
      <c r="G1819" s="6" t="s">
        <v>19</v>
      </c>
      <c r="H1819" s="6" t="s">
        <v>20</v>
      </c>
      <c r="I1819" s="6">
        <f>INDEX(Data_Persons[Tenure (yrs)],MATCH(Data_Sales!H1819,Data_Persons[Sales Person],0))</f>
        <v>2</v>
      </c>
      <c r="J1819" s="6" t="s">
        <v>21</v>
      </c>
      <c r="K1819" s="6" t="s">
        <v>1662</v>
      </c>
      <c r="L1819" s="22">
        <v>69</v>
      </c>
      <c r="M1819" s="6">
        <v>5</v>
      </c>
      <c r="N1819" s="22">
        <f t="shared" si="86"/>
        <v>345</v>
      </c>
      <c r="O1819" s="6" t="str">
        <f>VLOOKUP(H1819,Data_Persons!$B$2:$C$9,2,0)</f>
        <v>Jeff</v>
      </c>
    </row>
    <row r="1820" spans="1:15" x14ac:dyDescent="0.3">
      <c r="A1820" s="8" t="s">
        <v>1864</v>
      </c>
      <c r="B1820" s="43">
        <v>44541</v>
      </c>
      <c r="C1820" s="6">
        <f>DAY(Data_Sales[[#This Row],[Order Date]])</f>
        <v>11</v>
      </c>
      <c r="D1820" s="14">
        <f t="shared" si="84"/>
        <v>12</v>
      </c>
      <c r="E1820" s="6">
        <f t="shared" si="85"/>
        <v>2021</v>
      </c>
      <c r="F1820" s="6">
        <v>10</v>
      </c>
      <c r="G1820" s="6" t="s">
        <v>68</v>
      </c>
      <c r="H1820" s="6" t="s">
        <v>41</v>
      </c>
      <c r="I1820" s="6">
        <f>INDEX(Data_Persons[Tenure (yrs)],MATCH(Data_Sales!H1820,Data_Persons[Sales Person],0))</f>
        <v>8</v>
      </c>
      <c r="J1820" s="6" t="s">
        <v>17</v>
      </c>
      <c r="K1820" s="6" t="s">
        <v>1662</v>
      </c>
      <c r="L1820" s="22">
        <v>69</v>
      </c>
      <c r="M1820" s="6">
        <v>6</v>
      </c>
      <c r="N1820" s="22">
        <f t="shared" si="86"/>
        <v>414</v>
      </c>
      <c r="O1820" s="6" t="str">
        <f>VLOOKUP(H1820,Data_Persons!$B$2:$C$9,2,0)</f>
        <v>Philip</v>
      </c>
    </row>
    <row r="1821" spans="1:15" x14ac:dyDescent="0.3">
      <c r="A1821" s="8" t="s">
        <v>1865</v>
      </c>
      <c r="B1821" s="43">
        <v>44543</v>
      </c>
      <c r="C1821" s="6">
        <f>DAY(Data_Sales[[#This Row],[Order Date]])</f>
        <v>13</v>
      </c>
      <c r="D1821" s="14">
        <f t="shared" si="84"/>
        <v>12</v>
      </c>
      <c r="E1821" s="6">
        <f t="shared" si="85"/>
        <v>2021</v>
      </c>
      <c r="F1821" s="6">
        <v>11</v>
      </c>
      <c r="G1821" s="6" t="s">
        <v>115</v>
      </c>
      <c r="H1821" s="6" t="s">
        <v>36</v>
      </c>
      <c r="I1821" s="6">
        <f>INDEX(Data_Persons[Tenure (yrs)],MATCH(Data_Sales!H1821,Data_Persons[Sales Person],0))</f>
        <v>6</v>
      </c>
      <c r="J1821" s="6" t="s">
        <v>27</v>
      </c>
      <c r="K1821" s="6" t="s">
        <v>1662</v>
      </c>
      <c r="L1821" s="22">
        <v>69</v>
      </c>
      <c r="M1821" s="6">
        <v>1</v>
      </c>
      <c r="N1821" s="22">
        <f t="shared" si="86"/>
        <v>69</v>
      </c>
      <c r="O1821" s="6" t="str">
        <f>VLOOKUP(H1821,Data_Persons!$B$2:$C$9,2,0)</f>
        <v>Steve</v>
      </c>
    </row>
    <row r="1822" spans="1:15" x14ac:dyDescent="0.3">
      <c r="A1822" s="8" t="s">
        <v>1866</v>
      </c>
      <c r="B1822" s="43">
        <v>44543</v>
      </c>
      <c r="C1822" s="6">
        <f>DAY(Data_Sales[[#This Row],[Order Date]])</f>
        <v>13</v>
      </c>
      <c r="D1822" s="14">
        <f t="shared" si="84"/>
        <v>12</v>
      </c>
      <c r="E1822" s="6">
        <f t="shared" si="85"/>
        <v>2021</v>
      </c>
      <c r="F1822" s="6">
        <v>3</v>
      </c>
      <c r="G1822" s="6" t="s">
        <v>29</v>
      </c>
      <c r="H1822" s="6" t="s">
        <v>20</v>
      </c>
      <c r="I1822" s="6">
        <f>INDEX(Data_Persons[Tenure (yrs)],MATCH(Data_Sales!H1822,Data_Persons[Sales Person],0))</f>
        <v>2</v>
      </c>
      <c r="J1822" s="6" t="s">
        <v>21</v>
      </c>
      <c r="K1822" s="6" t="s">
        <v>1662</v>
      </c>
      <c r="L1822" s="22">
        <v>69</v>
      </c>
      <c r="M1822" s="6">
        <v>5</v>
      </c>
      <c r="N1822" s="22">
        <f t="shared" si="86"/>
        <v>345</v>
      </c>
      <c r="O1822" s="6" t="str">
        <f>VLOOKUP(H1822,Data_Persons!$B$2:$C$9,2,0)</f>
        <v>Jeff</v>
      </c>
    </row>
    <row r="1823" spans="1:15" x14ac:dyDescent="0.3">
      <c r="A1823" s="8" t="s">
        <v>1867</v>
      </c>
      <c r="B1823" s="43">
        <v>44546</v>
      </c>
      <c r="C1823" s="6">
        <f>DAY(Data_Sales[[#This Row],[Order Date]])</f>
        <v>16</v>
      </c>
      <c r="D1823" s="14">
        <f t="shared" si="84"/>
        <v>12</v>
      </c>
      <c r="E1823" s="6">
        <f t="shared" si="85"/>
        <v>2021</v>
      </c>
      <c r="F1823" s="6">
        <v>5</v>
      </c>
      <c r="G1823" s="6" t="s">
        <v>23</v>
      </c>
      <c r="H1823" s="6" t="s">
        <v>30</v>
      </c>
      <c r="I1823" s="6">
        <f>INDEX(Data_Persons[Tenure (yrs)],MATCH(Data_Sales!H1823,Data_Persons[Sales Person],0))</f>
        <v>2</v>
      </c>
      <c r="J1823" s="6" t="s">
        <v>21</v>
      </c>
      <c r="K1823" s="6" t="s">
        <v>1662</v>
      </c>
      <c r="L1823" s="22">
        <v>69</v>
      </c>
      <c r="M1823" s="6">
        <v>1</v>
      </c>
      <c r="N1823" s="22">
        <f t="shared" si="86"/>
        <v>69</v>
      </c>
      <c r="O1823" s="6" t="str">
        <f>VLOOKUP(H1823,Data_Persons!$B$2:$C$9,2,0)</f>
        <v>Sara</v>
      </c>
    </row>
    <row r="1824" spans="1:15" x14ac:dyDescent="0.3">
      <c r="A1824" s="8" t="s">
        <v>1868</v>
      </c>
      <c r="B1824" s="43">
        <v>44547</v>
      </c>
      <c r="C1824" s="6">
        <f>DAY(Data_Sales[[#This Row],[Order Date]])</f>
        <v>17</v>
      </c>
      <c r="D1824" s="14">
        <f t="shared" si="84"/>
        <v>12</v>
      </c>
      <c r="E1824" s="6">
        <f t="shared" si="85"/>
        <v>2021</v>
      </c>
      <c r="F1824" s="6">
        <v>1</v>
      </c>
      <c r="G1824" s="6" t="s">
        <v>61</v>
      </c>
      <c r="H1824" s="6" t="s">
        <v>20</v>
      </c>
      <c r="I1824" s="6">
        <f>INDEX(Data_Persons[Tenure (yrs)],MATCH(Data_Sales!H1824,Data_Persons[Sales Person],0))</f>
        <v>2</v>
      </c>
      <c r="J1824" s="6" t="s">
        <v>21</v>
      </c>
      <c r="K1824" s="6" t="s">
        <v>1662</v>
      </c>
      <c r="L1824" s="22">
        <v>69</v>
      </c>
      <c r="M1824" s="6">
        <v>6</v>
      </c>
      <c r="N1824" s="22">
        <f t="shared" si="86"/>
        <v>414</v>
      </c>
      <c r="O1824" s="6" t="str">
        <f>VLOOKUP(H1824,Data_Persons!$B$2:$C$9,2,0)</f>
        <v>Jeff</v>
      </c>
    </row>
    <row r="1825" spans="1:15" x14ac:dyDescent="0.3">
      <c r="A1825" s="8" t="s">
        <v>1869</v>
      </c>
      <c r="B1825" s="43">
        <v>44548</v>
      </c>
      <c r="C1825" s="6">
        <f>DAY(Data_Sales[[#This Row],[Order Date]])</f>
        <v>18</v>
      </c>
      <c r="D1825" s="14">
        <f t="shared" si="84"/>
        <v>12</v>
      </c>
      <c r="E1825" s="6">
        <f t="shared" si="85"/>
        <v>2021</v>
      </c>
      <c r="F1825" s="6">
        <v>3</v>
      </c>
      <c r="G1825" s="6" t="s">
        <v>29</v>
      </c>
      <c r="H1825" s="6" t="s">
        <v>20</v>
      </c>
      <c r="I1825" s="6">
        <f>INDEX(Data_Persons[Tenure (yrs)],MATCH(Data_Sales!H1825,Data_Persons[Sales Person],0))</f>
        <v>2</v>
      </c>
      <c r="J1825" s="6" t="s">
        <v>21</v>
      </c>
      <c r="K1825" s="6" t="s">
        <v>1662</v>
      </c>
      <c r="L1825" s="22">
        <v>69</v>
      </c>
      <c r="M1825" s="6">
        <v>2</v>
      </c>
      <c r="N1825" s="22">
        <f t="shared" si="86"/>
        <v>138</v>
      </c>
      <c r="O1825" s="6" t="str">
        <f>VLOOKUP(H1825,Data_Persons!$B$2:$C$9,2,0)</f>
        <v>Jeff</v>
      </c>
    </row>
    <row r="1826" spans="1:15" x14ac:dyDescent="0.3">
      <c r="A1826" s="8" t="s">
        <v>1870</v>
      </c>
      <c r="B1826" s="43">
        <v>44548</v>
      </c>
      <c r="C1826" s="6">
        <f>DAY(Data_Sales[[#This Row],[Order Date]])</f>
        <v>18</v>
      </c>
      <c r="D1826" s="14">
        <f t="shared" si="84"/>
        <v>12</v>
      </c>
      <c r="E1826" s="6">
        <f t="shared" si="85"/>
        <v>2021</v>
      </c>
      <c r="F1826" s="6">
        <v>8</v>
      </c>
      <c r="G1826" s="6" t="s">
        <v>76</v>
      </c>
      <c r="H1826" s="6" t="s">
        <v>41</v>
      </c>
      <c r="I1826" s="6">
        <f>INDEX(Data_Persons[Tenure (yrs)],MATCH(Data_Sales!H1826,Data_Persons[Sales Person],0))</f>
        <v>8</v>
      </c>
      <c r="J1826" s="6" t="s">
        <v>17</v>
      </c>
      <c r="K1826" s="6" t="s">
        <v>1662</v>
      </c>
      <c r="L1826" s="22">
        <v>69</v>
      </c>
      <c r="M1826" s="6">
        <v>9</v>
      </c>
      <c r="N1826" s="22">
        <f t="shared" si="86"/>
        <v>621</v>
      </c>
      <c r="O1826" s="6" t="str">
        <f>VLOOKUP(H1826,Data_Persons!$B$2:$C$9,2,0)</f>
        <v>Philip</v>
      </c>
    </row>
    <row r="1827" spans="1:15" x14ac:dyDescent="0.3">
      <c r="A1827" s="8" t="s">
        <v>1871</v>
      </c>
      <c r="B1827" s="43">
        <v>44550</v>
      </c>
      <c r="C1827" s="6">
        <f>DAY(Data_Sales[[#This Row],[Order Date]])</f>
        <v>20</v>
      </c>
      <c r="D1827" s="14">
        <f t="shared" si="84"/>
        <v>12</v>
      </c>
      <c r="E1827" s="6">
        <f t="shared" si="85"/>
        <v>2021</v>
      </c>
      <c r="F1827" s="6">
        <v>10</v>
      </c>
      <c r="G1827" s="6" t="s">
        <v>68</v>
      </c>
      <c r="H1827" s="6" t="s">
        <v>41</v>
      </c>
      <c r="I1827" s="6">
        <f>INDEX(Data_Persons[Tenure (yrs)],MATCH(Data_Sales!H1827,Data_Persons[Sales Person],0))</f>
        <v>8</v>
      </c>
      <c r="J1827" s="6" t="s">
        <v>17</v>
      </c>
      <c r="K1827" s="6" t="s">
        <v>1662</v>
      </c>
      <c r="L1827" s="22">
        <v>69</v>
      </c>
      <c r="M1827" s="6">
        <v>6</v>
      </c>
      <c r="N1827" s="22">
        <f t="shared" si="86"/>
        <v>414</v>
      </c>
      <c r="O1827" s="6" t="str">
        <f>VLOOKUP(H1827,Data_Persons!$B$2:$C$9,2,0)</f>
        <v>Philip</v>
      </c>
    </row>
    <row r="1828" spans="1:15" x14ac:dyDescent="0.3">
      <c r="A1828" s="8" t="s">
        <v>1872</v>
      </c>
      <c r="B1828" s="43">
        <v>44550</v>
      </c>
      <c r="C1828" s="6">
        <f>DAY(Data_Sales[[#This Row],[Order Date]])</f>
        <v>20</v>
      </c>
      <c r="D1828" s="14">
        <f t="shared" si="84"/>
        <v>12</v>
      </c>
      <c r="E1828" s="6">
        <f t="shared" si="85"/>
        <v>2021</v>
      </c>
      <c r="F1828" s="6">
        <v>19</v>
      </c>
      <c r="G1828" s="6" t="s">
        <v>32</v>
      </c>
      <c r="H1828" s="6" t="s">
        <v>38</v>
      </c>
      <c r="I1828" s="6">
        <f>INDEX(Data_Persons[Tenure (yrs)],MATCH(Data_Sales!H1828,Data_Persons[Sales Person],0))</f>
        <v>5</v>
      </c>
      <c r="J1828" s="6" t="s">
        <v>12</v>
      </c>
      <c r="K1828" s="6" t="s">
        <v>1662</v>
      </c>
      <c r="L1828" s="22">
        <v>69</v>
      </c>
      <c r="M1828" s="6">
        <v>7</v>
      </c>
      <c r="N1828" s="22">
        <f t="shared" si="86"/>
        <v>483</v>
      </c>
      <c r="O1828" s="6" t="str">
        <f>VLOOKUP(H1828,Data_Persons!$B$2:$C$9,2,0)</f>
        <v>Jeff</v>
      </c>
    </row>
    <row r="1829" spans="1:15" x14ac:dyDescent="0.3">
      <c r="A1829" s="8" t="s">
        <v>1873</v>
      </c>
      <c r="B1829" s="43">
        <v>44550</v>
      </c>
      <c r="C1829" s="6">
        <f>DAY(Data_Sales[[#This Row],[Order Date]])</f>
        <v>20</v>
      </c>
      <c r="D1829" s="14">
        <f t="shared" si="84"/>
        <v>12</v>
      </c>
      <c r="E1829" s="6">
        <f t="shared" si="85"/>
        <v>2021</v>
      </c>
      <c r="F1829" s="6">
        <v>13</v>
      </c>
      <c r="G1829" s="6" t="s">
        <v>35</v>
      </c>
      <c r="H1829" s="6" t="s">
        <v>26</v>
      </c>
      <c r="I1829" s="6">
        <f>INDEX(Data_Persons[Tenure (yrs)],MATCH(Data_Sales!H1829,Data_Persons[Sales Person],0))</f>
        <v>5</v>
      </c>
      <c r="J1829" s="6" t="s">
        <v>27</v>
      </c>
      <c r="K1829" s="6" t="s">
        <v>1662</v>
      </c>
      <c r="L1829" s="22">
        <v>69</v>
      </c>
      <c r="M1829" s="6">
        <v>8</v>
      </c>
      <c r="N1829" s="22">
        <f t="shared" si="86"/>
        <v>552</v>
      </c>
      <c r="O1829" s="6" t="str">
        <f>VLOOKUP(H1829,Data_Persons!$B$2:$C$9,2,0)</f>
        <v>Sara</v>
      </c>
    </row>
    <row r="1830" spans="1:15" x14ac:dyDescent="0.3">
      <c r="A1830" s="8" t="s">
        <v>1874</v>
      </c>
      <c r="B1830" s="43">
        <v>44553</v>
      </c>
      <c r="C1830" s="6">
        <f>DAY(Data_Sales[[#This Row],[Order Date]])</f>
        <v>23</v>
      </c>
      <c r="D1830" s="14">
        <f t="shared" si="84"/>
        <v>12</v>
      </c>
      <c r="E1830" s="6">
        <f t="shared" si="85"/>
        <v>2021</v>
      </c>
      <c r="F1830" s="6">
        <v>19</v>
      </c>
      <c r="G1830" s="6" t="s">
        <v>32</v>
      </c>
      <c r="H1830" s="6" t="s">
        <v>38</v>
      </c>
      <c r="I1830" s="6">
        <f>INDEX(Data_Persons[Tenure (yrs)],MATCH(Data_Sales!H1830,Data_Persons[Sales Person],0))</f>
        <v>5</v>
      </c>
      <c r="J1830" s="6" t="s">
        <v>12</v>
      </c>
      <c r="K1830" s="6" t="s">
        <v>1662</v>
      </c>
      <c r="L1830" s="22">
        <v>69</v>
      </c>
      <c r="M1830" s="6">
        <v>5</v>
      </c>
      <c r="N1830" s="22">
        <f t="shared" si="86"/>
        <v>345</v>
      </c>
      <c r="O1830" s="6" t="str">
        <f>VLOOKUP(H1830,Data_Persons!$B$2:$C$9,2,0)</f>
        <v>Jeff</v>
      </c>
    </row>
    <row r="1831" spans="1:15" x14ac:dyDescent="0.3">
      <c r="A1831" s="8" t="s">
        <v>1875</v>
      </c>
      <c r="B1831" s="43">
        <v>44555</v>
      </c>
      <c r="C1831" s="6">
        <f>DAY(Data_Sales[[#This Row],[Order Date]])</f>
        <v>25</v>
      </c>
      <c r="D1831" s="14">
        <f t="shared" si="84"/>
        <v>12</v>
      </c>
      <c r="E1831" s="6">
        <f t="shared" si="85"/>
        <v>2021</v>
      </c>
      <c r="F1831" s="6">
        <v>4</v>
      </c>
      <c r="G1831" s="6" t="s">
        <v>19</v>
      </c>
      <c r="H1831" s="6" t="s">
        <v>30</v>
      </c>
      <c r="I1831" s="6">
        <f>INDEX(Data_Persons[Tenure (yrs)],MATCH(Data_Sales!H1831,Data_Persons[Sales Person],0))</f>
        <v>2</v>
      </c>
      <c r="J1831" s="6" t="s">
        <v>21</v>
      </c>
      <c r="K1831" s="6" t="s">
        <v>1662</v>
      </c>
      <c r="L1831" s="22">
        <v>69</v>
      </c>
      <c r="M1831" s="6">
        <v>7</v>
      </c>
      <c r="N1831" s="22">
        <f t="shared" si="86"/>
        <v>483</v>
      </c>
      <c r="O1831" s="6" t="str">
        <f>VLOOKUP(H1831,Data_Persons!$B$2:$C$9,2,0)</f>
        <v>Sara</v>
      </c>
    </row>
    <row r="1832" spans="1:15" x14ac:dyDescent="0.3">
      <c r="A1832" s="8" t="s">
        <v>1876</v>
      </c>
      <c r="B1832" s="43">
        <v>44555</v>
      </c>
      <c r="C1832" s="6">
        <f>DAY(Data_Sales[[#This Row],[Order Date]])</f>
        <v>25</v>
      </c>
      <c r="D1832" s="14">
        <f t="shared" si="84"/>
        <v>12</v>
      </c>
      <c r="E1832" s="6">
        <f t="shared" si="85"/>
        <v>2021</v>
      </c>
      <c r="F1832" s="6">
        <v>8</v>
      </c>
      <c r="G1832" s="6" t="s">
        <v>76</v>
      </c>
      <c r="H1832" s="6" t="s">
        <v>16</v>
      </c>
      <c r="I1832" s="6">
        <f>INDEX(Data_Persons[Tenure (yrs)],MATCH(Data_Sales!H1832,Data_Persons[Sales Person],0))</f>
        <v>4</v>
      </c>
      <c r="J1832" s="6" t="s">
        <v>17</v>
      </c>
      <c r="K1832" s="6" t="s">
        <v>1662</v>
      </c>
      <c r="L1832" s="22">
        <v>69</v>
      </c>
      <c r="M1832" s="6">
        <v>2</v>
      </c>
      <c r="N1832" s="22">
        <f t="shared" si="86"/>
        <v>138</v>
      </c>
      <c r="O1832" s="6" t="str">
        <f>VLOOKUP(H1832,Data_Persons!$B$2:$C$9,2,0)</f>
        <v>Steve</v>
      </c>
    </row>
    <row r="1833" spans="1:15" x14ac:dyDescent="0.3">
      <c r="A1833" s="8" t="s">
        <v>1877</v>
      </c>
      <c r="B1833" s="43">
        <v>44558</v>
      </c>
      <c r="C1833" s="6">
        <f>DAY(Data_Sales[[#This Row],[Order Date]])</f>
        <v>28</v>
      </c>
      <c r="D1833" s="14">
        <f t="shared" si="84"/>
        <v>12</v>
      </c>
      <c r="E1833" s="6">
        <f t="shared" si="85"/>
        <v>2021</v>
      </c>
      <c r="F1833" s="6">
        <v>17</v>
      </c>
      <c r="G1833" s="6" t="s">
        <v>63</v>
      </c>
      <c r="H1833" s="6" t="s">
        <v>38</v>
      </c>
      <c r="I1833" s="6">
        <f>INDEX(Data_Persons[Tenure (yrs)],MATCH(Data_Sales!H1833,Data_Persons[Sales Person],0))</f>
        <v>5</v>
      </c>
      <c r="J1833" s="6" t="s">
        <v>12</v>
      </c>
      <c r="K1833" s="6" t="s">
        <v>1662</v>
      </c>
      <c r="L1833" s="22">
        <v>69</v>
      </c>
      <c r="M1833" s="6">
        <v>6</v>
      </c>
      <c r="N1833" s="22">
        <f t="shared" si="86"/>
        <v>414</v>
      </c>
      <c r="O1833" s="6" t="str">
        <f>VLOOKUP(H1833,Data_Persons!$B$2:$C$9,2,0)</f>
        <v>Jeff</v>
      </c>
    </row>
    <row r="1834" spans="1:15" x14ac:dyDescent="0.3">
      <c r="A1834" s="8" t="s">
        <v>1878</v>
      </c>
      <c r="B1834" s="43">
        <v>44564</v>
      </c>
      <c r="C1834" s="6">
        <f>DAY(Data_Sales[[#This Row],[Order Date]])</f>
        <v>3</v>
      </c>
      <c r="D1834" s="14">
        <f t="shared" si="84"/>
        <v>1</v>
      </c>
      <c r="E1834" s="6">
        <f t="shared" si="85"/>
        <v>2022</v>
      </c>
      <c r="F1834" s="6">
        <v>1</v>
      </c>
      <c r="G1834" s="6" t="s">
        <v>61</v>
      </c>
      <c r="H1834" s="6" t="s">
        <v>30</v>
      </c>
      <c r="I1834" s="6">
        <f>INDEX(Data_Persons[Tenure (yrs)],MATCH(Data_Sales!H1834,Data_Persons[Sales Person],0))</f>
        <v>2</v>
      </c>
      <c r="J1834" s="6" t="s">
        <v>21</v>
      </c>
      <c r="K1834" s="6" t="s">
        <v>1662</v>
      </c>
      <c r="L1834" s="22">
        <v>69</v>
      </c>
      <c r="M1834" s="6">
        <v>7</v>
      </c>
      <c r="N1834" s="22">
        <f t="shared" si="86"/>
        <v>483</v>
      </c>
      <c r="O1834" s="6" t="str">
        <f>VLOOKUP(H1834,Data_Persons!$B$2:$C$9,2,0)</f>
        <v>Sara</v>
      </c>
    </row>
    <row r="1835" spans="1:15" x14ac:dyDescent="0.3">
      <c r="A1835" s="8" t="s">
        <v>1879</v>
      </c>
      <c r="B1835" s="43">
        <v>44566</v>
      </c>
      <c r="C1835" s="6">
        <f>DAY(Data_Sales[[#This Row],[Order Date]])</f>
        <v>5</v>
      </c>
      <c r="D1835" s="14">
        <f t="shared" si="84"/>
        <v>1</v>
      </c>
      <c r="E1835" s="6">
        <f t="shared" si="85"/>
        <v>2022</v>
      </c>
      <c r="F1835" s="6">
        <v>4</v>
      </c>
      <c r="G1835" s="6" t="s">
        <v>19</v>
      </c>
      <c r="H1835" s="6" t="s">
        <v>30</v>
      </c>
      <c r="I1835" s="6">
        <f>INDEX(Data_Persons[Tenure (yrs)],MATCH(Data_Sales!H1835,Data_Persons[Sales Person],0))</f>
        <v>2</v>
      </c>
      <c r="J1835" s="6" t="s">
        <v>21</v>
      </c>
      <c r="K1835" s="6" t="s">
        <v>1662</v>
      </c>
      <c r="L1835" s="22">
        <v>69</v>
      </c>
      <c r="M1835" s="6">
        <v>1</v>
      </c>
      <c r="N1835" s="22">
        <f t="shared" si="86"/>
        <v>69</v>
      </c>
      <c r="O1835" s="6" t="str">
        <f>VLOOKUP(H1835,Data_Persons!$B$2:$C$9,2,0)</f>
        <v>Sara</v>
      </c>
    </row>
    <row r="1836" spans="1:15" x14ac:dyDescent="0.3">
      <c r="A1836" s="8" t="s">
        <v>1880</v>
      </c>
      <c r="B1836" s="43">
        <v>44566</v>
      </c>
      <c r="C1836" s="6">
        <f>DAY(Data_Sales[[#This Row],[Order Date]])</f>
        <v>5</v>
      </c>
      <c r="D1836" s="14">
        <f t="shared" si="84"/>
        <v>1</v>
      </c>
      <c r="E1836" s="6">
        <f t="shared" si="85"/>
        <v>2022</v>
      </c>
      <c r="F1836" s="6">
        <v>12</v>
      </c>
      <c r="G1836" s="6" t="s">
        <v>25</v>
      </c>
      <c r="H1836" s="6" t="s">
        <v>26</v>
      </c>
      <c r="I1836" s="6">
        <f>INDEX(Data_Persons[Tenure (yrs)],MATCH(Data_Sales!H1836,Data_Persons[Sales Person],0))</f>
        <v>5</v>
      </c>
      <c r="J1836" s="6" t="s">
        <v>27</v>
      </c>
      <c r="K1836" s="6" t="s">
        <v>1662</v>
      </c>
      <c r="L1836" s="22">
        <v>69</v>
      </c>
      <c r="M1836" s="6">
        <v>5</v>
      </c>
      <c r="N1836" s="22">
        <f t="shared" si="86"/>
        <v>345</v>
      </c>
      <c r="O1836" s="6" t="str">
        <f>VLOOKUP(H1836,Data_Persons!$B$2:$C$9,2,0)</f>
        <v>Sara</v>
      </c>
    </row>
    <row r="1837" spans="1:15" x14ac:dyDescent="0.3">
      <c r="A1837" s="8" t="s">
        <v>1881</v>
      </c>
      <c r="B1837" s="43">
        <v>44566</v>
      </c>
      <c r="C1837" s="6">
        <f>DAY(Data_Sales[[#This Row],[Order Date]])</f>
        <v>5</v>
      </c>
      <c r="D1837" s="14">
        <f t="shared" si="84"/>
        <v>1</v>
      </c>
      <c r="E1837" s="6">
        <f t="shared" si="85"/>
        <v>2022</v>
      </c>
      <c r="F1837" s="6">
        <v>17</v>
      </c>
      <c r="G1837" s="6" t="s">
        <v>63</v>
      </c>
      <c r="H1837" s="6" t="s">
        <v>38</v>
      </c>
      <c r="I1837" s="6">
        <f>INDEX(Data_Persons[Tenure (yrs)],MATCH(Data_Sales!H1837,Data_Persons[Sales Person],0))</f>
        <v>5</v>
      </c>
      <c r="J1837" s="6" t="s">
        <v>12</v>
      </c>
      <c r="K1837" s="6" t="s">
        <v>1662</v>
      </c>
      <c r="L1837" s="22">
        <v>69</v>
      </c>
      <c r="M1837" s="6">
        <v>6</v>
      </c>
      <c r="N1837" s="22">
        <f t="shared" si="86"/>
        <v>414</v>
      </c>
      <c r="O1837" s="6" t="str">
        <f>VLOOKUP(H1837,Data_Persons!$B$2:$C$9,2,0)</f>
        <v>Jeff</v>
      </c>
    </row>
    <row r="1838" spans="1:15" x14ac:dyDescent="0.3">
      <c r="A1838" s="8" t="s">
        <v>1882</v>
      </c>
      <c r="B1838" s="43">
        <v>44568</v>
      </c>
      <c r="C1838" s="6">
        <f>DAY(Data_Sales[[#This Row],[Order Date]])</f>
        <v>7</v>
      </c>
      <c r="D1838" s="14">
        <f t="shared" si="84"/>
        <v>1</v>
      </c>
      <c r="E1838" s="6">
        <f t="shared" si="85"/>
        <v>2022</v>
      </c>
      <c r="F1838" s="6">
        <v>7</v>
      </c>
      <c r="G1838" s="6" t="s">
        <v>43</v>
      </c>
      <c r="H1838" s="6" t="s">
        <v>41</v>
      </c>
      <c r="I1838" s="6">
        <f>INDEX(Data_Persons[Tenure (yrs)],MATCH(Data_Sales!H1838,Data_Persons[Sales Person],0))</f>
        <v>8</v>
      </c>
      <c r="J1838" s="6" t="s">
        <v>17</v>
      </c>
      <c r="K1838" s="6" t="s">
        <v>1662</v>
      </c>
      <c r="L1838" s="22">
        <v>69</v>
      </c>
      <c r="M1838" s="6">
        <v>6</v>
      </c>
      <c r="N1838" s="22">
        <f t="shared" si="86"/>
        <v>414</v>
      </c>
      <c r="O1838" s="6" t="str">
        <f>VLOOKUP(H1838,Data_Persons!$B$2:$C$9,2,0)</f>
        <v>Philip</v>
      </c>
    </row>
    <row r="1839" spans="1:15" x14ac:dyDescent="0.3">
      <c r="A1839" s="8" t="s">
        <v>1883</v>
      </c>
      <c r="B1839" s="43">
        <v>44569</v>
      </c>
      <c r="C1839" s="6">
        <f>DAY(Data_Sales[[#This Row],[Order Date]])</f>
        <v>8</v>
      </c>
      <c r="D1839" s="14">
        <f t="shared" si="84"/>
        <v>1</v>
      </c>
      <c r="E1839" s="6">
        <f t="shared" si="85"/>
        <v>2022</v>
      </c>
      <c r="F1839" s="6">
        <v>13</v>
      </c>
      <c r="G1839" s="6" t="s">
        <v>35</v>
      </c>
      <c r="H1839" s="6" t="s">
        <v>36</v>
      </c>
      <c r="I1839" s="6">
        <f>INDEX(Data_Persons[Tenure (yrs)],MATCH(Data_Sales!H1839,Data_Persons[Sales Person],0))</f>
        <v>6</v>
      </c>
      <c r="J1839" s="6" t="s">
        <v>27</v>
      </c>
      <c r="K1839" s="6" t="s">
        <v>1662</v>
      </c>
      <c r="L1839" s="22">
        <v>69</v>
      </c>
      <c r="M1839" s="6">
        <v>9</v>
      </c>
      <c r="N1839" s="22">
        <f t="shared" si="86"/>
        <v>621</v>
      </c>
      <c r="O1839" s="6" t="str">
        <f>VLOOKUP(H1839,Data_Persons!$B$2:$C$9,2,0)</f>
        <v>Steve</v>
      </c>
    </row>
    <row r="1840" spans="1:15" x14ac:dyDescent="0.3">
      <c r="A1840" s="8" t="s">
        <v>1884</v>
      </c>
      <c r="B1840" s="43">
        <v>44569</v>
      </c>
      <c r="C1840" s="6">
        <f>DAY(Data_Sales[[#This Row],[Order Date]])</f>
        <v>8</v>
      </c>
      <c r="D1840" s="14">
        <f t="shared" si="84"/>
        <v>1</v>
      </c>
      <c r="E1840" s="6">
        <f t="shared" si="85"/>
        <v>2022</v>
      </c>
      <c r="F1840" s="6">
        <v>13</v>
      </c>
      <c r="G1840" s="6" t="s">
        <v>35</v>
      </c>
      <c r="H1840" s="6" t="s">
        <v>36</v>
      </c>
      <c r="I1840" s="6">
        <f>INDEX(Data_Persons[Tenure (yrs)],MATCH(Data_Sales!H1840,Data_Persons[Sales Person],0))</f>
        <v>6</v>
      </c>
      <c r="J1840" s="6" t="s">
        <v>27</v>
      </c>
      <c r="K1840" s="6" t="s">
        <v>1662</v>
      </c>
      <c r="L1840" s="22">
        <v>69</v>
      </c>
      <c r="M1840" s="6">
        <v>6</v>
      </c>
      <c r="N1840" s="22">
        <f t="shared" si="86"/>
        <v>414</v>
      </c>
      <c r="O1840" s="6" t="str">
        <f>VLOOKUP(H1840,Data_Persons!$B$2:$C$9,2,0)</f>
        <v>Steve</v>
      </c>
    </row>
    <row r="1841" spans="1:15" x14ac:dyDescent="0.3">
      <c r="A1841" s="8" t="s">
        <v>1885</v>
      </c>
      <c r="B1841" s="43">
        <v>44573</v>
      </c>
      <c r="C1841" s="6">
        <f>DAY(Data_Sales[[#This Row],[Order Date]])</f>
        <v>12</v>
      </c>
      <c r="D1841" s="14">
        <f t="shared" si="84"/>
        <v>1</v>
      </c>
      <c r="E1841" s="6">
        <f t="shared" si="85"/>
        <v>2022</v>
      </c>
      <c r="F1841" s="6">
        <v>16</v>
      </c>
      <c r="G1841" s="6" t="s">
        <v>92</v>
      </c>
      <c r="H1841" s="6" t="s">
        <v>11</v>
      </c>
      <c r="I1841" s="6">
        <f>INDEX(Data_Persons[Tenure (yrs)],MATCH(Data_Sales!H1841,Data_Persons[Sales Person],0))</f>
        <v>3</v>
      </c>
      <c r="J1841" s="6" t="s">
        <v>12</v>
      </c>
      <c r="K1841" s="6" t="s">
        <v>1662</v>
      </c>
      <c r="L1841" s="22">
        <v>69</v>
      </c>
      <c r="M1841" s="6">
        <v>1</v>
      </c>
      <c r="N1841" s="22">
        <f t="shared" si="86"/>
        <v>69</v>
      </c>
      <c r="O1841" s="6" t="str">
        <f>VLOOKUP(H1841,Data_Persons!$B$2:$C$9,2,0)</f>
        <v>Jeff</v>
      </c>
    </row>
    <row r="1842" spans="1:15" x14ac:dyDescent="0.3">
      <c r="A1842" s="8" t="s">
        <v>1886</v>
      </c>
      <c r="B1842" s="43">
        <v>44573</v>
      </c>
      <c r="C1842" s="6">
        <f>DAY(Data_Sales[[#This Row],[Order Date]])</f>
        <v>12</v>
      </c>
      <c r="D1842" s="14">
        <f t="shared" si="84"/>
        <v>1</v>
      </c>
      <c r="E1842" s="6">
        <f t="shared" si="85"/>
        <v>2022</v>
      </c>
      <c r="F1842" s="6">
        <v>8</v>
      </c>
      <c r="G1842" s="6" t="s">
        <v>76</v>
      </c>
      <c r="H1842" s="6" t="s">
        <v>41</v>
      </c>
      <c r="I1842" s="6">
        <f>INDEX(Data_Persons[Tenure (yrs)],MATCH(Data_Sales!H1842,Data_Persons[Sales Person],0))</f>
        <v>8</v>
      </c>
      <c r="J1842" s="6" t="s">
        <v>17</v>
      </c>
      <c r="K1842" s="6" t="s">
        <v>1662</v>
      </c>
      <c r="L1842" s="22">
        <v>69</v>
      </c>
      <c r="M1842" s="6">
        <v>1</v>
      </c>
      <c r="N1842" s="22">
        <f t="shared" si="86"/>
        <v>69</v>
      </c>
      <c r="O1842" s="6" t="str">
        <f>VLOOKUP(H1842,Data_Persons!$B$2:$C$9,2,0)</f>
        <v>Philip</v>
      </c>
    </row>
    <row r="1843" spans="1:15" x14ac:dyDescent="0.3">
      <c r="A1843" s="8" t="s">
        <v>1887</v>
      </c>
      <c r="B1843" s="43">
        <v>44573</v>
      </c>
      <c r="C1843" s="6">
        <f>DAY(Data_Sales[[#This Row],[Order Date]])</f>
        <v>12</v>
      </c>
      <c r="D1843" s="14">
        <f t="shared" si="84"/>
        <v>1</v>
      </c>
      <c r="E1843" s="6">
        <f t="shared" si="85"/>
        <v>2022</v>
      </c>
      <c r="F1843" s="6">
        <v>14</v>
      </c>
      <c r="G1843" s="6" t="s">
        <v>65</v>
      </c>
      <c r="H1843" s="6" t="s">
        <v>26</v>
      </c>
      <c r="I1843" s="6">
        <f>INDEX(Data_Persons[Tenure (yrs)],MATCH(Data_Sales!H1843,Data_Persons[Sales Person],0))</f>
        <v>5</v>
      </c>
      <c r="J1843" s="6" t="s">
        <v>27</v>
      </c>
      <c r="K1843" s="6" t="s">
        <v>1662</v>
      </c>
      <c r="L1843" s="22">
        <v>69</v>
      </c>
      <c r="M1843" s="6">
        <v>8</v>
      </c>
      <c r="N1843" s="22">
        <f t="shared" si="86"/>
        <v>552</v>
      </c>
      <c r="O1843" s="6" t="str">
        <f>VLOOKUP(H1843,Data_Persons!$B$2:$C$9,2,0)</f>
        <v>Sara</v>
      </c>
    </row>
    <row r="1844" spans="1:15" x14ac:dyDescent="0.3">
      <c r="A1844" s="8" t="s">
        <v>1888</v>
      </c>
      <c r="B1844" s="43">
        <v>44574</v>
      </c>
      <c r="C1844" s="6">
        <f>DAY(Data_Sales[[#This Row],[Order Date]])</f>
        <v>13</v>
      </c>
      <c r="D1844" s="14">
        <f t="shared" si="84"/>
        <v>1</v>
      </c>
      <c r="E1844" s="6">
        <f t="shared" si="85"/>
        <v>2022</v>
      </c>
      <c r="F1844" s="6">
        <v>12</v>
      </c>
      <c r="G1844" s="6" t="s">
        <v>25</v>
      </c>
      <c r="H1844" s="6" t="s">
        <v>26</v>
      </c>
      <c r="I1844" s="6">
        <f>INDEX(Data_Persons[Tenure (yrs)],MATCH(Data_Sales!H1844,Data_Persons[Sales Person],0))</f>
        <v>5</v>
      </c>
      <c r="J1844" s="6" t="s">
        <v>27</v>
      </c>
      <c r="K1844" s="6" t="s">
        <v>1662</v>
      </c>
      <c r="L1844" s="22">
        <v>69</v>
      </c>
      <c r="M1844" s="6">
        <v>4</v>
      </c>
      <c r="N1844" s="22">
        <f t="shared" si="86"/>
        <v>276</v>
      </c>
      <c r="O1844" s="6" t="str">
        <f>VLOOKUP(H1844,Data_Persons!$B$2:$C$9,2,0)</f>
        <v>Sara</v>
      </c>
    </row>
    <row r="1845" spans="1:15" x14ac:dyDescent="0.3">
      <c r="A1845" s="8" t="s">
        <v>1889</v>
      </c>
      <c r="B1845" s="43">
        <v>44575</v>
      </c>
      <c r="C1845" s="6">
        <f>DAY(Data_Sales[[#This Row],[Order Date]])</f>
        <v>14</v>
      </c>
      <c r="D1845" s="14">
        <f t="shared" si="84"/>
        <v>1</v>
      </c>
      <c r="E1845" s="6">
        <f t="shared" si="85"/>
        <v>2022</v>
      </c>
      <c r="F1845" s="6">
        <v>3</v>
      </c>
      <c r="G1845" s="6" t="s">
        <v>29</v>
      </c>
      <c r="H1845" s="6" t="s">
        <v>30</v>
      </c>
      <c r="I1845" s="6">
        <f>INDEX(Data_Persons[Tenure (yrs)],MATCH(Data_Sales!H1845,Data_Persons[Sales Person],0))</f>
        <v>2</v>
      </c>
      <c r="J1845" s="6" t="s">
        <v>21</v>
      </c>
      <c r="K1845" s="6" t="s">
        <v>1662</v>
      </c>
      <c r="L1845" s="22">
        <v>69</v>
      </c>
      <c r="M1845" s="6">
        <v>0</v>
      </c>
      <c r="N1845" s="22">
        <f t="shared" si="86"/>
        <v>0</v>
      </c>
      <c r="O1845" s="6" t="str">
        <f>VLOOKUP(H1845,Data_Persons!$B$2:$C$9,2,0)</f>
        <v>Sara</v>
      </c>
    </row>
    <row r="1846" spans="1:15" x14ac:dyDescent="0.3">
      <c r="A1846" s="8" t="s">
        <v>1890</v>
      </c>
      <c r="B1846" s="43">
        <v>44577</v>
      </c>
      <c r="C1846" s="6">
        <f>DAY(Data_Sales[[#This Row],[Order Date]])</f>
        <v>16</v>
      </c>
      <c r="D1846" s="14">
        <f t="shared" si="84"/>
        <v>1</v>
      </c>
      <c r="E1846" s="6">
        <f t="shared" si="85"/>
        <v>2022</v>
      </c>
      <c r="F1846" s="6">
        <v>16</v>
      </c>
      <c r="G1846" s="6" t="s">
        <v>92</v>
      </c>
      <c r="H1846" s="6" t="s">
        <v>11</v>
      </c>
      <c r="I1846" s="6">
        <f>INDEX(Data_Persons[Tenure (yrs)],MATCH(Data_Sales!H1846,Data_Persons[Sales Person],0))</f>
        <v>3</v>
      </c>
      <c r="J1846" s="6" t="s">
        <v>12</v>
      </c>
      <c r="K1846" s="6" t="s">
        <v>1662</v>
      </c>
      <c r="L1846" s="22">
        <v>69</v>
      </c>
      <c r="M1846" s="6">
        <v>9</v>
      </c>
      <c r="N1846" s="22">
        <f t="shared" si="86"/>
        <v>621</v>
      </c>
      <c r="O1846" s="6" t="str">
        <f>VLOOKUP(H1846,Data_Persons!$B$2:$C$9,2,0)</f>
        <v>Jeff</v>
      </c>
    </row>
    <row r="1847" spans="1:15" x14ac:dyDescent="0.3">
      <c r="A1847" s="8" t="s">
        <v>1891</v>
      </c>
      <c r="B1847" s="43">
        <v>44577</v>
      </c>
      <c r="C1847" s="6">
        <f>DAY(Data_Sales[[#This Row],[Order Date]])</f>
        <v>16</v>
      </c>
      <c r="D1847" s="14">
        <f t="shared" si="84"/>
        <v>1</v>
      </c>
      <c r="E1847" s="6">
        <f t="shared" si="85"/>
        <v>2022</v>
      </c>
      <c r="F1847" s="6">
        <v>16</v>
      </c>
      <c r="G1847" s="6" t="s">
        <v>92</v>
      </c>
      <c r="H1847" s="6" t="s">
        <v>11</v>
      </c>
      <c r="I1847" s="6">
        <f>INDEX(Data_Persons[Tenure (yrs)],MATCH(Data_Sales!H1847,Data_Persons[Sales Person],0))</f>
        <v>3</v>
      </c>
      <c r="J1847" s="6" t="s">
        <v>12</v>
      </c>
      <c r="K1847" s="6" t="s">
        <v>1662</v>
      </c>
      <c r="L1847" s="22">
        <v>69</v>
      </c>
      <c r="M1847" s="6">
        <v>5</v>
      </c>
      <c r="N1847" s="22">
        <f t="shared" si="86"/>
        <v>345</v>
      </c>
      <c r="O1847" s="6" t="str">
        <f>VLOOKUP(H1847,Data_Persons!$B$2:$C$9,2,0)</f>
        <v>Jeff</v>
      </c>
    </row>
    <row r="1848" spans="1:15" x14ac:dyDescent="0.3">
      <c r="A1848" s="8" t="s">
        <v>1892</v>
      </c>
      <c r="B1848" s="43">
        <v>44577</v>
      </c>
      <c r="C1848" s="6">
        <f>DAY(Data_Sales[[#This Row],[Order Date]])</f>
        <v>16</v>
      </c>
      <c r="D1848" s="14">
        <f t="shared" si="84"/>
        <v>1</v>
      </c>
      <c r="E1848" s="6">
        <f t="shared" si="85"/>
        <v>2022</v>
      </c>
      <c r="F1848" s="6">
        <v>16</v>
      </c>
      <c r="G1848" s="6" t="s">
        <v>92</v>
      </c>
      <c r="H1848" s="6" t="s">
        <v>38</v>
      </c>
      <c r="I1848" s="6">
        <f>INDEX(Data_Persons[Tenure (yrs)],MATCH(Data_Sales!H1848,Data_Persons[Sales Person],0))</f>
        <v>5</v>
      </c>
      <c r="J1848" s="6" t="s">
        <v>12</v>
      </c>
      <c r="K1848" s="6" t="s">
        <v>1662</v>
      </c>
      <c r="L1848" s="22">
        <v>69</v>
      </c>
      <c r="M1848" s="6">
        <v>2</v>
      </c>
      <c r="N1848" s="22">
        <f t="shared" si="86"/>
        <v>138</v>
      </c>
      <c r="O1848" s="6" t="str">
        <f>VLOOKUP(H1848,Data_Persons!$B$2:$C$9,2,0)</f>
        <v>Jeff</v>
      </c>
    </row>
    <row r="1849" spans="1:15" x14ac:dyDescent="0.3">
      <c r="A1849" s="8" t="s">
        <v>1893</v>
      </c>
      <c r="B1849" s="43">
        <v>44578</v>
      </c>
      <c r="C1849" s="6">
        <f>DAY(Data_Sales[[#This Row],[Order Date]])</f>
        <v>17</v>
      </c>
      <c r="D1849" s="14">
        <f t="shared" si="84"/>
        <v>1</v>
      </c>
      <c r="E1849" s="6">
        <f t="shared" si="85"/>
        <v>2022</v>
      </c>
      <c r="F1849" s="6">
        <v>16</v>
      </c>
      <c r="G1849" s="6" t="s">
        <v>92</v>
      </c>
      <c r="H1849" s="6" t="s">
        <v>38</v>
      </c>
      <c r="I1849" s="6">
        <f>INDEX(Data_Persons[Tenure (yrs)],MATCH(Data_Sales!H1849,Data_Persons[Sales Person],0))</f>
        <v>5</v>
      </c>
      <c r="J1849" s="6" t="s">
        <v>12</v>
      </c>
      <c r="K1849" s="6" t="s">
        <v>1662</v>
      </c>
      <c r="L1849" s="22">
        <v>69</v>
      </c>
      <c r="M1849" s="6">
        <v>1</v>
      </c>
      <c r="N1849" s="22">
        <f t="shared" si="86"/>
        <v>69</v>
      </c>
      <c r="O1849" s="6" t="str">
        <f>VLOOKUP(H1849,Data_Persons!$B$2:$C$9,2,0)</f>
        <v>Jeff</v>
      </c>
    </row>
    <row r="1850" spans="1:15" x14ac:dyDescent="0.3">
      <c r="A1850" s="8" t="s">
        <v>1894</v>
      </c>
      <c r="B1850" s="43">
        <v>44578</v>
      </c>
      <c r="C1850" s="6">
        <f>DAY(Data_Sales[[#This Row],[Order Date]])</f>
        <v>17</v>
      </c>
      <c r="D1850" s="14">
        <f t="shared" si="84"/>
        <v>1</v>
      </c>
      <c r="E1850" s="6">
        <f t="shared" si="85"/>
        <v>2022</v>
      </c>
      <c r="F1850" s="6">
        <v>5</v>
      </c>
      <c r="G1850" s="6" t="s">
        <v>23</v>
      </c>
      <c r="H1850" s="6" t="s">
        <v>20</v>
      </c>
      <c r="I1850" s="6">
        <f>INDEX(Data_Persons[Tenure (yrs)],MATCH(Data_Sales!H1850,Data_Persons[Sales Person],0))</f>
        <v>2</v>
      </c>
      <c r="J1850" s="6" t="s">
        <v>21</v>
      </c>
      <c r="K1850" s="6" t="s">
        <v>1662</v>
      </c>
      <c r="L1850" s="22">
        <v>69</v>
      </c>
      <c r="M1850" s="6">
        <v>3</v>
      </c>
      <c r="N1850" s="22">
        <f t="shared" si="86"/>
        <v>207</v>
      </c>
      <c r="O1850" s="6" t="str">
        <f>VLOOKUP(H1850,Data_Persons!$B$2:$C$9,2,0)</f>
        <v>Jeff</v>
      </c>
    </row>
    <row r="1851" spans="1:15" x14ac:dyDescent="0.3">
      <c r="A1851" s="8" t="s">
        <v>1895</v>
      </c>
      <c r="B1851" s="43">
        <v>44578</v>
      </c>
      <c r="C1851" s="6">
        <f>DAY(Data_Sales[[#This Row],[Order Date]])</f>
        <v>17</v>
      </c>
      <c r="D1851" s="14">
        <f t="shared" si="84"/>
        <v>1</v>
      </c>
      <c r="E1851" s="6">
        <f t="shared" si="85"/>
        <v>2022</v>
      </c>
      <c r="F1851" s="6">
        <v>17</v>
      </c>
      <c r="G1851" s="6" t="s">
        <v>63</v>
      </c>
      <c r="H1851" s="6" t="s">
        <v>38</v>
      </c>
      <c r="I1851" s="6">
        <f>INDEX(Data_Persons[Tenure (yrs)],MATCH(Data_Sales!H1851,Data_Persons[Sales Person],0))</f>
        <v>5</v>
      </c>
      <c r="J1851" s="6" t="s">
        <v>12</v>
      </c>
      <c r="K1851" s="6" t="s">
        <v>1662</v>
      </c>
      <c r="L1851" s="22">
        <v>69</v>
      </c>
      <c r="M1851" s="6">
        <v>6</v>
      </c>
      <c r="N1851" s="22">
        <f t="shared" si="86"/>
        <v>414</v>
      </c>
      <c r="O1851" s="6" t="str">
        <f>VLOOKUP(H1851,Data_Persons!$B$2:$C$9,2,0)</f>
        <v>Jeff</v>
      </c>
    </row>
    <row r="1852" spans="1:15" x14ac:dyDescent="0.3">
      <c r="A1852" s="8" t="s">
        <v>1896</v>
      </c>
      <c r="B1852" s="43">
        <v>44581</v>
      </c>
      <c r="C1852" s="6">
        <f>DAY(Data_Sales[[#This Row],[Order Date]])</f>
        <v>20</v>
      </c>
      <c r="D1852" s="14">
        <f t="shared" si="84"/>
        <v>1</v>
      </c>
      <c r="E1852" s="6">
        <f t="shared" si="85"/>
        <v>2022</v>
      </c>
      <c r="F1852" s="6">
        <v>16</v>
      </c>
      <c r="G1852" s="6" t="s">
        <v>92</v>
      </c>
      <c r="H1852" s="6" t="s">
        <v>38</v>
      </c>
      <c r="I1852" s="6">
        <f>INDEX(Data_Persons[Tenure (yrs)],MATCH(Data_Sales!H1852,Data_Persons[Sales Person],0))</f>
        <v>5</v>
      </c>
      <c r="J1852" s="6" t="s">
        <v>12</v>
      </c>
      <c r="K1852" s="6" t="s">
        <v>1662</v>
      </c>
      <c r="L1852" s="22">
        <v>69</v>
      </c>
      <c r="M1852" s="6">
        <v>2</v>
      </c>
      <c r="N1852" s="22">
        <f t="shared" si="86"/>
        <v>138</v>
      </c>
      <c r="O1852" s="6" t="str">
        <f>VLOOKUP(H1852,Data_Persons!$B$2:$C$9,2,0)</f>
        <v>Jeff</v>
      </c>
    </row>
    <row r="1853" spans="1:15" x14ac:dyDescent="0.3">
      <c r="A1853" s="8" t="s">
        <v>1897</v>
      </c>
      <c r="B1853" s="43">
        <v>44582</v>
      </c>
      <c r="C1853" s="6">
        <f>DAY(Data_Sales[[#This Row],[Order Date]])</f>
        <v>21</v>
      </c>
      <c r="D1853" s="14">
        <f t="shared" si="84"/>
        <v>1</v>
      </c>
      <c r="E1853" s="6">
        <f t="shared" si="85"/>
        <v>2022</v>
      </c>
      <c r="F1853" s="6">
        <v>4</v>
      </c>
      <c r="G1853" s="6" t="s">
        <v>19</v>
      </c>
      <c r="H1853" s="6" t="s">
        <v>20</v>
      </c>
      <c r="I1853" s="6">
        <f>INDEX(Data_Persons[Tenure (yrs)],MATCH(Data_Sales!H1853,Data_Persons[Sales Person],0))</f>
        <v>2</v>
      </c>
      <c r="J1853" s="6" t="s">
        <v>21</v>
      </c>
      <c r="K1853" s="6" t="s">
        <v>1662</v>
      </c>
      <c r="L1853" s="22">
        <v>69</v>
      </c>
      <c r="M1853" s="6">
        <v>6</v>
      </c>
      <c r="N1853" s="22">
        <f t="shared" si="86"/>
        <v>414</v>
      </c>
      <c r="O1853" s="6" t="str">
        <f>VLOOKUP(H1853,Data_Persons!$B$2:$C$9,2,0)</f>
        <v>Jeff</v>
      </c>
    </row>
    <row r="1854" spans="1:15" x14ac:dyDescent="0.3">
      <c r="A1854" s="8" t="s">
        <v>1898</v>
      </c>
      <c r="B1854" s="43">
        <v>44583</v>
      </c>
      <c r="C1854" s="6">
        <f>DAY(Data_Sales[[#This Row],[Order Date]])</f>
        <v>22</v>
      </c>
      <c r="D1854" s="14">
        <f t="shared" si="84"/>
        <v>1</v>
      </c>
      <c r="E1854" s="6">
        <f t="shared" si="85"/>
        <v>2022</v>
      </c>
      <c r="F1854" s="6">
        <v>12</v>
      </c>
      <c r="G1854" s="6" t="s">
        <v>25</v>
      </c>
      <c r="H1854" s="6" t="s">
        <v>26</v>
      </c>
      <c r="I1854" s="6">
        <f>INDEX(Data_Persons[Tenure (yrs)],MATCH(Data_Sales!H1854,Data_Persons[Sales Person],0))</f>
        <v>5</v>
      </c>
      <c r="J1854" s="6" t="s">
        <v>27</v>
      </c>
      <c r="K1854" s="6" t="s">
        <v>1662</v>
      </c>
      <c r="L1854" s="22">
        <v>69</v>
      </c>
      <c r="M1854" s="6">
        <v>7</v>
      </c>
      <c r="N1854" s="22">
        <f t="shared" si="86"/>
        <v>483</v>
      </c>
      <c r="O1854" s="6" t="str">
        <f>VLOOKUP(H1854,Data_Persons!$B$2:$C$9,2,0)</f>
        <v>Sara</v>
      </c>
    </row>
    <row r="1855" spans="1:15" x14ac:dyDescent="0.3">
      <c r="A1855" s="8" t="s">
        <v>1899</v>
      </c>
      <c r="B1855" s="43">
        <v>44589</v>
      </c>
      <c r="C1855" s="6">
        <f>DAY(Data_Sales[[#This Row],[Order Date]])</f>
        <v>28</v>
      </c>
      <c r="D1855" s="14">
        <f t="shared" si="84"/>
        <v>1</v>
      </c>
      <c r="E1855" s="6">
        <f t="shared" si="85"/>
        <v>2022</v>
      </c>
      <c r="F1855" s="6">
        <v>2</v>
      </c>
      <c r="G1855" s="6" t="s">
        <v>74</v>
      </c>
      <c r="H1855" s="6" t="s">
        <v>30</v>
      </c>
      <c r="I1855" s="6">
        <f>INDEX(Data_Persons[Tenure (yrs)],MATCH(Data_Sales!H1855,Data_Persons[Sales Person],0))</f>
        <v>2</v>
      </c>
      <c r="J1855" s="6" t="s">
        <v>21</v>
      </c>
      <c r="K1855" s="6" t="s">
        <v>1662</v>
      </c>
      <c r="L1855" s="22">
        <v>69</v>
      </c>
      <c r="M1855" s="6">
        <v>3</v>
      </c>
      <c r="N1855" s="22">
        <f t="shared" si="86"/>
        <v>207</v>
      </c>
      <c r="O1855" s="6" t="str">
        <f>VLOOKUP(H1855,Data_Persons!$B$2:$C$9,2,0)</f>
        <v>Sara</v>
      </c>
    </row>
    <row r="1856" spans="1:15" x14ac:dyDescent="0.3">
      <c r="A1856" s="8" t="s">
        <v>1900</v>
      </c>
      <c r="B1856" s="43">
        <v>44589</v>
      </c>
      <c r="C1856" s="6">
        <f>DAY(Data_Sales[[#This Row],[Order Date]])</f>
        <v>28</v>
      </c>
      <c r="D1856" s="14">
        <f t="shared" si="84"/>
        <v>1</v>
      </c>
      <c r="E1856" s="6">
        <f t="shared" si="85"/>
        <v>2022</v>
      </c>
      <c r="F1856" s="6">
        <v>5</v>
      </c>
      <c r="G1856" s="6" t="s">
        <v>23</v>
      </c>
      <c r="H1856" s="6" t="s">
        <v>20</v>
      </c>
      <c r="I1856" s="6">
        <f>INDEX(Data_Persons[Tenure (yrs)],MATCH(Data_Sales!H1856,Data_Persons[Sales Person],0))</f>
        <v>2</v>
      </c>
      <c r="J1856" s="6" t="s">
        <v>21</v>
      </c>
      <c r="K1856" s="6" t="s">
        <v>1662</v>
      </c>
      <c r="L1856" s="22">
        <v>69</v>
      </c>
      <c r="M1856" s="6">
        <v>2</v>
      </c>
      <c r="N1856" s="22">
        <f t="shared" si="86"/>
        <v>138</v>
      </c>
      <c r="O1856" s="6" t="str">
        <f>VLOOKUP(H1856,Data_Persons!$B$2:$C$9,2,0)</f>
        <v>Jeff</v>
      </c>
    </row>
    <row r="1857" spans="1:15" x14ac:dyDescent="0.3">
      <c r="A1857" s="8" t="s">
        <v>1901</v>
      </c>
      <c r="B1857" s="43">
        <v>44595</v>
      </c>
      <c r="C1857" s="6">
        <f>DAY(Data_Sales[[#This Row],[Order Date]])</f>
        <v>3</v>
      </c>
      <c r="D1857" s="14">
        <f t="shared" si="84"/>
        <v>2</v>
      </c>
      <c r="E1857" s="6">
        <f t="shared" si="85"/>
        <v>2022</v>
      </c>
      <c r="F1857" s="6">
        <v>6</v>
      </c>
      <c r="G1857" s="6" t="s">
        <v>15</v>
      </c>
      <c r="H1857" s="6" t="s">
        <v>16</v>
      </c>
      <c r="I1857" s="6">
        <f>INDEX(Data_Persons[Tenure (yrs)],MATCH(Data_Sales!H1857,Data_Persons[Sales Person],0))</f>
        <v>4</v>
      </c>
      <c r="J1857" s="6" t="s">
        <v>17</v>
      </c>
      <c r="K1857" s="6" t="s">
        <v>1662</v>
      </c>
      <c r="L1857" s="22">
        <v>69</v>
      </c>
      <c r="M1857" s="6">
        <v>5</v>
      </c>
      <c r="N1857" s="22">
        <f t="shared" si="86"/>
        <v>345</v>
      </c>
      <c r="O1857" s="6" t="str">
        <f>VLOOKUP(H1857,Data_Persons!$B$2:$C$9,2,0)</f>
        <v>Steve</v>
      </c>
    </row>
    <row r="1858" spans="1:15" x14ac:dyDescent="0.3">
      <c r="A1858" s="8" t="s">
        <v>1902</v>
      </c>
      <c r="B1858" s="43">
        <v>44597</v>
      </c>
      <c r="C1858" s="6">
        <f>DAY(Data_Sales[[#This Row],[Order Date]])</f>
        <v>5</v>
      </c>
      <c r="D1858" s="14">
        <f t="shared" ref="D1858:D1921" si="87">MONTH(B1858)</f>
        <v>2</v>
      </c>
      <c r="E1858" s="6">
        <f t="shared" ref="E1858:E1921" si="88">YEAR(B1858)</f>
        <v>2022</v>
      </c>
      <c r="F1858" s="6">
        <v>11</v>
      </c>
      <c r="G1858" s="6" t="s">
        <v>115</v>
      </c>
      <c r="H1858" s="6" t="s">
        <v>26</v>
      </c>
      <c r="I1858" s="6">
        <f>INDEX(Data_Persons[Tenure (yrs)],MATCH(Data_Sales!H1858,Data_Persons[Sales Person],0))</f>
        <v>5</v>
      </c>
      <c r="J1858" s="6" t="s">
        <v>27</v>
      </c>
      <c r="K1858" s="6" t="s">
        <v>1662</v>
      </c>
      <c r="L1858" s="22">
        <v>69</v>
      </c>
      <c r="M1858" s="6">
        <v>4</v>
      </c>
      <c r="N1858" s="22">
        <f t="shared" si="86"/>
        <v>276</v>
      </c>
      <c r="O1858" s="6" t="str">
        <f>VLOOKUP(H1858,Data_Persons!$B$2:$C$9,2,0)</f>
        <v>Sara</v>
      </c>
    </row>
    <row r="1859" spans="1:15" x14ac:dyDescent="0.3">
      <c r="A1859" s="8" t="s">
        <v>1903</v>
      </c>
      <c r="B1859" s="43">
        <v>44597</v>
      </c>
      <c r="C1859" s="6">
        <f>DAY(Data_Sales[[#This Row],[Order Date]])</f>
        <v>5</v>
      </c>
      <c r="D1859" s="14">
        <f t="shared" si="87"/>
        <v>2</v>
      </c>
      <c r="E1859" s="6">
        <f t="shared" si="88"/>
        <v>2022</v>
      </c>
      <c r="F1859" s="6">
        <v>3</v>
      </c>
      <c r="G1859" s="6" t="s">
        <v>29</v>
      </c>
      <c r="H1859" s="6" t="s">
        <v>20</v>
      </c>
      <c r="I1859" s="6">
        <f>INDEX(Data_Persons[Tenure (yrs)],MATCH(Data_Sales!H1859,Data_Persons[Sales Person],0))</f>
        <v>2</v>
      </c>
      <c r="J1859" s="6" t="s">
        <v>21</v>
      </c>
      <c r="K1859" s="6" t="s">
        <v>1662</v>
      </c>
      <c r="L1859" s="22">
        <v>69</v>
      </c>
      <c r="M1859" s="6">
        <v>6</v>
      </c>
      <c r="N1859" s="22">
        <f t="shared" ref="N1859:N1922" si="89">L1859*M1859</f>
        <v>414</v>
      </c>
      <c r="O1859" s="6" t="str">
        <f>VLOOKUP(H1859,Data_Persons!$B$2:$C$9,2,0)</f>
        <v>Jeff</v>
      </c>
    </row>
    <row r="1860" spans="1:15" x14ac:dyDescent="0.3">
      <c r="A1860" s="8" t="s">
        <v>1904</v>
      </c>
      <c r="B1860" s="43">
        <v>44600</v>
      </c>
      <c r="C1860" s="6">
        <f>DAY(Data_Sales[[#This Row],[Order Date]])</f>
        <v>8</v>
      </c>
      <c r="D1860" s="14">
        <f t="shared" si="87"/>
        <v>2</v>
      </c>
      <c r="E1860" s="6">
        <f t="shared" si="88"/>
        <v>2022</v>
      </c>
      <c r="F1860" s="6">
        <v>11</v>
      </c>
      <c r="G1860" s="6" t="s">
        <v>115</v>
      </c>
      <c r="H1860" s="6" t="s">
        <v>26</v>
      </c>
      <c r="I1860" s="6">
        <f>INDEX(Data_Persons[Tenure (yrs)],MATCH(Data_Sales!H1860,Data_Persons[Sales Person],0))</f>
        <v>5</v>
      </c>
      <c r="J1860" s="6" t="s">
        <v>27</v>
      </c>
      <c r="K1860" s="6" t="s">
        <v>1662</v>
      </c>
      <c r="L1860" s="22">
        <v>69</v>
      </c>
      <c r="M1860" s="6">
        <v>6</v>
      </c>
      <c r="N1860" s="22">
        <f t="shared" si="89"/>
        <v>414</v>
      </c>
      <c r="O1860" s="6" t="str">
        <f>VLOOKUP(H1860,Data_Persons!$B$2:$C$9,2,0)</f>
        <v>Sara</v>
      </c>
    </row>
    <row r="1861" spans="1:15" x14ac:dyDescent="0.3">
      <c r="A1861" s="8" t="s">
        <v>1905</v>
      </c>
      <c r="B1861" s="43">
        <v>44606</v>
      </c>
      <c r="C1861" s="6">
        <f>DAY(Data_Sales[[#This Row],[Order Date]])</f>
        <v>14</v>
      </c>
      <c r="D1861" s="14">
        <f t="shared" si="87"/>
        <v>2</v>
      </c>
      <c r="E1861" s="6">
        <f t="shared" si="88"/>
        <v>2022</v>
      </c>
      <c r="F1861" s="6">
        <v>2</v>
      </c>
      <c r="G1861" s="6" t="s">
        <v>74</v>
      </c>
      <c r="H1861" s="6" t="s">
        <v>20</v>
      </c>
      <c r="I1861" s="6">
        <f>INDEX(Data_Persons[Tenure (yrs)],MATCH(Data_Sales!H1861,Data_Persons[Sales Person],0))</f>
        <v>2</v>
      </c>
      <c r="J1861" s="6" t="s">
        <v>21</v>
      </c>
      <c r="K1861" s="6" t="s">
        <v>1662</v>
      </c>
      <c r="L1861" s="22">
        <v>69</v>
      </c>
      <c r="M1861" s="6">
        <v>9</v>
      </c>
      <c r="N1861" s="22">
        <f t="shared" si="89"/>
        <v>621</v>
      </c>
      <c r="O1861" s="6" t="str">
        <f>VLOOKUP(H1861,Data_Persons!$B$2:$C$9,2,0)</f>
        <v>Jeff</v>
      </c>
    </row>
    <row r="1862" spans="1:15" x14ac:dyDescent="0.3">
      <c r="A1862" s="8" t="s">
        <v>1906</v>
      </c>
      <c r="B1862" s="43">
        <v>44611</v>
      </c>
      <c r="C1862" s="6">
        <f>DAY(Data_Sales[[#This Row],[Order Date]])</f>
        <v>19</v>
      </c>
      <c r="D1862" s="14">
        <f t="shared" si="87"/>
        <v>2</v>
      </c>
      <c r="E1862" s="6">
        <f t="shared" si="88"/>
        <v>2022</v>
      </c>
      <c r="F1862" s="6">
        <v>17</v>
      </c>
      <c r="G1862" s="6" t="s">
        <v>63</v>
      </c>
      <c r="H1862" s="6" t="s">
        <v>38</v>
      </c>
      <c r="I1862" s="6">
        <f>INDEX(Data_Persons[Tenure (yrs)],MATCH(Data_Sales!H1862,Data_Persons[Sales Person],0))</f>
        <v>5</v>
      </c>
      <c r="J1862" s="6" t="s">
        <v>12</v>
      </c>
      <c r="K1862" s="6" t="s">
        <v>1662</v>
      </c>
      <c r="L1862" s="22">
        <v>69</v>
      </c>
      <c r="M1862" s="6">
        <v>4</v>
      </c>
      <c r="N1862" s="22">
        <f t="shared" si="89"/>
        <v>276</v>
      </c>
      <c r="O1862" s="6" t="str">
        <f>VLOOKUP(H1862,Data_Persons!$B$2:$C$9,2,0)</f>
        <v>Jeff</v>
      </c>
    </row>
    <row r="1863" spans="1:15" x14ac:dyDescent="0.3">
      <c r="A1863" s="8" t="s">
        <v>1907</v>
      </c>
      <c r="B1863" s="43">
        <v>44611</v>
      </c>
      <c r="C1863" s="6">
        <f>DAY(Data_Sales[[#This Row],[Order Date]])</f>
        <v>19</v>
      </c>
      <c r="D1863" s="14">
        <f t="shared" si="87"/>
        <v>2</v>
      </c>
      <c r="E1863" s="6">
        <f t="shared" si="88"/>
        <v>2022</v>
      </c>
      <c r="F1863" s="6">
        <v>6</v>
      </c>
      <c r="G1863" s="6" t="s">
        <v>15</v>
      </c>
      <c r="H1863" s="6" t="s">
        <v>41</v>
      </c>
      <c r="I1863" s="6">
        <f>INDEX(Data_Persons[Tenure (yrs)],MATCH(Data_Sales!H1863,Data_Persons[Sales Person],0))</f>
        <v>8</v>
      </c>
      <c r="J1863" s="6" t="s">
        <v>17</v>
      </c>
      <c r="K1863" s="6" t="s">
        <v>1662</v>
      </c>
      <c r="L1863" s="22">
        <v>69</v>
      </c>
      <c r="M1863" s="6">
        <v>8</v>
      </c>
      <c r="N1863" s="22">
        <f t="shared" si="89"/>
        <v>552</v>
      </c>
      <c r="O1863" s="6" t="str">
        <f>VLOOKUP(H1863,Data_Persons!$B$2:$C$9,2,0)</f>
        <v>Philip</v>
      </c>
    </row>
    <row r="1864" spans="1:15" x14ac:dyDescent="0.3">
      <c r="A1864" s="8" t="s">
        <v>1908</v>
      </c>
      <c r="B1864" s="43">
        <v>44611</v>
      </c>
      <c r="C1864" s="6">
        <f>DAY(Data_Sales[[#This Row],[Order Date]])</f>
        <v>19</v>
      </c>
      <c r="D1864" s="14">
        <f t="shared" si="87"/>
        <v>2</v>
      </c>
      <c r="E1864" s="6">
        <f t="shared" si="88"/>
        <v>2022</v>
      </c>
      <c r="F1864" s="6">
        <v>2</v>
      </c>
      <c r="G1864" s="6" t="s">
        <v>74</v>
      </c>
      <c r="H1864" s="6" t="s">
        <v>30</v>
      </c>
      <c r="I1864" s="6">
        <f>INDEX(Data_Persons[Tenure (yrs)],MATCH(Data_Sales!H1864,Data_Persons[Sales Person],0))</f>
        <v>2</v>
      </c>
      <c r="J1864" s="6" t="s">
        <v>21</v>
      </c>
      <c r="K1864" s="6" t="s">
        <v>1662</v>
      </c>
      <c r="L1864" s="22">
        <v>69</v>
      </c>
      <c r="M1864" s="6">
        <v>8</v>
      </c>
      <c r="N1864" s="22">
        <f t="shared" si="89"/>
        <v>552</v>
      </c>
      <c r="O1864" s="6" t="str">
        <f>VLOOKUP(H1864,Data_Persons!$B$2:$C$9,2,0)</f>
        <v>Sara</v>
      </c>
    </row>
    <row r="1865" spans="1:15" x14ac:dyDescent="0.3">
      <c r="A1865" s="8" t="s">
        <v>1909</v>
      </c>
      <c r="B1865" s="43">
        <v>44615</v>
      </c>
      <c r="C1865" s="6">
        <f>DAY(Data_Sales[[#This Row],[Order Date]])</f>
        <v>23</v>
      </c>
      <c r="D1865" s="14">
        <f t="shared" si="87"/>
        <v>2</v>
      </c>
      <c r="E1865" s="6">
        <f t="shared" si="88"/>
        <v>2022</v>
      </c>
      <c r="F1865" s="6">
        <v>7</v>
      </c>
      <c r="G1865" s="6" t="s">
        <v>43</v>
      </c>
      <c r="H1865" s="6" t="s">
        <v>41</v>
      </c>
      <c r="I1865" s="6">
        <f>INDEX(Data_Persons[Tenure (yrs)],MATCH(Data_Sales!H1865,Data_Persons[Sales Person],0))</f>
        <v>8</v>
      </c>
      <c r="J1865" s="6" t="s">
        <v>17</v>
      </c>
      <c r="K1865" s="6" t="s">
        <v>1662</v>
      </c>
      <c r="L1865" s="22">
        <v>69</v>
      </c>
      <c r="M1865" s="6">
        <v>5</v>
      </c>
      <c r="N1865" s="22">
        <f t="shared" si="89"/>
        <v>345</v>
      </c>
      <c r="O1865" s="6" t="str">
        <f>VLOOKUP(H1865,Data_Persons!$B$2:$C$9,2,0)</f>
        <v>Philip</v>
      </c>
    </row>
    <row r="1866" spans="1:15" x14ac:dyDescent="0.3">
      <c r="A1866" s="8" t="s">
        <v>1910</v>
      </c>
      <c r="B1866" s="43">
        <v>44617</v>
      </c>
      <c r="C1866" s="6">
        <f>DAY(Data_Sales[[#This Row],[Order Date]])</f>
        <v>25</v>
      </c>
      <c r="D1866" s="14">
        <f t="shared" si="87"/>
        <v>2</v>
      </c>
      <c r="E1866" s="6">
        <f t="shared" si="88"/>
        <v>2022</v>
      </c>
      <c r="F1866" s="6">
        <v>4</v>
      </c>
      <c r="G1866" s="6" t="s">
        <v>19</v>
      </c>
      <c r="H1866" s="6" t="s">
        <v>30</v>
      </c>
      <c r="I1866" s="6">
        <f>INDEX(Data_Persons[Tenure (yrs)],MATCH(Data_Sales!H1866,Data_Persons[Sales Person],0))</f>
        <v>2</v>
      </c>
      <c r="J1866" s="6" t="s">
        <v>21</v>
      </c>
      <c r="K1866" s="6" t="s">
        <v>1662</v>
      </c>
      <c r="L1866" s="22">
        <v>69</v>
      </c>
      <c r="M1866" s="6">
        <v>4</v>
      </c>
      <c r="N1866" s="22">
        <f t="shared" si="89"/>
        <v>276</v>
      </c>
      <c r="O1866" s="6" t="str">
        <f>VLOOKUP(H1866,Data_Persons!$B$2:$C$9,2,0)</f>
        <v>Sara</v>
      </c>
    </row>
    <row r="1867" spans="1:15" x14ac:dyDescent="0.3">
      <c r="A1867" s="8" t="s">
        <v>1911</v>
      </c>
      <c r="B1867" s="43">
        <v>44618</v>
      </c>
      <c r="C1867" s="6">
        <f>DAY(Data_Sales[[#This Row],[Order Date]])</f>
        <v>26</v>
      </c>
      <c r="D1867" s="14">
        <f t="shared" si="87"/>
        <v>2</v>
      </c>
      <c r="E1867" s="6">
        <f t="shared" si="88"/>
        <v>2022</v>
      </c>
      <c r="F1867" s="6">
        <v>12</v>
      </c>
      <c r="G1867" s="6" t="s">
        <v>25</v>
      </c>
      <c r="H1867" s="6" t="s">
        <v>36</v>
      </c>
      <c r="I1867" s="6">
        <f>INDEX(Data_Persons[Tenure (yrs)],MATCH(Data_Sales!H1867,Data_Persons[Sales Person],0))</f>
        <v>6</v>
      </c>
      <c r="J1867" s="6" t="s">
        <v>27</v>
      </c>
      <c r="K1867" s="6" t="s">
        <v>1662</v>
      </c>
      <c r="L1867" s="22">
        <v>69</v>
      </c>
      <c r="M1867" s="6">
        <v>8</v>
      </c>
      <c r="N1867" s="22">
        <f t="shared" si="89"/>
        <v>552</v>
      </c>
      <c r="O1867" s="6" t="str">
        <f>VLOOKUP(H1867,Data_Persons!$B$2:$C$9,2,0)</f>
        <v>Steve</v>
      </c>
    </row>
    <row r="1868" spans="1:15" x14ac:dyDescent="0.3">
      <c r="A1868" s="8" t="s">
        <v>1912</v>
      </c>
      <c r="B1868" s="43">
        <v>44618</v>
      </c>
      <c r="C1868" s="6">
        <f>DAY(Data_Sales[[#This Row],[Order Date]])</f>
        <v>26</v>
      </c>
      <c r="D1868" s="14">
        <f t="shared" si="87"/>
        <v>2</v>
      </c>
      <c r="E1868" s="6">
        <f t="shared" si="88"/>
        <v>2022</v>
      </c>
      <c r="F1868" s="6">
        <v>1</v>
      </c>
      <c r="G1868" s="6" t="s">
        <v>61</v>
      </c>
      <c r="H1868" s="6" t="s">
        <v>20</v>
      </c>
      <c r="I1868" s="6">
        <f>INDEX(Data_Persons[Tenure (yrs)],MATCH(Data_Sales!H1868,Data_Persons[Sales Person],0))</f>
        <v>2</v>
      </c>
      <c r="J1868" s="6" t="s">
        <v>21</v>
      </c>
      <c r="K1868" s="6" t="s">
        <v>1662</v>
      </c>
      <c r="L1868" s="22">
        <v>69</v>
      </c>
      <c r="M1868" s="6">
        <v>9</v>
      </c>
      <c r="N1868" s="22">
        <f t="shared" si="89"/>
        <v>621</v>
      </c>
      <c r="O1868" s="6" t="str">
        <f>VLOOKUP(H1868,Data_Persons!$B$2:$C$9,2,0)</f>
        <v>Jeff</v>
      </c>
    </row>
    <row r="1869" spans="1:15" x14ac:dyDescent="0.3">
      <c r="A1869" s="8" t="s">
        <v>1913</v>
      </c>
      <c r="B1869" s="43">
        <v>44619</v>
      </c>
      <c r="C1869" s="6">
        <f>DAY(Data_Sales[[#This Row],[Order Date]])</f>
        <v>27</v>
      </c>
      <c r="D1869" s="14">
        <f t="shared" si="87"/>
        <v>2</v>
      </c>
      <c r="E1869" s="6">
        <f t="shared" si="88"/>
        <v>2022</v>
      </c>
      <c r="F1869" s="6">
        <v>8</v>
      </c>
      <c r="G1869" s="6" t="s">
        <v>76</v>
      </c>
      <c r="H1869" s="6" t="s">
        <v>41</v>
      </c>
      <c r="I1869" s="6">
        <f>INDEX(Data_Persons[Tenure (yrs)],MATCH(Data_Sales!H1869,Data_Persons[Sales Person],0))</f>
        <v>8</v>
      </c>
      <c r="J1869" s="6" t="s">
        <v>17</v>
      </c>
      <c r="K1869" s="6" t="s">
        <v>1662</v>
      </c>
      <c r="L1869" s="22">
        <v>69</v>
      </c>
      <c r="M1869" s="6">
        <v>4</v>
      </c>
      <c r="N1869" s="22">
        <f t="shared" si="89"/>
        <v>276</v>
      </c>
      <c r="O1869" s="6" t="str">
        <f>VLOOKUP(H1869,Data_Persons!$B$2:$C$9,2,0)</f>
        <v>Philip</v>
      </c>
    </row>
    <row r="1870" spans="1:15" x14ac:dyDescent="0.3">
      <c r="A1870" s="8" t="s">
        <v>1914</v>
      </c>
      <c r="B1870" s="43">
        <v>44620</v>
      </c>
      <c r="C1870" s="6">
        <f>DAY(Data_Sales[[#This Row],[Order Date]])</f>
        <v>28</v>
      </c>
      <c r="D1870" s="14">
        <f t="shared" si="87"/>
        <v>2</v>
      </c>
      <c r="E1870" s="6">
        <f t="shared" si="88"/>
        <v>2022</v>
      </c>
      <c r="F1870" s="6">
        <v>10</v>
      </c>
      <c r="G1870" s="6" t="s">
        <v>68</v>
      </c>
      <c r="H1870" s="6" t="s">
        <v>41</v>
      </c>
      <c r="I1870" s="6">
        <f>INDEX(Data_Persons[Tenure (yrs)],MATCH(Data_Sales!H1870,Data_Persons[Sales Person],0))</f>
        <v>8</v>
      </c>
      <c r="J1870" s="6" t="s">
        <v>17</v>
      </c>
      <c r="K1870" s="6" t="s">
        <v>1662</v>
      </c>
      <c r="L1870" s="22">
        <v>69</v>
      </c>
      <c r="M1870" s="6">
        <v>9</v>
      </c>
      <c r="N1870" s="22">
        <f t="shared" si="89"/>
        <v>621</v>
      </c>
      <c r="O1870" s="6" t="str">
        <f>VLOOKUP(H1870,Data_Persons!$B$2:$C$9,2,0)</f>
        <v>Philip</v>
      </c>
    </row>
    <row r="1871" spans="1:15" x14ac:dyDescent="0.3">
      <c r="A1871" s="8" t="s">
        <v>1915</v>
      </c>
      <c r="B1871" s="43">
        <v>44626</v>
      </c>
      <c r="C1871" s="6">
        <f>DAY(Data_Sales[[#This Row],[Order Date]])</f>
        <v>6</v>
      </c>
      <c r="D1871" s="14">
        <f t="shared" si="87"/>
        <v>3</v>
      </c>
      <c r="E1871" s="6">
        <f t="shared" si="88"/>
        <v>2022</v>
      </c>
      <c r="F1871" s="6">
        <v>18</v>
      </c>
      <c r="G1871" s="6" t="s">
        <v>52</v>
      </c>
      <c r="H1871" s="6" t="s">
        <v>38</v>
      </c>
      <c r="I1871" s="6">
        <f>INDEX(Data_Persons[Tenure (yrs)],MATCH(Data_Sales!H1871,Data_Persons[Sales Person],0))</f>
        <v>5</v>
      </c>
      <c r="J1871" s="6" t="s">
        <v>12</v>
      </c>
      <c r="K1871" s="6" t="s">
        <v>1662</v>
      </c>
      <c r="L1871" s="22">
        <v>69</v>
      </c>
      <c r="M1871" s="6">
        <v>2</v>
      </c>
      <c r="N1871" s="22">
        <f t="shared" si="89"/>
        <v>138</v>
      </c>
      <c r="O1871" s="6" t="str">
        <f>VLOOKUP(H1871,Data_Persons!$B$2:$C$9,2,0)</f>
        <v>Jeff</v>
      </c>
    </row>
    <row r="1872" spans="1:15" x14ac:dyDescent="0.3">
      <c r="A1872" s="8" t="s">
        <v>1916</v>
      </c>
      <c r="B1872" s="43">
        <v>44627</v>
      </c>
      <c r="C1872" s="6">
        <f>DAY(Data_Sales[[#This Row],[Order Date]])</f>
        <v>7</v>
      </c>
      <c r="D1872" s="14">
        <f t="shared" si="87"/>
        <v>3</v>
      </c>
      <c r="E1872" s="6">
        <f t="shared" si="88"/>
        <v>2022</v>
      </c>
      <c r="F1872" s="6">
        <v>19</v>
      </c>
      <c r="G1872" s="6" t="s">
        <v>32</v>
      </c>
      <c r="H1872" s="6" t="s">
        <v>38</v>
      </c>
      <c r="I1872" s="6">
        <f>INDEX(Data_Persons[Tenure (yrs)],MATCH(Data_Sales!H1872,Data_Persons[Sales Person],0))</f>
        <v>5</v>
      </c>
      <c r="J1872" s="6" t="s">
        <v>12</v>
      </c>
      <c r="K1872" s="6" t="s">
        <v>1662</v>
      </c>
      <c r="L1872" s="22">
        <v>69</v>
      </c>
      <c r="M1872" s="6">
        <v>7</v>
      </c>
      <c r="N1872" s="22">
        <f t="shared" si="89"/>
        <v>483</v>
      </c>
      <c r="O1872" s="6" t="str">
        <f>VLOOKUP(H1872,Data_Persons!$B$2:$C$9,2,0)</f>
        <v>Jeff</v>
      </c>
    </row>
    <row r="1873" spans="1:15" x14ac:dyDescent="0.3">
      <c r="A1873" s="8" t="s">
        <v>1917</v>
      </c>
      <c r="B1873" s="43">
        <v>44627</v>
      </c>
      <c r="C1873" s="6">
        <f>DAY(Data_Sales[[#This Row],[Order Date]])</f>
        <v>7</v>
      </c>
      <c r="D1873" s="14">
        <f t="shared" si="87"/>
        <v>3</v>
      </c>
      <c r="E1873" s="6">
        <f t="shared" si="88"/>
        <v>2022</v>
      </c>
      <c r="F1873" s="6">
        <v>17</v>
      </c>
      <c r="G1873" s="6" t="s">
        <v>63</v>
      </c>
      <c r="H1873" s="6" t="s">
        <v>11</v>
      </c>
      <c r="I1873" s="6">
        <f>INDEX(Data_Persons[Tenure (yrs)],MATCH(Data_Sales!H1873,Data_Persons[Sales Person],0))</f>
        <v>3</v>
      </c>
      <c r="J1873" s="6" t="s">
        <v>12</v>
      </c>
      <c r="K1873" s="6" t="s">
        <v>1662</v>
      </c>
      <c r="L1873" s="22">
        <v>69</v>
      </c>
      <c r="M1873" s="6">
        <v>0</v>
      </c>
      <c r="N1873" s="22">
        <f t="shared" si="89"/>
        <v>0</v>
      </c>
      <c r="O1873" s="6" t="str">
        <f>VLOOKUP(H1873,Data_Persons!$B$2:$C$9,2,0)</f>
        <v>Jeff</v>
      </c>
    </row>
    <row r="1874" spans="1:15" x14ac:dyDescent="0.3">
      <c r="A1874" s="8" t="s">
        <v>1918</v>
      </c>
      <c r="B1874" s="43">
        <v>44628</v>
      </c>
      <c r="C1874" s="6">
        <f>DAY(Data_Sales[[#This Row],[Order Date]])</f>
        <v>8</v>
      </c>
      <c r="D1874" s="14">
        <f t="shared" si="87"/>
        <v>3</v>
      </c>
      <c r="E1874" s="6">
        <f t="shared" si="88"/>
        <v>2022</v>
      </c>
      <c r="F1874" s="6">
        <v>11</v>
      </c>
      <c r="G1874" s="6" t="s">
        <v>115</v>
      </c>
      <c r="H1874" s="6" t="s">
        <v>26</v>
      </c>
      <c r="I1874" s="6">
        <f>INDEX(Data_Persons[Tenure (yrs)],MATCH(Data_Sales!H1874,Data_Persons[Sales Person],0))</f>
        <v>5</v>
      </c>
      <c r="J1874" s="6" t="s">
        <v>27</v>
      </c>
      <c r="K1874" s="6" t="s">
        <v>1662</v>
      </c>
      <c r="L1874" s="22">
        <v>69</v>
      </c>
      <c r="M1874" s="6">
        <v>7</v>
      </c>
      <c r="N1874" s="22">
        <f t="shared" si="89"/>
        <v>483</v>
      </c>
      <c r="O1874" s="6" t="str">
        <f>VLOOKUP(H1874,Data_Persons!$B$2:$C$9,2,0)</f>
        <v>Sara</v>
      </c>
    </row>
    <row r="1875" spans="1:15" x14ac:dyDescent="0.3">
      <c r="A1875" s="8" t="s">
        <v>1919</v>
      </c>
      <c r="B1875" s="43">
        <v>44630</v>
      </c>
      <c r="C1875" s="6">
        <f>DAY(Data_Sales[[#This Row],[Order Date]])</f>
        <v>10</v>
      </c>
      <c r="D1875" s="14">
        <f t="shared" si="87"/>
        <v>3</v>
      </c>
      <c r="E1875" s="6">
        <f t="shared" si="88"/>
        <v>2022</v>
      </c>
      <c r="F1875" s="6">
        <v>6</v>
      </c>
      <c r="G1875" s="6" t="s">
        <v>15</v>
      </c>
      <c r="H1875" s="6" t="s">
        <v>16</v>
      </c>
      <c r="I1875" s="6">
        <f>INDEX(Data_Persons[Tenure (yrs)],MATCH(Data_Sales!H1875,Data_Persons[Sales Person],0))</f>
        <v>4</v>
      </c>
      <c r="J1875" s="6" t="s">
        <v>17</v>
      </c>
      <c r="K1875" s="6" t="s">
        <v>1662</v>
      </c>
      <c r="L1875" s="22">
        <v>69</v>
      </c>
      <c r="M1875" s="6">
        <v>5</v>
      </c>
      <c r="N1875" s="22">
        <f t="shared" si="89"/>
        <v>345</v>
      </c>
      <c r="O1875" s="6" t="str">
        <f>VLOOKUP(H1875,Data_Persons!$B$2:$C$9,2,0)</f>
        <v>Steve</v>
      </c>
    </row>
    <row r="1876" spans="1:15" x14ac:dyDescent="0.3">
      <c r="A1876" s="8" t="s">
        <v>1920</v>
      </c>
      <c r="B1876" s="43">
        <v>44631</v>
      </c>
      <c r="C1876" s="6">
        <f>DAY(Data_Sales[[#This Row],[Order Date]])</f>
        <v>11</v>
      </c>
      <c r="D1876" s="14">
        <f t="shared" si="87"/>
        <v>3</v>
      </c>
      <c r="E1876" s="6">
        <f t="shared" si="88"/>
        <v>2022</v>
      </c>
      <c r="F1876" s="6">
        <v>7</v>
      </c>
      <c r="G1876" s="6" t="s">
        <v>43</v>
      </c>
      <c r="H1876" s="6" t="s">
        <v>41</v>
      </c>
      <c r="I1876" s="6">
        <f>INDEX(Data_Persons[Tenure (yrs)],MATCH(Data_Sales!H1876,Data_Persons[Sales Person],0))</f>
        <v>8</v>
      </c>
      <c r="J1876" s="6" t="s">
        <v>17</v>
      </c>
      <c r="K1876" s="6" t="s">
        <v>1662</v>
      </c>
      <c r="L1876" s="22">
        <v>69</v>
      </c>
      <c r="M1876" s="6">
        <v>1</v>
      </c>
      <c r="N1876" s="22">
        <f t="shared" si="89"/>
        <v>69</v>
      </c>
      <c r="O1876" s="6" t="str">
        <f>VLOOKUP(H1876,Data_Persons!$B$2:$C$9,2,0)</f>
        <v>Philip</v>
      </c>
    </row>
    <row r="1877" spans="1:15" x14ac:dyDescent="0.3">
      <c r="A1877" s="8" t="s">
        <v>1921</v>
      </c>
      <c r="B1877" s="43">
        <v>44631</v>
      </c>
      <c r="C1877" s="6">
        <f>DAY(Data_Sales[[#This Row],[Order Date]])</f>
        <v>11</v>
      </c>
      <c r="D1877" s="14">
        <f t="shared" si="87"/>
        <v>3</v>
      </c>
      <c r="E1877" s="6">
        <f t="shared" si="88"/>
        <v>2022</v>
      </c>
      <c r="F1877" s="6">
        <v>13</v>
      </c>
      <c r="G1877" s="6" t="s">
        <v>35</v>
      </c>
      <c r="H1877" s="6" t="s">
        <v>36</v>
      </c>
      <c r="I1877" s="6">
        <f>INDEX(Data_Persons[Tenure (yrs)],MATCH(Data_Sales!H1877,Data_Persons[Sales Person],0))</f>
        <v>6</v>
      </c>
      <c r="J1877" s="6" t="s">
        <v>27</v>
      </c>
      <c r="K1877" s="6" t="s">
        <v>1662</v>
      </c>
      <c r="L1877" s="22">
        <v>69</v>
      </c>
      <c r="M1877" s="6">
        <v>2</v>
      </c>
      <c r="N1877" s="22">
        <f t="shared" si="89"/>
        <v>138</v>
      </c>
      <c r="O1877" s="6" t="str">
        <f>VLOOKUP(H1877,Data_Persons!$B$2:$C$9,2,0)</f>
        <v>Steve</v>
      </c>
    </row>
    <row r="1878" spans="1:15" x14ac:dyDescent="0.3">
      <c r="A1878" s="8" t="s">
        <v>1922</v>
      </c>
      <c r="B1878" s="43">
        <v>44631</v>
      </c>
      <c r="C1878" s="6">
        <f>DAY(Data_Sales[[#This Row],[Order Date]])</f>
        <v>11</v>
      </c>
      <c r="D1878" s="14">
        <f t="shared" si="87"/>
        <v>3</v>
      </c>
      <c r="E1878" s="6">
        <f t="shared" si="88"/>
        <v>2022</v>
      </c>
      <c r="F1878" s="6">
        <v>2</v>
      </c>
      <c r="G1878" s="6" t="s">
        <v>74</v>
      </c>
      <c r="H1878" s="6" t="s">
        <v>20</v>
      </c>
      <c r="I1878" s="6">
        <f>INDEX(Data_Persons[Tenure (yrs)],MATCH(Data_Sales!H1878,Data_Persons[Sales Person],0))</f>
        <v>2</v>
      </c>
      <c r="J1878" s="6" t="s">
        <v>21</v>
      </c>
      <c r="K1878" s="6" t="s">
        <v>1662</v>
      </c>
      <c r="L1878" s="22">
        <v>69</v>
      </c>
      <c r="M1878" s="6">
        <v>4</v>
      </c>
      <c r="N1878" s="22">
        <f t="shared" si="89"/>
        <v>276</v>
      </c>
      <c r="O1878" s="6" t="str">
        <f>VLOOKUP(H1878,Data_Persons!$B$2:$C$9,2,0)</f>
        <v>Jeff</v>
      </c>
    </row>
    <row r="1879" spans="1:15" x14ac:dyDescent="0.3">
      <c r="A1879" s="8" t="s">
        <v>1923</v>
      </c>
      <c r="B1879" s="43">
        <v>44636</v>
      </c>
      <c r="C1879" s="6">
        <f>DAY(Data_Sales[[#This Row],[Order Date]])</f>
        <v>16</v>
      </c>
      <c r="D1879" s="14">
        <f t="shared" si="87"/>
        <v>3</v>
      </c>
      <c r="E1879" s="6">
        <f t="shared" si="88"/>
        <v>2022</v>
      </c>
      <c r="F1879" s="6">
        <v>13</v>
      </c>
      <c r="G1879" s="6" t="s">
        <v>35</v>
      </c>
      <c r="H1879" s="6" t="s">
        <v>36</v>
      </c>
      <c r="I1879" s="6">
        <f>INDEX(Data_Persons[Tenure (yrs)],MATCH(Data_Sales!H1879,Data_Persons[Sales Person],0))</f>
        <v>6</v>
      </c>
      <c r="J1879" s="6" t="s">
        <v>27</v>
      </c>
      <c r="K1879" s="6" t="s">
        <v>1662</v>
      </c>
      <c r="L1879" s="22">
        <v>69</v>
      </c>
      <c r="M1879" s="6">
        <v>9</v>
      </c>
      <c r="N1879" s="22">
        <f t="shared" si="89"/>
        <v>621</v>
      </c>
      <c r="O1879" s="6" t="str">
        <f>VLOOKUP(H1879,Data_Persons!$B$2:$C$9,2,0)</f>
        <v>Steve</v>
      </c>
    </row>
    <row r="1880" spans="1:15" x14ac:dyDescent="0.3">
      <c r="A1880" s="8" t="s">
        <v>1924</v>
      </c>
      <c r="B1880" s="43">
        <v>44639</v>
      </c>
      <c r="C1880" s="6">
        <f>DAY(Data_Sales[[#This Row],[Order Date]])</f>
        <v>19</v>
      </c>
      <c r="D1880" s="14">
        <f t="shared" si="87"/>
        <v>3</v>
      </c>
      <c r="E1880" s="6">
        <f t="shared" si="88"/>
        <v>2022</v>
      </c>
      <c r="F1880" s="6">
        <v>5</v>
      </c>
      <c r="G1880" s="6" t="s">
        <v>23</v>
      </c>
      <c r="H1880" s="6" t="s">
        <v>30</v>
      </c>
      <c r="I1880" s="6">
        <f>INDEX(Data_Persons[Tenure (yrs)],MATCH(Data_Sales!H1880,Data_Persons[Sales Person],0))</f>
        <v>2</v>
      </c>
      <c r="J1880" s="6" t="s">
        <v>21</v>
      </c>
      <c r="K1880" s="6" t="s">
        <v>1662</v>
      </c>
      <c r="L1880" s="22">
        <v>69</v>
      </c>
      <c r="M1880" s="6">
        <v>1</v>
      </c>
      <c r="N1880" s="22">
        <f t="shared" si="89"/>
        <v>69</v>
      </c>
      <c r="O1880" s="6" t="str">
        <f>VLOOKUP(H1880,Data_Persons!$B$2:$C$9,2,0)</f>
        <v>Sara</v>
      </c>
    </row>
    <row r="1881" spans="1:15" x14ac:dyDescent="0.3">
      <c r="A1881" s="8" t="s">
        <v>1925</v>
      </c>
      <c r="B1881" s="43">
        <v>44639</v>
      </c>
      <c r="C1881" s="6">
        <f>DAY(Data_Sales[[#This Row],[Order Date]])</f>
        <v>19</v>
      </c>
      <c r="D1881" s="14">
        <f t="shared" si="87"/>
        <v>3</v>
      </c>
      <c r="E1881" s="6">
        <f t="shared" si="88"/>
        <v>2022</v>
      </c>
      <c r="F1881" s="6">
        <v>1</v>
      </c>
      <c r="G1881" s="6" t="s">
        <v>61</v>
      </c>
      <c r="H1881" s="6" t="s">
        <v>20</v>
      </c>
      <c r="I1881" s="6">
        <f>INDEX(Data_Persons[Tenure (yrs)],MATCH(Data_Sales!H1881,Data_Persons[Sales Person],0))</f>
        <v>2</v>
      </c>
      <c r="J1881" s="6" t="s">
        <v>21</v>
      </c>
      <c r="K1881" s="6" t="s">
        <v>1662</v>
      </c>
      <c r="L1881" s="22">
        <v>69</v>
      </c>
      <c r="M1881" s="6">
        <v>9</v>
      </c>
      <c r="N1881" s="22">
        <f t="shared" si="89"/>
        <v>621</v>
      </c>
      <c r="O1881" s="6" t="str">
        <f>VLOOKUP(H1881,Data_Persons!$B$2:$C$9,2,0)</f>
        <v>Jeff</v>
      </c>
    </row>
    <row r="1882" spans="1:15" x14ac:dyDescent="0.3">
      <c r="A1882" s="8" t="s">
        <v>1926</v>
      </c>
      <c r="B1882" s="43">
        <v>44640</v>
      </c>
      <c r="C1882" s="6">
        <f>DAY(Data_Sales[[#This Row],[Order Date]])</f>
        <v>20</v>
      </c>
      <c r="D1882" s="14">
        <f t="shared" si="87"/>
        <v>3</v>
      </c>
      <c r="E1882" s="6">
        <f t="shared" si="88"/>
        <v>2022</v>
      </c>
      <c r="F1882" s="6">
        <v>18</v>
      </c>
      <c r="G1882" s="6" t="s">
        <v>52</v>
      </c>
      <c r="H1882" s="6" t="s">
        <v>11</v>
      </c>
      <c r="I1882" s="6">
        <f>INDEX(Data_Persons[Tenure (yrs)],MATCH(Data_Sales!H1882,Data_Persons[Sales Person],0))</f>
        <v>3</v>
      </c>
      <c r="J1882" s="6" t="s">
        <v>12</v>
      </c>
      <c r="K1882" s="6" t="s">
        <v>1662</v>
      </c>
      <c r="L1882" s="22">
        <v>69</v>
      </c>
      <c r="M1882" s="6">
        <v>3</v>
      </c>
      <c r="N1882" s="22">
        <f t="shared" si="89"/>
        <v>207</v>
      </c>
      <c r="O1882" s="6" t="str">
        <f>VLOOKUP(H1882,Data_Persons!$B$2:$C$9,2,0)</f>
        <v>Jeff</v>
      </c>
    </row>
    <row r="1883" spans="1:15" x14ac:dyDescent="0.3">
      <c r="A1883" s="8" t="s">
        <v>1927</v>
      </c>
      <c r="B1883" s="43">
        <v>44643</v>
      </c>
      <c r="C1883" s="6">
        <f>DAY(Data_Sales[[#This Row],[Order Date]])</f>
        <v>23</v>
      </c>
      <c r="D1883" s="14">
        <f t="shared" si="87"/>
        <v>3</v>
      </c>
      <c r="E1883" s="6">
        <f t="shared" si="88"/>
        <v>2022</v>
      </c>
      <c r="F1883" s="6">
        <v>8</v>
      </c>
      <c r="G1883" s="6" t="s">
        <v>76</v>
      </c>
      <c r="H1883" s="6" t="s">
        <v>16</v>
      </c>
      <c r="I1883" s="6">
        <f>INDEX(Data_Persons[Tenure (yrs)],MATCH(Data_Sales!H1883,Data_Persons[Sales Person],0))</f>
        <v>4</v>
      </c>
      <c r="J1883" s="6" t="s">
        <v>17</v>
      </c>
      <c r="K1883" s="6" t="s">
        <v>1662</v>
      </c>
      <c r="L1883" s="22">
        <v>69</v>
      </c>
      <c r="M1883" s="6">
        <v>8</v>
      </c>
      <c r="N1883" s="22">
        <f t="shared" si="89"/>
        <v>552</v>
      </c>
      <c r="O1883" s="6" t="str">
        <f>VLOOKUP(H1883,Data_Persons!$B$2:$C$9,2,0)</f>
        <v>Steve</v>
      </c>
    </row>
    <row r="1884" spans="1:15" x14ac:dyDescent="0.3">
      <c r="A1884" s="8" t="s">
        <v>1928</v>
      </c>
      <c r="B1884" s="43">
        <v>44655</v>
      </c>
      <c r="C1884" s="6">
        <f>DAY(Data_Sales[[#This Row],[Order Date]])</f>
        <v>4</v>
      </c>
      <c r="D1884" s="14">
        <f t="shared" si="87"/>
        <v>4</v>
      </c>
      <c r="E1884" s="6">
        <f t="shared" si="88"/>
        <v>2022</v>
      </c>
      <c r="F1884" s="6">
        <v>5</v>
      </c>
      <c r="G1884" s="6" t="s">
        <v>23</v>
      </c>
      <c r="H1884" s="6" t="s">
        <v>30</v>
      </c>
      <c r="I1884" s="6">
        <f>INDEX(Data_Persons[Tenure (yrs)],MATCH(Data_Sales!H1884,Data_Persons[Sales Person],0))</f>
        <v>2</v>
      </c>
      <c r="J1884" s="6" t="s">
        <v>21</v>
      </c>
      <c r="K1884" s="6" t="s">
        <v>1662</v>
      </c>
      <c r="L1884" s="22">
        <v>69</v>
      </c>
      <c r="M1884" s="6">
        <v>5</v>
      </c>
      <c r="N1884" s="22">
        <f t="shared" si="89"/>
        <v>345</v>
      </c>
      <c r="O1884" s="6" t="str">
        <f>VLOOKUP(H1884,Data_Persons!$B$2:$C$9,2,0)</f>
        <v>Sara</v>
      </c>
    </row>
    <row r="1885" spans="1:15" x14ac:dyDescent="0.3">
      <c r="A1885" s="8" t="s">
        <v>1929</v>
      </c>
      <c r="B1885" s="43">
        <v>44655</v>
      </c>
      <c r="C1885" s="6">
        <f>DAY(Data_Sales[[#This Row],[Order Date]])</f>
        <v>4</v>
      </c>
      <c r="D1885" s="14">
        <f t="shared" si="87"/>
        <v>4</v>
      </c>
      <c r="E1885" s="6">
        <f t="shared" si="88"/>
        <v>2022</v>
      </c>
      <c r="F1885" s="6">
        <v>20</v>
      </c>
      <c r="G1885" s="6" t="s">
        <v>10</v>
      </c>
      <c r="H1885" s="6" t="s">
        <v>38</v>
      </c>
      <c r="I1885" s="6">
        <f>INDEX(Data_Persons[Tenure (yrs)],MATCH(Data_Sales!H1885,Data_Persons[Sales Person],0))</f>
        <v>5</v>
      </c>
      <c r="J1885" s="6" t="s">
        <v>12</v>
      </c>
      <c r="K1885" s="6" t="s">
        <v>1662</v>
      </c>
      <c r="L1885" s="22">
        <v>69</v>
      </c>
      <c r="M1885" s="6">
        <v>9</v>
      </c>
      <c r="N1885" s="22">
        <f t="shared" si="89"/>
        <v>621</v>
      </c>
      <c r="O1885" s="6" t="str">
        <f>VLOOKUP(H1885,Data_Persons!$B$2:$C$9,2,0)</f>
        <v>Jeff</v>
      </c>
    </row>
    <row r="1886" spans="1:15" x14ac:dyDescent="0.3">
      <c r="A1886" s="8" t="s">
        <v>1930</v>
      </c>
      <c r="B1886" s="43">
        <v>44656</v>
      </c>
      <c r="C1886" s="6">
        <f>DAY(Data_Sales[[#This Row],[Order Date]])</f>
        <v>5</v>
      </c>
      <c r="D1886" s="14">
        <f t="shared" si="87"/>
        <v>4</v>
      </c>
      <c r="E1886" s="6">
        <f t="shared" si="88"/>
        <v>2022</v>
      </c>
      <c r="F1886" s="6">
        <v>4</v>
      </c>
      <c r="G1886" s="6" t="s">
        <v>19</v>
      </c>
      <c r="H1886" s="6" t="s">
        <v>30</v>
      </c>
      <c r="I1886" s="6">
        <f>INDEX(Data_Persons[Tenure (yrs)],MATCH(Data_Sales!H1886,Data_Persons[Sales Person],0))</f>
        <v>2</v>
      </c>
      <c r="J1886" s="6" t="s">
        <v>21</v>
      </c>
      <c r="K1886" s="6" t="s">
        <v>1662</v>
      </c>
      <c r="L1886" s="22">
        <v>69</v>
      </c>
      <c r="M1886" s="6">
        <v>7</v>
      </c>
      <c r="N1886" s="22">
        <f t="shared" si="89"/>
        <v>483</v>
      </c>
      <c r="O1886" s="6" t="str">
        <f>VLOOKUP(H1886,Data_Persons!$B$2:$C$9,2,0)</f>
        <v>Sara</v>
      </c>
    </row>
    <row r="1887" spans="1:15" x14ac:dyDescent="0.3">
      <c r="A1887" s="8" t="s">
        <v>1931</v>
      </c>
      <c r="B1887" s="43">
        <v>44656</v>
      </c>
      <c r="C1887" s="6">
        <f>DAY(Data_Sales[[#This Row],[Order Date]])</f>
        <v>5</v>
      </c>
      <c r="D1887" s="14">
        <f t="shared" si="87"/>
        <v>4</v>
      </c>
      <c r="E1887" s="6">
        <f t="shared" si="88"/>
        <v>2022</v>
      </c>
      <c r="F1887" s="6">
        <v>15</v>
      </c>
      <c r="G1887" s="6" t="s">
        <v>49</v>
      </c>
      <c r="H1887" s="6" t="s">
        <v>26</v>
      </c>
      <c r="I1887" s="6">
        <f>INDEX(Data_Persons[Tenure (yrs)],MATCH(Data_Sales!H1887,Data_Persons[Sales Person],0))</f>
        <v>5</v>
      </c>
      <c r="J1887" s="6" t="s">
        <v>27</v>
      </c>
      <c r="K1887" s="6" t="s">
        <v>1662</v>
      </c>
      <c r="L1887" s="22">
        <v>69</v>
      </c>
      <c r="M1887" s="6">
        <v>1</v>
      </c>
      <c r="N1887" s="22">
        <f t="shared" si="89"/>
        <v>69</v>
      </c>
      <c r="O1887" s="6" t="str">
        <f>VLOOKUP(H1887,Data_Persons!$B$2:$C$9,2,0)</f>
        <v>Sara</v>
      </c>
    </row>
    <row r="1888" spans="1:15" x14ac:dyDescent="0.3">
      <c r="A1888" s="8" t="s">
        <v>1932</v>
      </c>
      <c r="B1888" s="43">
        <v>44658</v>
      </c>
      <c r="C1888" s="6">
        <f>DAY(Data_Sales[[#This Row],[Order Date]])</f>
        <v>7</v>
      </c>
      <c r="D1888" s="14">
        <f t="shared" si="87"/>
        <v>4</v>
      </c>
      <c r="E1888" s="6">
        <f t="shared" si="88"/>
        <v>2022</v>
      </c>
      <c r="F1888" s="6">
        <v>7</v>
      </c>
      <c r="G1888" s="6" t="s">
        <v>43</v>
      </c>
      <c r="H1888" s="6" t="s">
        <v>41</v>
      </c>
      <c r="I1888" s="6">
        <f>INDEX(Data_Persons[Tenure (yrs)],MATCH(Data_Sales!H1888,Data_Persons[Sales Person],0))</f>
        <v>8</v>
      </c>
      <c r="J1888" s="6" t="s">
        <v>17</v>
      </c>
      <c r="K1888" s="6" t="s">
        <v>1662</v>
      </c>
      <c r="L1888" s="22">
        <v>69</v>
      </c>
      <c r="M1888" s="6">
        <v>6</v>
      </c>
      <c r="N1888" s="22">
        <f t="shared" si="89"/>
        <v>414</v>
      </c>
      <c r="O1888" s="6" t="str">
        <f>VLOOKUP(H1888,Data_Persons!$B$2:$C$9,2,0)</f>
        <v>Philip</v>
      </c>
    </row>
    <row r="1889" spans="1:15" x14ac:dyDescent="0.3">
      <c r="A1889" s="8" t="s">
        <v>1933</v>
      </c>
      <c r="B1889" s="43">
        <v>44660</v>
      </c>
      <c r="C1889" s="6">
        <f>DAY(Data_Sales[[#This Row],[Order Date]])</f>
        <v>9</v>
      </c>
      <c r="D1889" s="14">
        <f t="shared" si="87"/>
        <v>4</v>
      </c>
      <c r="E1889" s="6">
        <f t="shared" si="88"/>
        <v>2022</v>
      </c>
      <c r="F1889" s="6">
        <v>9</v>
      </c>
      <c r="G1889" s="6" t="s">
        <v>40</v>
      </c>
      <c r="H1889" s="6" t="s">
        <v>41</v>
      </c>
      <c r="I1889" s="6">
        <f>INDEX(Data_Persons[Tenure (yrs)],MATCH(Data_Sales!H1889,Data_Persons[Sales Person],0))</f>
        <v>8</v>
      </c>
      <c r="J1889" s="6" t="s">
        <v>17</v>
      </c>
      <c r="K1889" s="6" t="s">
        <v>1662</v>
      </c>
      <c r="L1889" s="22">
        <v>69</v>
      </c>
      <c r="M1889" s="6">
        <v>6</v>
      </c>
      <c r="N1889" s="22">
        <f t="shared" si="89"/>
        <v>414</v>
      </c>
      <c r="O1889" s="6" t="str">
        <f>VLOOKUP(H1889,Data_Persons!$B$2:$C$9,2,0)</f>
        <v>Philip</v>
      </c>
    </row>
    <row r="1890" spans="1:15" x14ac:dyDescent="0.3">
      <c r="A1890" s="8" t="s">
        <v>1934</v>
      </c>
      <c r="B1890" s="43">
        <v>44660</v>
      </c>
      <c r="C1890" s="6">
        <f>DAY(Data_Sales[[#This Row],[Order Date]])</f>
        <v>9</v>
      </c>
      <c r="D1890" s="14">
        <f t="shared" si="87"/>
        <v>4</v>
      </c>
      <c r="E1890" s="6">
        <f t="shared" si="88"/>
        <v>2022</v>
      </c>
      <c r="F1890" s="6">
        <v>17</v>
      </c>
      <c r="G1890" s="6" t="s">
        <v>63</v>
      </c>
      <c r="H1890" s="6" t="s">
        <v>11</v>
      </c>
      <c r="I1890" s="6">
        <f>INDEX(Data_Persons[Tenure (yrs)],MATCH(Data_Sales!H1890,Data_Persons[Sales Person],0))</f>
        <v>3</v>
      </c>
      <c r="J1890" s="6" t="s">
        <v>12</v>
      </c>
      <c r="K1890" s="6" t="s">
        <v>1662</v>
      </c>
      <c r="L1890" s="22">
        <v>69</v>
      </c>
      <c r="M1890" s="6">
        <v>5</v>
      </c>
      <c r="N1890" s="22">
        <f t="shared" si="89"/>
        <v>345</v>
      </c>
      <c r="O1890" s="6" t="str">
        <f>VLOOKUP(H1890,Data_Persons!$B$2:$C$9,2,0)</f>
        <v>Jeff</v>
      </c>
    </row>
    <row r="1891" spans="1:15" x14ac:dyDescent="0.3">
      <c r="A1891" s="8" t="s">
        <v>1935</v>
      </c>
      <c r="B1891" s="43">
        <v>44661</v>
      </c>
      <c r="C1891" s="6">
        <f>DAY(Data_Sales[[#This Row],[Order Date]])</f>
        <v>10</v>
      </c>
      <c r="D1891" s="14">
        <f t="shared" si="87"/>
        <v>4</v>
      </c>
      <c r="E1891" s="6">
        <f t="shared" si="88"/>
        <v>2022</v>
      </c>
      <c r="F1891" s="6">
        <v>15</v>
      </c>
      <c r="G1891" s="6" t="s">
        <v>49</v>
      </c>
      <c r="H1891" s="6" t="s">
        <v>26</v>
      </c>
      <c r="I1891" s="6">
        <f>INDEX(Data_Persons[Tenure (yrs)],MATCH(Data_Sales!H1891,Data_Persons[Sales Person],0))</f>
        <v>5</v>
      </c>
      <c r="J1891" s="6" t="s">
        <v>27</v>
      </c>
      <c r="K1891" s="6" t="s">
        <v>1662</v>
      </c>
      <c r="L1891" s="22">
        <v>69</v>
      </c>
      <c r="M1891" s="6">
        <v>0</v>
      </c>
      <c r="N1891" s="22">
        <f t="shared" si="89"/>
        <v>0</v>
      </c>
      <c r="O1891" s="6" t="str">
        <f>VLOOKUP(H1891,Data_Persons!$B$2:$C$9,2,0)</f>
        <v>Sara</v>
      </c>
    </row>
    <row r="1892" spans="1:15" x14ac:dyDescent="0.3">
      <c r="A1892" s="8" t="s">
        <v>1936</v>
      </c>
      <c r="B1892" s="43">
        <v>44667</v>
      </c>
      <c r="C1892" s="6">
        <f>DAY(Data_Sales[[#This Row],[Order Date]])</f>
        <v>16</v>
      </c>
      <c r="D1892" s="14">
        <f t="shared" si="87"/>
        <v>4</v>
      </c>
      <c r="E1892" s="6">
        <f t="shared" si="88"/>
        <v>2022</v>
      </c>
      <c r="F1892" s="6">
        <v>12</v>
      </c>
      <c r="G1892" s="6" t="s">
        <v>25</v>
      </c>
      <c r="H1892" s="6" t="s">
        <v>36</v>
      </c>
      <c r="I1892" s="6">
        <f>INDEX(Data_Persons[Tenure (yrs)],MATCH(Data_Sales!H1892,Data_Persons[Sales Person],0))</f>
        <v>6</v>
      </c>
      <c r="J1892" s="6" t="s">
        <v>27</v>
      </c>
      <c r="K1892" s="6" t="s">
        <v>1662</v>
      </c>
      <c r="L1892" s="22">
        <v>69</v>
      </c>
      <c r="M1892" s="6">
        <v>2</v>
      </c>
      <c r="N1892" s="22">
        <f t="shared" si="89"/>
        <v>138</v>
      </c>
      <c r="O1892" s="6" t="str">
        <f>VLOOKUP(H1892,Data_Persons!$B$2:$C$9,2,0)</f>
        <v>Steve</v>
      </c>
    </row>
    <row r="1893" spans="1:15" x14ac:dyDescent="0.3">
      <c r="A1893" s="8" t="s">
        <v>1937</v>
      </c>
      <c r="B1893" s="43">
        <v>44668</v>
      </c>
      <c r="C1893" s="6">
        <f>DAY(Data_Sales[[#This Row],[Order Date]])</f>
        <v>17</v>
      </c>
      <c r="D1893" s="14">
        <f t="shared" si="87"/>
        <v>4</v>
      </c>
      <c r="E1893" s="6">
        <f t="shared" si="88"/>
        <v>2022</v>
      </c>
      <c r="F1893" s="6">
        <v>1</v>
      </c>
      <c r="G1893" s="6" t="s">
        <v>61</v>
      </c>
      <c r="H1893" s="6" t="s">
        <v>20</v>
      </c>
      <c r="I1893" s="6">
        <f>INDEX(Data_Persons[Tenure (yrs)],MATCH(Data_Sales!H1893,Data_Persons[Sales Person],0))</f>
        <v>2</v>
      </c>
      <c r="J1893" s="6" t="s">
        <v>21</v>
      </c>
      <c r="K1893" s="6" t="s">
        <v>1662</v>
      </c>
      <c r="L1893" s="22">
        <v>69</v>
      </c>
      <c r="M1893" s="6">
        <v>0</v>
      </c>
      <c r="N1893" s="22">
        <f t="shared" si="89"/>
        <v>0</v>
      </c>
      <c r="O1893" s="6" t="str">
        <f>VLOOKUP(H1893,Data_Persons!$B$2:$C$9,2,0)</f>
        <v>Jeff</v>
      </c>
    </row>
    <row r="1894" spans="1:15" x14ac:dyDescent="0.3">
      <c r="A1894" s="8" t="s">
        <v>1938</v>
      </c>
      <c r="B1894" s="43">
        <v>44669</v>
      </c>
      <c r="C1894" s="6">
        <f>DAY(Data_Sales[[#This Row],[Order Date]])</f>
        <v>18</v>
      </c>
      <c r="D1894" s="14">
        <f t="shared" si="87"/>
        <v>4</v>
      </c>
      <c r="E1894" s="6">
        <f t="shared" si="88"/>
        <v>2022</v>
      </c>
      <c r="F1894" s="6">
        <v>19</v>
      </c>
      <c r="G1894" s="6" t="s">
        <v>32</v>
      </c>
      <c r="H1894" s="6" t="s">
        <v>11</v>
      </c>
      <c r="I1894" s="6">
        <f>INDEX(Data_Persons[Tenure (yrs)],MATCH(Data_Sales!H1894,Data_Persons[Sales Person],0))</f>
        <v>3</v>
      </c>
      <c r="J1894" s="6" t="s">
        <v>12</v>
      </c>
      <c r="K1894" s="6" t="s">
        <v>1662</v>
      </c>
      <c r="L1894" s="22">
        <v>69</v>
      </c>
      <c r="M1894" s="6">
        <v>0</v>
      </c>
      <c r="N1894" s="22">
        <f t="shared" si="89"/>
        <v>0</v>
      </c>
      <c r="O1894" s="6" t="str">
        <f>VLOOKUP(H1894,Data_Persons!$B$2:$C$9,2,0)</f>
        <v>Jeff</v>
      </c>
    </row>
    <row r="1895" spans="1:15" x14ac:dyDescent="0.3">
      <c r="A1895" s="8" t="s">
        <v>1939</v>
      </c>
      <c r="B1895" s="43">
        <v>44671</v>
      </c>
      <c r="C1895" s="6">
        <f>DAY(Data_Sales[[#This Row],[Order Date]])</f>
        <v>20</v>
      </c>
      <c r="D1895" s="14">
        <f t="shared" si="87"/>
        <v>4</v>
      </c>
      <c r="E1895" s="6">
        <f t="shared" si="88"/>
        <v>2022</v>
      </c>
      <c r="F1895" s="6">
        <v>4</v>
      </c>
      <c r="G1895" s="6" t="s">
        <v>19</v>
      </c>
      <c r="H1895" s="6" t="s">
        <v>20</v>
      </c>
      <c r="I1895" s="6">
        <f>INDEX(Data_Persons[Tenure (yrs)],MATCH(Data_Sales!H1895,Data_Persons[Sales Person],0))</f>
        <v>2</v>
      </c>
      <c r="J1895" s="6" t="s">
        <v>21</v>
      </c>
      <c r="K1895" s="6" t="s">
        <v>1662</v>
      </c>
      <c r="L1895" s="22">
        <v>69</v>
      </c>
      <c r="M1895" s="6">
        <v>0</v>
      </c>
      <c r="N1895" s="22">
        <f t="shared" si="89"/>
        <v>0</v>
      </c>
      <c r="O1895" s="6" t="str">
        <f>VLOOKUP(H1895,Data_Persons!$B$2:$C$9,2,0)</f>
        <v>Jeff</v>
      </c>
    </row>
    <row r="1896" spans="1:15" x14ac:dyDescent="0.3">
      <c r="A1896" s="8" t="s">
        <v>1940</v>
      </c>
      <c r="B1896" s="43">
        <v>44672</v>
      </c>
      <c r="C1896" s="6">
        <f>DAY(Data_Sales[[#This Row],[Order Date]])</f>
        <v>21</v>
      </c>
      <c r="D1896" s="14">
        <f t="shared" si="87"/>
        <v>4</v>
      </c>
      <c r="E1896" s="6">
        <f t="shared" si="88"/>
        <v>2022</v>
      </c>
      <c r="F1896" s="6">
        <v>18</v>
      </c>
      <c r="G1896" s="6" t="s">
        <v>52</v>
      </c>
      <c r="H1896" s="6" t="s">
        <v>11</v>
      </c>
      <c r="I1896" s="6">
        <f>INDEX(Data_Persons[Tenure (yrs)],MATCH(Data_Sales!H1896,Data_Persons[Sales Person],0))</f>
        <v>3</v>
      </c>
      <c r="J1896" s="6" t="s">
        <v>12</v>
      </c>
      <c r="K1896" s="6" t="s">
        <v>1662</v>
      </c>
      <c r="L1896" s="22">
        <v>69</v>
      </c>
      <c r="M1896" s="6">
        <v>2</v>
      </c>
      <c r="N1896" s="22">
        <f t="shared" si="89"/>
        <v>138</v>
      </c>
      <c r="O1896" s="6" t="str">
        <f>VLOOKUP(H1896,Data_Persons!$B$2:$C$9,2,0)</f>
        <v>Jeff</v>
      </c>
    </row>
    <row r="1897" spans="1:15" x14ac:dyDescent="0.3">
      <c r="A1897" s="8" t="s">
        <v>1941</v>
      </c>
      <c r="B1897" s="43">
        <v>44673</v>
      </c>
      <c r="C1897" s="6">
        <f>DAY(Data_Sales[[#This Row],[Order Date]])</f>
        <v>22</v>
      </c>
      <c r="D1897" s="14">
        <f t="shared" si="87"/>
        <v>4</v>
      </c>
      <c r="E1897" s="6">
        <f t="shared" si="88"/>
        <v>2022</v>
      </c>
      <c r="F1897" s="6">
        <v>1</v>
      </c>
      <c r="G1897" s="6" t="s">
        <v>61</v>
      </c>
      <c r="H1897" s="6" t="s">
        <v>30</v>
      </c>
      <c r="I1897" s="6">
        <f>INDEX(Data_Persons[Tenure (yrs)],MATCH(Data_Sales!H1897,Data_Persons[Sales Person],0))</f>
        <v>2</v>
      </c>
      <c r="J1897" s="6" t="s">
        <v>21</v>
      </c>
      <c r="K1897" s="6" t="s">
        <v>1662</v>
      </c>
      <c r="L1897" s="22">
        <v>69</v>
      </c>
      <c r="M1897" s="6">
        <v>5</v>
      </c>
      <c r="N1897" s="22">
        <f t="shared" si="89"/>
        <v>345</v>
      </c>
      <c r="O1897" s="6" t="str">
        <f>VLOOKUP(H1897,Data_Persons!$B$2:$C$9,2,0)</f>
        <v>Sara</v>
      </c>
    </row>
    <row r="1898" spans="1:15" x14ac:dyDescent="0.3">
      <c r="A1898" s="8" t="s">
        <v>1942</v>
      </c>
      <c r="B1898" s="43">
        <v>44674</v>
      </c>
      <c r="C1898" s="6">
        <f>DAY(Data_Sales[[#This Row],[Order Date]])</f>
        <v>23</v>
      </c>
      <c r="D1898" s="14">
        <f t="shared" si="87"/>
        <v>4</v>
      </c>
      <c r="E1898" s="6">
        <f t="shared" si="88"/>
        <v>2022</v>
      </c>
      <c r="F1898" s="6">
        <v>6</v>
      </c>
      <c r="G1898" s="6" t="s">
        <v>15</v>
      </c>
      <c r="H1898" s="6" t="s">
        <v>16</v>
      </c>
      <c r="I1898" s="6">
        <f>INDEX(Data_Persons[Tenure (yrs)],MATCH(Data_Sales!H1898,Data_Persons[Sales Person],0))</f>
        <v>4</v>
      </c>
      <c r="J1898" s="6" t="s">
        <v>17</v>
      </c>
      <c r="K1898" s="6" t="s">
        <v>1662</v>
      </c>
      <c r="L1898" s="22">
        <v>69</v>
      </c>
      <c r="M1898" s="6">
        <v>4</v>
      </c>
      <c r="N1898" s="22">
        <f t="shared" si="89"/>
        <v>276</v>
      </c>
      <c r="O1898" s="6" t="str">
        <f>VLOOKUP(H1898,Data_Persons!$B$2:$C$9,2,0)</f>
        <v>Steve</v>
      </c>
    </row>
    <row r="1899" spans="1:15" x14ac:dyDescent="0.3">
      <c r="A1899" s="8" t="s">
        <v>1943</v>
      </c>
      <c r="B1899" s="43">
        <v>44679</v>
      </c>
      <c r="C1899" s="6">
        <f>DAY(Data_Sales[[#This Row],[Order Date]])</f>
        <v>28</v>
      </c>
      <c r="D1899" s="14">
        <f t="shared" si="87"/>
        <v>4</v>
      </c>
      <c r="E1899" s="6">
        <f t="shared" si="88"/>
        <v>2022</v>
      </c>
      <c r="F1899" s="6">
        <v>8</v>
      </c>
      <c r="G1899" s="6" t="s">
        <v>76</v>
      </c>
      <c r="H1899" s="6" t="s">
        <v>41</v>
      </c>
      <c r="I1899" s="6">
        <f>INDEX(Data_Persons[Tenure (yrs)],MATCH(Data_Sales!H1899,Data_Persons[Sales Person],0))</f>
        <v>8</v>
      </c>
      <c r="J1899" s="6" t="s">
        <v>17</v>
      </c>
      <c r="K1899" s="6" t="s">
        <v>1662</v>
      </c>
      <c r="L1899" s="22">
        <v>69</v>
      </c>
      <c r="M1899" s="6">
        <v>8</v>
      </c>
      <c r="N1899" s="22">
        <f t="shared" si="89"/>
        <v>552</v>
      </c>
      <c r="O1899" s="6" t="str">
        <f>VLOOKUP(H1899,Data_Persons!$B$2:$C$9,2,0)</f>
        <v>Philip</v>
      </c>
    </row>
    <row r="1900" spans="1:15" x14ac:dyDescent="0.3">
      <c r="A1900" s="8" t="s">
        <v>1944</v>
      </c>
      <c r="B1900" s="43">
        <v>44681</v>
      </c>
      <c r="C1900" s="6">
        <f>DAY(Data_Sales[[#This Row],[Order Date]])</f>
        <v>30</v>
      </c>
      <c r="D1900" s="14">
        <f t="shared" si="87"/>
        <v>4</v>
      </c>
      <c r="E1900" s="6">
        <f t="shared" si="88"/>
        <v>2022</v>
      </c>
      <c r="F1900" s="6">
        <v>20</v>
      </c>
      <c r="G1900" s="6" t="s">
        <v>10</v>
      </c>
      <c r="H1900" s="6" t="s">
        <v>38</v>
      </c>
      <c r="I1900" s="6">
        <f>INDEX(Data_Persons[Tenure (yrs)],MATCH(Data_Sales!H1900,Data_Persons[Sales Person],0))</f>
        <v>5</v>
      </c>
      <c r="J1900" s="6" t="s">
        <v>12</v>
      </c>
      <c r="K1900" s="6" t="s">
        <v>1662</v>
      </c>
      <c r="L1900" s="22">
        <v>69</v>
      </c>
      <c r="M1900" s="6">
        <v>4</v>
      </c>
      <c r="N1900" s="22">
        <f t="shared" si="89"/>
        <v>276</v>
      </c>
      <c r="O1900" s="6" t="str">
        <f>VLOOKUP(H1900,Data_Persons!$B$2:$C$9,2,0)</f>
        <v>Jeff</v>
      </c>
    </row>
    <row r="1901" spans="1:15" x14ac:dyDescent="0.3">
      <c r="A1901" s="8" t="s">
        <v>1945</v>
      </c>
      <c r="B1901" s="43">
        <v>44683</v>
      </c>
      <c r="C1901" s="6">
        <f>DAY(Data_Sales[[#This Row],[Order Date]])</f>
        <v>2</v>
      </c>
      <c r="D1901" s="14">
        <f t="shared" si="87"/>
        <v>5</v>
      </c>
      <c r="E1901" s="6">
        <f t="shared" si="88"/>
        <v>2022</v>
      </c>
      <c r="F1901" s="6">
        <v>1</v>
      </c>
      <c r="G1901" s="6" t="s">
        <v>61</v>
      </c>
      <c r="H1901" s="6" t="s">
        <v>20</v>
      </c>
      <c r="I1901" s="6">
        <f>INDEX(Data_Persons[Tenure (yrs)],MATCH(Data_Sales!H1901,Data_Persons[Sales Person],0))</f>
        <v>2</v>
      </c>
      <c r="J1901" s="6" t="s">
        <v>21</v>
      </c>
      <c r="K1901" s="6" t="s">
        <v>1662</v>
      </c>
      <c r="L1901" s="22">
        <v>69</v>
      </c>
      <c r="M1901" s="6">
        <v>9</v>
      </c>
      <c r="N1901" s="22">
        <f t="shared" si="89"/>
        <v>621</v>
      </c>
      <c r="O1901" s="6" t="str">
        <f>VLOOKUP(H1901,Data_Persons!$B$2:$C$9,2,0)</f>
        <v>Jeff</v>
      </c>
    </row>
    <row r="1902" spans="1:15" x14ac:dyDescent="0.3">
      <c r="A1902" s="8" t="s">
        <v>1946</v>
      </c>
      <c r="B1902" s="43">
        <v>44684</v>
      </c>
      <c r="C1902" s="6">
        <f>DAY(Data_Sales[[#This Row],[Order Date]])</f>
        <v>3</v>
      </c>
      <c r="D1902" s="14">
        <f t="shared" si="87"/>
        <v>5</v>
      </c>
      <c r="E1902" s="6">
        <f t="shared" si="88"/>
        <v>2022</v>
      </c>
      <c r="F1902" s="6">
        <v>17</v>
      </c>
      <c r="G1902" s="6" t="s">
        <v>63</v>
      </c>
      <c r="H1902" s="6" t="s">
        <v>11</v>
      </c>
      <c r="I1902" s="6">
        <f>INDEX(Data_Persons[Tenure (yrs)],MATCH(Data_Sales!H1902,Data_Persons[Sales Person],0))</f>
        <v>3</v>
      </c>
      <c r="J1902" s="6" t="s">
        <v>12</v>
      </c>
      <c r="K1902" s="6" t="s">
        <v>1662</v>
      </c>
      <c r="L1902" s="22">
        <v>69</v>
      </c>
      <c r="M1902" s="6">
        <v>5</v>
      </c>
      <c r="N1902" s="22">
        <f t="shared" si="89"/>
        <v>345</v>
      </c>
      <c r="O1902" s="6" t="str">
        <f>VLOOKUP(H1902,Data_Persons!$B$2:$C$9,2,0)</f>
        <v>Jeff</v>
      </c>
    </row>
    <row r="1903" spans="1:15" x14ac:dyDescent="0.3">
      <c r="A1903" s="8" t="s">
        <v>1947</v>
      </c>
      <c r="B1903" s="43">
        <v>44684</v>
      </c>
      <c r="C1903" s="6">
        <f>DAY(Data_Sales[[#This Row],[Order Date]])</f>
        <v>3</v>
      </c>
      <c r="D1903" s="14">
        <f t="shared" si="87"/>
        <v>5</v>
      </c>
      <c r="E1903" s="6">
        <f t="shared" si="88"/>
        <v>2022</v>
      </c>
      <c r="F1903" s="6">
        <v>3</v>
      </c>
      <c r="G1903" s="6" t="s">
        <v>29</v>
      </c>
      <c r="H1903" s="6" t="s">
        <v>20</v>
      </c>
      <c r="I1903" s="6">
        <f>INDEX(Data_Persons[Tenure (yrs)],MATCH(Data_Sales!H1903,Data_Persons[Sales Person],0))</f>
        <v>2</v>
      </c>
      <c r="J1903" s="6" t="s">
        <v>21</v>
      </c>
      <c r="K1903" s="6" t="s">
        <v>1662</v>
      </c>
      <c r="L1903" s="22">
        <v>69</v>
      </c>
      <c r="M1903" s="6">
        <v>8</v>
      </c>
      <c r="N1903" s="22">
        <f t="shared" si="89"/>
        <v>552</v>
      </c>
      <c r="O1903" s="6" t="str">
        <f>VLOOKUP(H1903,Data_Persons!$B$2:$C$9,2,0)</f>
        <v>Jeff</v>
      </c>
    </row>
    <row r="1904" spans="1:15" x14ac:dyDescent="0.3">
      <c r="A1904" s="8" t="s">
        <v>1948</v>
      </c>
      <c r="B1904" s="43">
        <v>44685</v>
      </c>
      <c r="C1904" s="6">
        <f>DAY(Data_Sales[[#This Row],[Order Date]])</f>
        <v>4</v>
      </c>
      <c r="D1904" s="14">
        <f t="shared" si="87"/>
        <v>5</v>
      </c>
      <c r="E1904" s="6">
        <f t="shared" si="88"/>
        <v>2022</v>
      </c>
      <c r="F1904" s="6">
        <v>14</v>
      </c>
      <c r="G1904" s="6" t="s">
        <v>65</v>
      </c>
      <c r="H1904" s="6" t="s">
        <v>36</v>
      </c>
      <c r="I1904" s="6">
        <f>INDEX(Data_Persons[Tenure (yrs)],MATCH(Data_Sales!H1904,Data_Persons[Sales Person],0))</f>
        <v>6</v>
      </c>
      <c r="J1904" s="6" t="s">
        <v>27</v>
      </c>
      <c r="K1904" s="6" t="s">
        <v>1662</v>
      </c>
      <c r="L1904" s="22">
        <v>69</v>
      </c>
      <c r="M1904" s="6">
        <v>9</v>
      </c>
      <c r="N1904" s="22">
        <f t="shared" si="89"/>
        <v>621</v>
      </c>
      <c r="O1904" s="6" t="str">
        <f>VLOOKUP(H1904,Data_Persons!$B$2:$C$9,2,0)</f>
        <v>Steve</v>
      </c>
    </row>
    <row r="1905" spans="1:15" x14ac:dyDescent="0.3">
      <c r="A1905" s="8" t="s">
        <v>1949</v>
      </c>
      <c r="B1905" s="43">
        <v>44687</v>
      </c>
      <c r="C1905" s="6">
        <f>DAY(Data_Sales[[#This Row],[Order Date]])</f>
        <v>6</v>
      </c>
      <c r="D1905" s="14">
        <f t="shared" si="87"/>
        <v>5</v>
      </c>
      <c r="E1905" s="6">
        <f t="shared" si="88"/>
        <v>2022</v>
      </c>
      <c r="F1905" s="6">
        <v>15</v>
      </c>
      <c r="G1905" s="6" t="s">
        <v>49</v>
      </c>
      <c r="H1905" s="6" t="s">
        <v>36</v>
      </c>
      <c r="I1905" s="6">
        <f>INDEX(Data_Persons[Tenure (yrs)],MATCH(Data_Sales!H1905,Data_Persons[Sales Person],0))</f>
        <v>6</v>
      </c>
      <c r="J1905" s="6" t="s">
        <v>27</v>
      </c>
      <c r="K1905" s="6" t="s">
        <v>1662</v>
      </c>
      <c r="L1905" s="22">
        <v>69</v>
      </c>
      <c r="M1905" s="6">
        <v>9</v>
      </c>
      <c r="N1905" s="22">
        <f t="shared" si="89"/>
        <v>621</v>
      </c>
      <c r="O1905" s="6" t="str">
        <f>VLOOKUP(H1905,Data_Persons!$B$2:$C$9,2,0)</f>
        <v>Steve</v>
      </c>
    </row>
    <row r="1906" spans="1:15" x14ac:dyDescent="0.3">
      <c r="A1906" s="8" t="s">
        <v>1950</v>
      </c>
      <c r="B1906" s="43">
        <v>44688</v>
      </c>
      <c r="C1906" s="6">
        <f>DAY(Data_Sales[[#This Row],[Order Date]])</f>
        <v>7</v>
      </c>
      <c r="D1906" s="14">
        <f t="shared" si="87"/>
        <v>5</v>
      </c>
      <c r="E1906" s="6">
        <f t="shared" si="88"/>
        <v>2022</v>
      </c>
      <c r="F1906" s="6">
        <v>3</v>
      </c>
      <c r="G1906" s="6" t="s">
        <v>29</v>
      </c>
      <c r="H1906" s="6" t="s">
        <v>30</v>
      </c>
      <c r="I1906" s="6">
        <f>INDEX(Data_Persons[Tenure (yrs)],MATCH(Data_Sales!H1906,Data_Persons[Sales Person],0))</f>
        <v>2</v>
      </c>
      <c r="J1906" s="6" t="s">
        <v>21</v>
      </c>
      <c r="K1906" s="6" t="s">
        <v>1662</v>
      </c>
      <c r="L1906" s="22">
        <v>69</v>
      </c>
      <c r="M1906" s="6">
        <v>6</v>
      </c>
      <c r="N1906" s="22">
        <f t="shared" si="89"/>
        <v>414</v>
      </c>
      <c r="O1906" s="6" t="str">
        <f>VLOOKUP(H1906,Data_Persons!$B$2:$C$9,2,0)</f>
        <v>Sara</v>
      </c>
    </row>
    <row r="1907" spans="1:15" x14ac:dyDescent="0.3">
      <c r="A1907" s="8" t="s">
        <v>1951</v>
      </c>
      <c r="B1907" s="43">
        <v>44690</v>
      </c>
      <c r="C1907" s="6">
        <f>DAY(Data_Sales[[#This Row],[Order Date]])</f>
        <v>9</v>
      </c>
      <c r="D1907" s="14">
        <f t="shared" si="87"/>
        <v>5</v>
      </c>
      <c r="E1907" s="6">
        <f t="shared" si="88"/>
        <v>2022</v>
      </c>
      <c r="F1907" s="6">
        <v>18</v>
      </c>
      <c r="G1907" s="6" t="s">
        <v>52</v>
      </c>
      <c r="H1907" s="6" t="s">
        <v>11</v>
      </c>
      <c r="I1907" s="6">
        <f>INDEX(Data_Persons[Tenure (yrs)],MATCH(Data_Sales!H1907,Data_Persons[Sales Person],0))</f>
        <v>3</v>
      </c>
      <c r="J1907" s="6" t="s">
        <v>12</v>
      </c>
      <c r="K1907" s="6" t="s">
        <v>1662</v>
      </c>
      <c r="L1907" s="22">
        <v>69</v>
      </c>
      <c r="M1907" s="6">
        <v>4</v>
      </c>
      <c r="N1907" s="22">
        <f t="shared" si="89"/>
        <v>276</v>
      </c>
      <c r="O1907" s="6" t="str">
        <f>VLOOKUP(H1907,Data_Persons!$B$2:$C$9,2,0)</f>
        <v>Jeff</v>
      </c>
    </row>
    <row r="1908" spans="1:15" x14ac:dyDescent="0.3">
      <c r="A1908" s="8" t="s">
        <v>1952</v>
      </c>
      <c r="B1908" s="43">
        <v>44690</v>
      </c>
      <c r="C1908" s="6">
        <f>DAY(Data_Sales[[#This Row],[Order Date]])</f>
        <v>9</v>
      </c>
      <c r="D1908" s="14">
        <f t="shared" si="87"/>
        <v>5</v>
      </c>
      <c r="E1908" s="6">
        <f t="shared" si="88"/>
        <v>2022</v>
      </c>
      <c r="F1908" s="6">
        <v>1</v>
      </c>
      <c r="G1908" s="6" t="s">
        <v>61</v>
      </c>
      <c r="H1908" s="6" t="s">
        <v>20</v>
      </c>
      <c r="I1908" s="6">
        <f>INDEX(Data_Persons[Tenure (yrs)],MATCH(Data_Sales!H1908,Data_Persons[Sales Person],0))</f>
        <v>2</v>
      </c>
      <c r="J1908" s="6" t="s">
        <v>21</v>
      </c>
      <c r="K1908" s="6" t="s">
        <v>1662</v>
      </c>
      <c r="L1908" s="22">
        <v>69</v>
      </c>
      <c r="M1908" s="6">
        <v>1</v>
      </c>
      <c r="N1908" s="22">
        <f t="shared" si="89"/>
        <v>69</v>
      </c>
      <c r="O1908" s="6" t="str">
        <f>VLOOKUP(H1908,Data_Persons!$B$2:$C$9,2,0)</f>
        <v>Jeff</v>
      </c>
    </row>
    <row r="1909" spans="1:15" x14ac:dyDescent="0.3">
      <c r="A1909" s="8" t="s">
        <v>1953</v>
      </c>
      <c r="B1909" s="43">
        <v>44690</v>
      </c>
      <c r="C1909" s="6">
        <f>DAY(Data_Sales[[#This Row],[Order Date]])</f>
        <v>9</v>
      </c>
      <c r="D1909" s="14">
        <f t="shared" si="87"/>
        <v>5</v>
      </c>
      <c r="E1909" s="6">
        <f t="shared" si="88"/>
        <v>2022</v>
      </c>
      <c r="F1909" s="6">
        <v>7</v>
      </c>
      <c r="G1909" s="6" t="s">
        <v>43</v>
      </c>
      <c r="H1909" s="6" t="s">
        <v>41</v>
      </c>
      <c r="I1909" s="6">
        <f>INDEX(Data_Persons[Tenure (yrs)],MATCH(Data_Sales!H1909,Data_Persons[Sales Person],0))</f>
        <v>8</v>
      </c>
      <c r="J1909" s="6" t="s">
        <v>17</v>
      </c>
      <c r="K1909" s="6" t="s">
        <v>1662</v>
      </c>
      <c r="L1909" s="22">
        <v>69</v>
      </c>
      <c r="M1909" s="6">
        <v>5</v>
      </c>
      <c r="N1909" s="22">
        <f t="shared" si="89"/>
        <v>345</v>
      </c>
      <c r="O1909" s="6" t="str">
        <f>VLOOKUP(H1909,Data_Persons!$B$2:$C$9,2,0)</f>
        <v>Philip</v>
      </c>
    </row>
    <row r="1910" spans="1:15" x14ac:dyDescent="0.3">
      <c r="A1910" s="8" t="s">
        <v>1954</v>
      </c>
      <c r="B1910" s="43">
        <v>44691</v>
      </c>
      <c r="C1910" s="6">
        <f>DAY(Data_Sales[[#This Row],[Order Date]])</f>
        <v>10</v>
      </c>
      <c r="D1910" s="14">
        <f t="shared" si="87"/>
        <v>5</v>
      </c>
      <c r="E1910" s="6">
        <f t="shared" si="88"/>
        <v>2022</v>
      </c>
      <c r="F1910" s="6">
        <v>3</v>
      </c>
      <c r="G1910" s="6" t="s">
        <v>29</v>
      </c>
      <c r="H1910" s="6" t="s">
        <v>30</v>
      </c>
      <c r="I1910" s="6">
        <f>INDEX(Data_Persons[Tenure (yrs)],MATCH(Data_Sales!H1910,Data_Persons[Sales Person],0))</f>
        <v>2</v>
      </c>
      <c r="J1910" s="6" t="s">
        <v>21</v>
      </c>
      <c r="K1910" s="6" t="s">
        <v>1662</v>
      </c>
      <c r="L1910" s="22">
        <v>69</v>
      </c>
      <c r="M1910" s="6">
        <v>6</v>
      </c>
      <c r="N1910" s="22">
        <f t="shared" si="89"/>
        <v>414</v>
      </c>
      <c r="O1910" s="6" t="str">
        <f>VLOOKUP(H1910,Data_Persons!$B$2:$C$9,2,0)</f>
        <v>Sara</v>
      </c>
    </row>
    <row r="1911" spans="1:15" x14ac:dyDescent="0.3">
      <c r="A1911" s="8" t="s">
        <v>1955</v>
      </c>
      <c r="B1911" s="43">
        <v>44698</v>
      </c>
      <c r="C1911" s="6">
        <f>DAY(Data_Sales[[#This Row],[Order Date]])</f>
        <v>17</v>
      </c>
      <c r="D1911" s="14">
        <f t="shared" si="87"/>
        <v>5</v>
      </c>
      <c r="E1911" s="6">
        <f t="shared" si="88"/>
        <v>2022</v>
      </c>
      <c r="F1911" s="6">
        <v>13</v>
      </c>
      <c r="G1911" s="6" t="s">
        <v>35</v>
      </c>
      <c r="H1911" s="6" t="s">
        <v>36</v>
      </c>
      <c r="I1911" s="6">
        <f>INDEX(Data_Persons[Tenure (yrs)],MATCH(Data_Sales!H1911,Data_Persons[Sales Person],0))</f>
        <v>6</v>
      </c>
      <c r="J1911" s="6" t="s">
        <v>27</v>
      </c>
      <c r="K1911" s="6" t="s">
        <v>1662</v>
      </c>
      <c r="L1911" s="22">
        <v>69</v>
      </c>
      <c r="M1911" s="6">
        <v>0</v>
      </c>
      <c r="N1911" s="22">
        <f t="shared" si="89"/>
        <v>0</v>
      </c>
      <c r="O1911" s="6" t="str">
        <f>VLOOKUP(H1911,Data_Persons!$B$2:$C$9,2,0)</f>
        <v>Steve</v>
      </c>
    </row>
    <row r="1912" spans="1:15" x14ac:dyDescent="0.3">
      <c r="A1912" s="8" t="s">
        <v>1956</v>
      </c>
      <c r="B1912" s="43">
        <v>44698</v>
      </c>
      <c r="C1912" s="6">
        <f>DAY(Data_Sales[[#This Row],[Order Date]])</f>
        <v>17</v>
      </c>
      <c r="D1912" s="14">
        <f t="shared" si="87"/>
        <v>5</v>
      </c>
      <c r="E1912" s="6">
        <f t="shared" si="88"/>
        <v>2022</v>
      </c>
      <c r="F1912" s="6">
        <v>1</v>
      </c>
      <c r="G1912" s="6" t="s">
        <v>61</v>
      </c>
      <c r="H1912" s="6" t="s">
        <v>30</v>
      </c>
      <c r="I1912" s="6">
        <f>INDEX(Data_Persons[Tenure (yrs)],MATCH(Data_Sales!H1912,Data_Persons[Sales Person],0))</f>
        <v>2</v>
      </c>
      <c r="J1912" s="6" t="s">
        <v>21</v>
      </c>
      <c r="K1912" s="6" t="s">
        <v>1662</v>
      </c>
      <c r="L1912" s="22">
        <v>69</v>
      </c>
      <c r="M1912" s="6">
        <v>7</v>
      </c>
      <c r="N1912" s="22">
        <f t="shared" si="89"/>
        <v>483</v>
      </c>
      <c r="O1912" s="6" t="str">
        <f>VLOOKUP(H1912,Data_Persons!$B$2:$C$9,2,0)</f>
        <v>Sara</v>
      </c>
    </row>
    <row r="1913" spans="1:15" x14ac:dyDescent="0.3">
      <c r="A1913" s="8" t="s">
        <v>1957</v>
      </c>
      <c r="B1913" s="43">
        <v>44702</v>
      </c>
      <c r="C1913" s="6">
        <f>DAY(Data_Sales[[#This Row],[Order Date]])</f>
        <v>21</v>
      </c>
      <c r="D1913" s="14">
        <f t="shared" si="87"/>
        <v>5</v>
      </c>
      <c r="E1913" s="6">
        <f t="shared" si="88"/>
        <v>2022</v>
      </c>
      <c r="F1913" s="6">
        <v>17</v>
      </c>
      <c r="G1913" s="6" t="s">
        <v>63</v>
      </c>
      <c r="H1913" s="6" t="s">
        <v>11</v>
      </c>
      <c r="I1913" s="6">
        <f>INDEX(Data_Persons[Tenure (yrs)],MATCH(Data_Sales!H1913,Data_Persons[Sales Person],0))</f>
        <v>3</v>
      </c>
      <c r="J1913" s="6" t="s">
        <v>12</v>
      </c>
      <c r="K1913" s="6" t="s">
        <v>1662</v>
      </c>
      <c r="L1913" s="22">
        <v>69</v>
      </c>
      <c r="M1913" s="6">
        <v>2</v>
      </c>
      <c r="N1913" s="22">
        <f t="shared" si="89"/>
        <v>138</v>
      </c>
      <c r="O1913" s="6" t="str">
        <f>VLOOKUP(H1913,Data_Persons!$B$2:$C$9,2,0)</f>
        <v>Jeff</v>
      </c>
    </row>
    <row r="1914" spans="1:15" x14ac:dyDescent="0.3">
      <c r="A1914" s="8" t="s">
        <v>1958</v>
      </c>
      <c r="B1914" s="43">
        <v>44703</v>
      </c>
      <c r="C1914" s="6">
        <f>DAY(Data_Sales[[#This Row],[Order Date]])</f>
        <v>22</v>
      </c>
      <c r="D1914" s="14">
        <f t="shared" si="87"/>
        <v>5</v>
      </c>
      <c r="E1914" s="6">
        <f t="shared" si="88"/>
        <v>2022</v>
      </c>
      <c r="F1914" s="6">
        <v>8</v>
      </c>
      <c r="G1914" s="6" t="s">
        <v>76</v>
      </c>
      <c r="H1914" s="6" t="s">
        <v>16</v>
      </c>
      <c r="I1914" s="6">
        <f>INDEX(Data_Persons[Tenure (yrs)],MATCH(Data_Sales!H1914,Data_Persons[Sales Person],0))</f>
        <v>4</v>
      </c>
      <c r="J1914" s="6" t="s">
        <v>17</v>
      </c>
      <c r="K1914" s="6" t="s">
        <v>1662</v>
      </c>
      <c r="L1914" s="22">
        <v>69</v>
      </c>
      <c r="M1914" s="6">
        <v>2</v>
      </c>
      <c r="N1914" s="22">
        <f t="shared" si="89"/>
        <v>138</v>
      </c>
      <c r="O1914" s="6" t="str">
        <f>VLOOKUP(H1914,Data_Persons!$B$2:$C$9,2,0)</f>
        <v>Steve</v>
      </c>
    </row>
    <row r="1915" spans="1:15" x14ac:dyDescent="0.3">
      <c r="A1915" s="8" t="s">
        <v>1959</v>
      </c>
      <c r="B1915" s="43">
        <v>44703</v>
      </c>
      <c r="C1915" s="6">
        <f>DAY(Data_Sales[[#This Row],[Order Date]])</f>
        <v>22</v>
      </c>
      <c r="D1915" s="14">
        <f t="shared" si="87"/>
        <v>5</v>
      </c>
      <c r="E1915" s="6">
        <f t="shared" si="88"/>
        <v>2022</v>
      </c>
      <c r="F1915" s="6">
        <v>14</v>
      </c>
      <c r="G1915" s="6" t="s">
        <v>65</v>
      </c>
      <c r="H1915" s="6" t="s">
        <v>26</v>
      </c>
      <c r="I1915" s="6">
        <f>INDEX(Data_Persons[Tenure (yrs)],MATCH(Data_Sales!H1915,Data_Persons[Sales Person],0))</f>
        <v>5</v>
      </c>
      <c r="J1915" s="6" t="s">
        <v>27</v>
      </c>
      <c r="K1915" s="6" t="s">
        <v>1662</v>
      </c>
      <c r="L1915" s="22">
        <v>69</v>
      </c>
      <c r="M1915" s="6">
        <v>9</v>
      </c>
      <c r="N1915" s="22">
        <f t="shared" si="89"/>
        <v>621</v>
      </c>
      <c r="O1915" s="6" t="str">
        <f>VLOOKUP(H1915,Data_Persons!$B$2:$C$9,2,0)</f>
        <v>Sara</v>
      </c>
    </row>
    <row r="1916" spans="1:15" x14ac:dyDescent="0.3">
      <c r="A1916" s="8" t="s">
        <v>1960</v>
      </c>
      <c r="B1916" s="43">
        <v>44706</v>
      </c>
      <c r="C1916" s="6">
        <f>DAY(Data_Sales[[#This Row],[Order Date]])</f>
        <v>25</v>
      </c>
      <c r="D1916" s="14">
        <f t="shared" si="87"/>
        <v>5</v>
      </c>
      <c r="E1916" s="6">
        <f t="shared" si="88"/>
        <v>2022</v>
      </c>
      <c r="F1916" s="6">
        <v>7</v>
      </c>
      <c r="G1916" s="6" t="s">
        <v>43</v>
      </c>
      <c r="H1916" s="6" t="s">
        <v>16</v>
      </c>
      <c r="I1916" s="6">
        <f>INDEX(Data_Persons[Tenure (yrs)],MATCH(Data_Sales!H1916,Data_Persons[Sales Person],0))</f>
        <v>4</v>
      </c>
      <c r="J1916" s="6" t="s">
        <v>17</v>
      </c>
      <c r="K1916" s="6" t="s">
        <v>1662</v>
      </c>
      <c r="L1916" s="22">
        <v>69</v>
      </c>
      <c r="M1916" s="6">
        <v>3</v>
      </c>
      <c r="N1916" s="22">
        <f t="shared" si="89"/>
        <v>207</v>
      </c>
      <c r="O1916" s="6" t="str">
        <f>VLOOKUP(H1916,Data_Persons!$B$2:$C$9,2,0)</f>
        <v>Steve</v>
      </c>
    </row>
    <row r="1917" spans="1:15" x14ac:dyDescent="0.3">
      <c r="A1917" s="8" t="s">
        <v>1961</v>
      </c>
      <c r="B1917" s="43">
        <v>44706</v>
      </c>
      <c r="C1917" s="6">
        <f>DAY(Data_Sales[[#This Row],[Order Date]])</f>
        <v>25</v>
      </c>
      <c r="D1917" s="14">
        <f t="shared" si="87"/>
        <v>5</v>
      </c>
      <c r="E1917" s="6">
        <f t="shared" si="88"/>
        <v>2022</v>
      </c>
      <c r="F1917" s="6">
        <v>9</v>
      </c>
      <c r="G1917" s="6" t="s">
        <v>40</v>
      </c>
      <c r="H1917" s="6" t="s">
        <v>41</v>
      </c>
      <c r="I1917" s="6">
        <f>INDEX(Data_Persons[Tenure (yrs)],MATCH(Data_Sales!H1917,Data_Persons[Sales Person],0))</f>
        <v>8</v>
      </c>
      <c r="J1917" s="6" t="s">
        <v>17</v>
      </c>
      <c r="K1917" s="6" t="s">
        <v>1662</v>
      </c>
      <c r="L1917" s="22">
        <v>69</v>
      </c>
      <c r="M1917" s="6">
        <v>0</v>
      </c>
      <c r="N1917" s="22">
        <f t="shared" si="89"/>
        <v>0</v>
      </c>
      <c r="O1917" s="6" t="str">
        <f>VLOOKUP(H1917,Data_Persons!$B$2:$C$9,2,0)</f>
        <v>Philip</v>
      </c>
    </row>
    <row r="1918" spans="1:15" x14ac:dyDescent="0.3">
      <c r="A1918" s="8" t="s">
        <v>1962</v>
      </c>
      <c r="B1918" s="43">
        <v>44707</v>
      </c>
      <c r="C1918" s="6">
        <f>DAY(Data_Sales[[#This Row],[Order Date]])</f>
        <v>26</v>
      </c>
      <c r="D1918" s="14">
        <f t="shared" si="87"/>
        <v>5</v>
      </c>
      <c r="E1918" s="6">
        <f t="shared" si="88"/>
        <v>2022</v>
      </c>
      <c r="F1918" s="6">
        <v>7</v>
      </c>
      <c r="G1918" s="6" t="s">
        <v>43</v>
      </c>
      <c r="H1918" s="6" t="s">
        <v>16</v>
      </c>
      <c r="I1918" s="6">
        <f>INDEX(Data_Persons[Tenure (yrs)],MATCH(Data_Sales!H1918,Data_Persons[Sales Person],0))</f>
        <v>4</v>
      </c>
      <c r="J1918" s="6" t="s">
        <v>17</v>
      </c>
      <c r="K1918" s="6" t="s">
        <v>1662</v>
      </c>
      <c r="L1918" s="22">
        <v>69</v>
      </c>
      <c r="M1918" s="6">
        <v>3</v>
      </c>
      <c r="N1918" s="22">
        <f t="shared" si="89"/>
        <v>207</v>
      </c>
      <c r="O1918" s="6" t="str">
        <f>VLOOKUP(H1918,Data_Persons!$B$2:$C$9,2,0)</f>
        <v>Steve</v>
      </c>
    </row>
    <row r="1919" spans="1:15" x14ac:dyDescent="0.3">
      <c r="A1919" s="8" t="s">
        <v>1963</v>
      </c>
      <c r="B1919" s="43">
        <v>44707</v>
      </c>
      <c r="C1919" s="6">
        <f>DAY(Data_Sales[[#This Row],[Order Date]])</f>
        <v>26</v>
      </c>
      <c r="D1919" s="14">
        <f t="shared" si="87"/>
        <v>5</v>
      </c>
      <c r="E1919" s="6">
        <f t="shared" si="88"/>
        <v>2022</v>
      </c>
      <c r="F1919" s="6">
        <v>16</v>
      </c>
      <c r="G1919" s="6" t="s">
        <v>92</v>
      </c>
      <c r="H1919" s="6" t="s">
        <v>11</v>
      </c>
      <c r="I1919" s="6">
        <f>INDEX(Data_Persons[Tenure (yrs)],MATCH(Data_Sales!H1919,Data_Persons[Sales Person],0))</f>
        <v>3</v>
      </c>
      <c r="J1919" s="6" t="s">
        <v>12</v>
      </c>
      <c r="K1919" s="6" t="s">
        <v>1662</v>
      </c>
      <c r="L1919" s="22">
        <v>69</v>
      </c>
      <c r="M1919" s="6">
        <v>5</v>
      </c>
      <c r="N1919" s="22">
        <f t="shared" si="89"/>
        <v>345</v>
      </c>
      <c r="O1919" s="6" t="str">
        <f>VLOOKUP(H1919,Data_Persons!$B$2:$C$9,2,0)</f>
        <v>Jeff</v>
      </c>
    </row>
    <row r="1920" spans="1:15" x14ac:dyDescent="0.3">
      <c r="A1920" s="8" t="s">
        <v>1964</v>
      </c>
      <c r="B1920" s="43">
        <v>44710</v>
      </c>
      <c r="C1920" s="6">
        <f>DAY(Data_Sales[[#This Row],[Order Date]])</f>
        <v>29</v>
      </c>
      <c r="D1920" s="14">
        <f t="shared" si="87"/>
        <v>5</v>
      </c>
      <c r="E1920" s="6">
        <f t="shared" si="88"/>
        <v>2022</v>
      </c>
      <c r="F1920" s="6">
        <v>16</v>
      </c>
      <c r="G1920" s="6" t="s">
        <v>92</v>
      </c>
      <c r="H1920" s="6" t="s">
        <v>38</v>
      </c>
      <c r="I1920" s="6">
        <f>INDEX(Data_Persons[Tenure (yrs)],MATCH(Data_Sales!H1920,Data_Persons[Sales Person],0))</f>
        <v>5</v>
      </c>
      <c r="J1920" s="6" t="s">
        <v>12</v>
      </c>
      <c r="K1920" s="6" t="s">
        <v>1662</v>
      </c>
      <c r="L1920" s="22">
        <v>69</v>
      </c>
      <c r="M1920" s="6">
        <v>1</v>
      </c>
      <c r="N1920" s="22">
        <f t="shared" si="89"/>
        <v>69</v>
      </c>
      <c r="O1920" s="6" t="str">
        <f>VLOOKUP(H1920,Data_Persons!$B$2:$C$9,2,0)</f>
        <v>Jeff</v>
      </c>
    </row>
    <row r="1921" spans="1:15" x14ac:dyDescent="0.3">
      <c r="A1921" s="8" t="s">
        <v>1965</v>
      </c>
      <c r="B1921" s="43">
        <v>44712</v>
      </c>
      <c r="C1921" s="6">
        <f>DAY(Data_Sales[[#This Row],[Order Date]])</f>
        <v>31</v>
      </c>
      <c r="D1921" s="14">
        <f t="shared" si="87"/>
        <v>5</v>
      </c>
      <c r="E1921" s="6">
        <f t="shared" si="88"/>
        <v>2022</v>
      </c>
      <c r="F1921" s="6">
        <v>18</v>
      </c>
      <c r="G1921" s="6" t="s">
        <v>52</v>
      </c>
      <c r="H1921" s="6" t="s">
        <v>11</v>
      </c>
      <c r="I1921" s="6">
        <f>INDEX(Data_Persons[Tenure (yrs)],MATCH(Data_Sales!H1921,Data_Persons[Sales Person],0))</f>
        <v>3</v>
      </c>
      <c r="J1921" s="6" t="s">
        <v>12</v>
      </c>
      <c r="K1921" s="6" t="s">
        <v>1662</v>
      </c>
      <c r="L1921" s="22">
        <v>69</v>
      </c>
      <c r="M1921" s="6">
        <v>4</v>
      </c>
      <c r="N1921" s="22">
        <f t="shared" si="89"/>
        <v>276</v>
      </c>
      <c r="O1921" s="6" t="str">
        <f>VLOOKUP(H1921,Data_Persons!$B$2:$C$9,2,0)</f>
        <v>Jeff</v>
      </c>
    </row>
    <row r="1922" spans="1:15" x14ac:dyDescent="0.3">
      <c r="A1922" s="8" t="s">
        <v>1966</v>
      </c>
      <c r="B1922" s="43">
        <v>44714</v>
      </c>
      <c r="C1922" s="6">
        <f>DAY(Data_Sales[[#This Row],[Order Date]])</f>
        <v>2</v>
      </c>
      <c r="D1922" s="14">
        <f t="shared" ref="D1922:D1985" si="90">MONTH(B1922)</f>
        <v>6</v>
      </c>
      <c r="E1922" s="6">
        <f t="shared" ref="E1922:E1985" si="91">YEAR(B1922)</f>
        <v>2022</v>
      </c>
      <c r="F1922" s="6">
        <v>3</v>
      </c>
      <c r="G1922" s="6" t="s">
        <v>29</v>
      </c>
      <c r="H1922" s="6" t="s">
        <v>30</v>
      </c>
      <c r="I1922" s="6">
        <f>INDEX(Data_Persons[Tenure (yrs)],MATCH(Data_Sales!H1922,Data_Persons[Sales Person],0))</f>
        <v>2</v>
      </c>
      <c r="J1922" s="6" t="s">
        <v>21</v>
      </c>
      <c r="K1922" s="6" t="s">
        <v>1662</v>
      </c>
      <c r="L1922" s="22">
        <v>69</v>
      </c>
      <c r="M1922" s="6">
        <v>6</v>
      </c>
      <c r="N1922" s="22">
        <f t="shared" si="89"/>
        <v>414</v>
      </c>
      <c r="O1922" s="6" t="str">
        <f>VLOOKUP(H1922,Data_Persons!$B$2:$C$9,2,0)</f>
        <v>Sara</v>
      </c>
    </row>
    <row r="1923" spans="1:15" x14ac:dyDescent="0.3">
      <c r="A1923" s="8" t="s">
        <v>1967</v>
      </c>
      <c r="B1923" s="43">
        <v>44714</v>
      </c>
      <c r="C1923" s="6">
        <f>DAY(Data_Sales[[#This Row],[Order Date]])</f>
        <v>2</v>
      </c>
      <c r="D1923" s="14">
        <f t="shared" si="90"/>
        <v>6</v>
      </c>
      <c r="E1923" s="6">
        <f t="shared" si="91"/>
        <v>2022</v>
      </c>
      <c r="F1923" s="6">
        <v>10</v>
      </c>
      <c r="G1923" s="6" t="s">
        <v>68</v>
      </c>
      <c r="H1923" s="6" t="s">
        <v>16</v>
      </c>
      <c r="I1923" s="6">
        <f>INDEX(Data_Persons[Tenure (yrs)],MATCH(Data_Sales!H1923,Data_Persons[Sales Person],0))</f>
        <v>4</v>
      </c>
      <c r="J1923" s="6" t="s">
        <v>17</v>
      </c>
      <c r="K1923" s="6" t="s">
        <v>1662</v>
      </c>
      <c r="L1923" s="22">
        <v>69</v>
      </c>
      <c r="M1923" s="6">
        <v>4</v>
      </c>
      <c r="N1923" s="22">
        <f t="shared" ref="N1923:N1986" si="92">L1923*M1923</f>
        <v>276</v>
      </c>
      <c r="O1923" s="6" t="str">
        <f>VLOOKUP(H1923,Data_Persons!$B$2:$C$9,2,0)</f>
        <v>Steve</v>
      </c>
    </row>
    <row r="1924" spans="1:15" x14ac:dyDescent="0.3">
      <c r="A1924" s="8" t="s">
        <v>1968</v>
      </c>
      <c r="B1924" s="43">
        <v>44715</v>
      </c>
      <c r="C1924" s="6">
        <f>DAY(Data_Sales[[#This Row],[Order Date]])</f>
        <v>3</v>
      </c>
      <c r="D1924" s="14">
        <f t="shared" si="90"/>
        <v>6</v>
      </c>
      <c r="E1924" s="6">
        <f t="shared" si="91"/>
        <v>2022</v>
      </c>
      <c r="F1924" s="6">
        <v>19</v>
      </c>
      <c r="G1924" s="6" t="s">
        <v>32</v>
      </c>
      <c r="H1924" s="6" t="s">
        <v>11</v>
      </c>
      <c r="I1924" s="6">
        <f>INDEX(Data_Persons[Tenure (yrs)],MATCH(Data_Sales!H1924,Data_Persons[Sales Person],0))</f>
        <v>3</v>
      </c>
      <c r="J1924" s="6" t="s">
        <v>12</v>
      </c>
      <c r="K1924" s="6" t="s">
        <v>1662</v>
      </c>
      <c r="L1924" s="22">
        <v>69</v>
      </c>
      <c r="M1924" s="6">
        <v>1</v>
      </c>
      <c r="N1924" s="22">
        <f t="shared" si="92"/>
        <v>69</v>
      </c>
      <c r="O1924" s="6" t="str">
        <f>VLOOKUP(H1924,Data_Persons!$B$2:$C$9,2,0)</f>
        <v>Jeff</v>
      </c>
    </row>
    <row r="1925" spans="1:15" x14ac:dyDescent="0.3">
      <c r="A1925" s="8" t="s">
        <v>1969</v>
      </c>
      <c r="B1925" s="43">
        <v>44718</v>
      </c>
      <c r="C1925" s="6">
        <f>DAY(Data_Sales[[#This Row],[Order Date]])</f>
        <v>6</v>
      </c>
      <c r="D1925" s="14">
        <f t="shared" si="90"/>
        <v>6</v>
      </c>
      <c r="E1925" s="6">
        <f t="shared" si="91"/>
        <v>2022</v>
      </c>
      <c r="F1925" s="6">
        <v>17</v>
      </c>
      <c r="G1925" s="6" t="s">
        <v>63</v>
      </c>
      <c r="H1925" s="6" t="s">
        <v>11</v>
      </c>
      <c r="I1925" s="6">
        <f>INDEX(Data_Persons[Tenure (yrs)],MATCH(Data_Sales!H1925,Data_Persons[Sales Person],0))</f>
        <v>3</v>
      </c>
      <c r="J1925" s="6" t="s">
        <v>12</v>
      </c>
      <c r="K1925" s="6" t="s">
        <v>1662</v>
      </c>
      <c r="L1925" s="22">
        <v>69</v>
      </c>
      <c r="M1925" s="6">
        <v>7</v>
      </c>
      <c r="N1925" s="22">
        <f t="shared" si="92"/>
        <v>483</v>
      </c>
      <c r="O1925" s="6" t="str">
        <f>VLOOKUP(H1925,Data_Persons!$B$2:$C$9,2,0)</f>
        <v>Jeff</v>
      </c>
    </row>
    <row r="1926" spans="1:15" x14ac:dyDescent="0.3">
      <c r="A1926" s="8" t="s">
        <v>1970</v>
      </c>
      <c r="B1926" s="43">
        <v>44719</v>
      </c>
      <c r="C1926" s="6">
        <f>DAY(Data_Sales[[#This Row],[Order Date]])</f>
        <v>7</v>
      </c>
      <c r="D1926" s="14">
        <f t="shared" si="90"/>
        <v>6</v>
      </c>
      <c r="E1926" s="6">
        <f t="shared" si="91"/>
        <v>2022</v>
      </c>
      <c r="F1926" s="6">
        <v>2</v>
      </c>
      <c r="G1926" s="6" t="s">
        <v>74</v>
      </c>
      <c r="H1926" s="6" t="s">
        <v>30</v>
      </c>
      <c r="I1926" s="6">
        <f>INDEX(Data_Persons[Tenure (yrs)],MATCH(Data_Sales!H1926,Data_Persons[Sales Person],0))</f>
        <v>2</v>
      </c>
      <c r="J1926" s="6" t="s">
        <v>21</v>
      </c>
      <c r="K1926" s="6" t="s">
        <v>1662</v>
      </c>
      <c r="L1926" s="22">
        <v>69</v>
      </c>
      <c r="M1926" s="6">
        <v>3</v>
      </c>
      <c r="N1926" s="22">
        <f t="shared" si="92"/>
        <v>207</v>
      </c>
      <c r="O1926" s="6" t="str">
        <f>VLOOKUP(H1926,Data_Persons!$B$2:$C$9,2,0)</f>
        <v>Sara</v>
      </c>
    </row>
    <row r="1927" spans="1:15" x14ac:dyDescent="0.3">
      <c r="A1927" s="8" t="s">
        <v>1971</v>
      </c>
      <c r="B1927" s="43">
        <v>44720</v>
      </c>
      <c r="C1927" s="6">
        <f>DAY(Data_Sales[[#This Row],[Order Date]])</f>
        <v>8</v>
      </c>
      <c r="D1927" s="14">
        <f t="shared" si="90"/>
        <v>6</v>
      </c>
      <c r="E1927" s="6">
        <f t="shared" si="91"/>
        <v>2022</v>
      </c>
      <c r="F1927" s="6">
        <v>19</v>
      </c>
      <c r="G1927" s="6" t="s">
        <v>32</v>
      </c>
      <c r="H1927" s="6" t="s">
        <v>38</v>
      </c>
      <c r="I1927" s="6">
        <f>INDEX(Data_Persons[Tenure (yrs)],MATCH(Data_Sales!H1927,Data_Persons[Sales Person],0))</f>
        <v>5</v>
      </c>
      <c r="J1927" s="6" t="s">
        <v>12</v>
      </c>
      <c r="K1927" s="6" t="s">
        <v>1662</v>
      </c>
      <c r="L1927" s="22">
        <v>69</v>
      </c>
      <c r="M1927" s="6">
        <v>5</v>
      </c>
      <c r="N1927" s="22">
        <f t="shared" si="92"/>
        <v>345</v>
      </c>
      <c r="O1927" s="6" t="str">
        <f>VLOOKUP(H1927,Data_Persons!$B$2:$C$9,2,0)</f>
        <v>Jeff</v>
      </c>
    </row>
    <row r="1928" spans="1:15" x14ac:dyDescent="0.3">
      <c r="A1928" s="8" t="s">
        <v>1972</v>
      </c>
      <c r="B1928" s="43">
        <v>44723</v>
      </c>
      <c r="C1928" s="6">
        <f>DAY(Data_Sales[[#This Row],[Order Date]])</f>
        <v>11</v>
      </c>
      <c r="D1928" s="14">
        <f t="shared" si="90"/>
        <v>6</v>
      </c>
      <c r="E1928" s="6">
        <f t="shared" si="91"/>
        <v>2022</v>
      </c>
      <c r="F1928" s="6">
        <v>20</v>
      </c>
      <c r="G1928" s="6" t="s">
        <v>10</v>
      </c>
      <c r="H1928" s="6" t="s">
        <v>11</v>
      </c>
      <c r="I1928" s="6">
        <f>INDEX(Data_Persons[Tenure (yrs)],MATCH(Data_Sales!H1928,Data_Persons[Sales Person],0))</f>
        <v>3</v>
      </c>
      <c r="J1928" s="6" t="s">
        <v>12</v>
      </c>
      <c r="K1928" s="6" t="s">
        <v>1662</v>
      </c>
      <c r="L1928" s="22">
        <v>69</v>
      </c>
      <c r="M1928" s="6">
        <v>0</v>
      </c>
      <c r="N1928" s="22">
        <f t="shared" si="92"/>
        <v>0</v>
      </c>
      <c r="O1928" s="6" t="str">
        <f>VLOOKUP(H1928,Data_Persons!$B$2:$C$9,2,0)</f>
        <v>Jeff</v>
      </c>
    </row>
    <row r="1929" spans="1:15" x14ac:dyDescent="0.3">
      <c r="A1929" s="8" t="s">
        <v>1973</v>
      </c>
      <c r="B1929" s="43">
        <v>44726</v>
      </c>
      <c r="C1929" s="6">
        <f>DAY(Data_Sales[[#This Row],[Order Date]])</f>
        <v>14</v>
      </c>
      <c r="D1929" s="14">
        <f t="shared" si="90"/>
        <v>6</v>
      </c>
      <c r="E1929" s="6">
        <f t="shared" si="91"/>
        <v>2022</v>
      </c>
      <c r="F1929" s="6">
        <v>13</v>
      </c>
      <c r="G1929" s="6" t="s">
        <v>35</v>
      </c>
      <c r="H1929" s="6" t="s">
        <v>36</v>
      </c>
      <c r="I1929" s="6">
        <f>INDEX(Data_Persons[Tenure (yrs)],MATCH(Data_Sales!H1929,Data_Persons[Sales Person],0))</f>
        <v>6</v>
      </c>
      <c r="J1929" s="6" t="s">
        <v>27</v>
      </c>
      <c r="K1929" s="6" t="s">
        <v>1662</v>
      </c>
      <c r="L1929" s="22">
        <v>69</v>
      </c>
      <c r="M1929" s="6">
        <v>4</v>
      </c>
      <c r="N1929" s="22">
        <f t="shared" si="92"/>
        <v>276</v>
      </c>
      <c r="O1929" s="6" t="str">
        <f>VLOOKUP(H1929,Data_Persons!$B$2:$C$9,2,0)</f>
        <v>Steve</v>
      </c>
    </row>
    <row r="1930" spans="1:15" x14ac:dyDescent="0.3">
      <c r="A1930" s="8" t="s">
        <v>1974</v>
      </c>
      <c r="B1930" s="43">
        <v>44727</v>
      </c>
      <c r="C1930" s="6">
        <f>DAY(Data_Sales[[#This Row],[Order Date]])</f>
        <v>15</v>
      </c>
      <c r="D1930" s="14">
        <f t="shared" si="90"/>
        <v>6</v>
      </c>
      <c r="E1930" s="6">
        <f t="shared" si="91"/>
        <v>2022</v>
      </c>
      <c r="F1930" s="6">
        <v>9</v>
      </c>
      <c r="G1930" s="6" t="s">
        <v>40</v>
      </c>
      <c r="H1930" s="6" t="s">
        <v>41</v>
      </c>
      <c r="I1930" s="6">
        <f>INDEX(Data_Persons[Tenure (yrs)],MATCH(Data_Sales!H1930,Data_Persons[Sales Person],0))</f>
        <v>8</v>
      </c>
      <c r="J1930" s="6" t="s">
        <v>17</v>
      </c>
      <c r="K1930" s="6" t="s">
        <v>1662</v>
      </c>
      <c r="L1930" s="22">
        <v>69</v>
      </c>
      <c r="M1930" s="6">
        <v>5</v>
      </c>
      <c r="N1930" s="22">
        <f t="shared" si="92"/>
        <v>345</v>
      </c>
      <c r="O1930" s="6" t="str">
        <f>VLOOKUP(H1930,Data_Persons!$B$2:$C$9,2,0)</f>
        <v>Philip</v>
      </c>
    </row>
    <row r="1931" spans="1:15" x14ac:dyDescent="0.3">
      <c r="A1931" s="8" t="s">
        <v>1975</v>
      </c>
      <c r="B1931" s="43">
        <v>44727</v>
      </c>
      <c r="C1931" s="6">
        <f>DAY(Data_Sales[[#This Row],[Order Date]])</f>
        <v>15</v>
      </c>
      <c r="D1931" s="14">
        <f t="shared" si="90"/>
        <v>6</v>
      </c>
      <c r="E1931" s="6">
        <f t="shared" si="91"/>
        <v>2022</v>
      </c>
      <c r="F1931" s="6">
        <v>20</v>
      </c>
      <c r="G1931" s="6" t="s">
        <v>10</v>
      </c>
      <c r="H1931" s="6" t="s">
        <v>11</v>
      </c>
      <c r="I1931" s="6">
        <f>INDEX(Data_Persons[Tenure (yrs)],MATCH(Data_Sales!H1931,Data_Persons[Sales Person],0))</f>
        <v>3</v>
      </c>
      <c r="J1931" s="6" t="s">
        <v>12</v>
      </c>
      <c r="K1931" s="6" t="s">
        <v>1662</v>
      </c>
      <c r="L1931" s="22">
        <v>69</v>
      </c>
      <c r="M1931" s="6">
        <v>8</v>
      </c>
      <c r="N1931" s="22">
        <f t="shared" si="92"/>
        <v>552</v>
      </c>
      <c r="O1931" s="6" t="str">
        <f>VLOOKUP(H1931,Data_Persons!$B$2:$C$9,2,0)</f>
        <v>Jeff</v>
      </c>
    </row>
    <row r="1932" spans="1:15" x14ac:dyDescent="0.3">
      <c r="A1932" s="8" t="s">
        <v>1976</v>
      </c>
      <c r="B1932" s="43">
        <v>44728</v>
      </c>
      <c r="C1932" s="6">
        <f>DAY(Data_Sales[[#This Row],[Order Date]])</f>
        <v>16</v>
      </c>
      <c r="D1932" s="14">
        <f t="shared" si="90"/>
        <v>6</v>
      </c>
      <c r="E1932" s="6">
        <f t="shared" si="91"/>
        <v>2022</v>
      </c>
      <c r="F1932" s="6">
        <v>18</v>
      </c>
      <c r="G1932" s="6" t="s">
        <v>52</v>
      </c>
      <c r="H1932" s="6" t="s">
        <v>11</v>
      </c>
      <c r="I1932" s="6">
        <f>INDEX(Data_Persons[Tenure (yrs)],MATCH(Data_Sales!H1932,Data_Persons[Sales Person],0))</f>
        <v>3</v>
      </c>
      <c r="J1932" s="6" t="s">
        <v>12</v>
      </c>
      <c r="K1932" s="6" t="s">
        <v>1662</v>
      </c>
      <c r="L1932" s="22">
        <v>69</v>
      </c>
      <c r="M1932" s="6">
        <v>8</v>
      </c>
      <c r="N1932" s="22">
        <f t="shared" si="92"/>
        <v>552</v>
      </c>
      <c r="O1932" s="6" t="str">
        <f>VLOOKUP(H1932,Data_Persons!$B$2:$C$9,2,0)</f>
        <v>Jeff</v>
      </c>
    </row>
    <row r="1933" spans="1:15" x14ac:dyDescent="0.3">
      <c r="A1933" s="8" t="s">
        <v>1977</v>
      </c>
      <c r="B1933" s="43">
        <v>44729</v>
      </c>
      <c r="C1933" s="6">
        <f>DAY(Data_Sales[[#This Row],[Order Date]])</f>
        <v>17</v>
      </c>
      <c r="D1933" s="14">
        <f t="shared" si="90"/>
        <v>6</v>
      </c>
      <c r="E1933" s="6">
        <f t="shared" si="91"/>
        <v>2022</v>
      </c>
      <c r="F1933" s="6">
        <v>4</v>
      </c>
      <c r="G1933" s="6" t="s">
        <v>19</v>
      </c>
      <c r="H1933" s="6" t="s">
        <v>30</v>
      </c>
      <c r="I1933" s="6">
        <f>INDEX(Data_Persons[Tenure (yrs)],MATCH(Data_Sales!H1933,Data_Persons[Sales Person],0))</f>
        <v>2</v>
      </c>
      <c r="J1933" s="6" t="s">
        <v>21</v>
      </c>
      <c r="K1933" s="6" t="s">
        <v>1662</v>
      </c>
      <c r="L1933" s="22">
        <v>69</v>
      </c>
      <c r="M1933" s="6">
        <v>8</v>
      </c>
      <c r="N1933" s="22">
        <f t="shared" si="92"/>
        <v>552</v>
      </c>
      <c r="O1933" s="6" t="str">
        <f>VLOOKUP(H1933,Data_Persons!$B$2:$C$9,2,0)</f>
        <v>Sara</v>
      </c>
    </row>
    <row r="1934" spans="1:15" x14ac:dyDescent="0.3">
      <c r="A1934" s="8" t="s">
        <v>1978</v>
      </c>
      <c r="B1934" s="43">
        <v>44734</v>
      </c>
      <c r="C1934" s="6">
        <f>DAY(Data_Sales[[#This Row],[Order Date]])</f>
        <v>22</v>
      </c>
      <c r="D1934" s="14">
        <f t="shared" si="90"/>
        <v>6</v>
      </c>
      <c r="E1934" s="6">
        <f t="shared" si="91"/>
        <v>2022</v>
      </c>
      <c r="F1934" s="6">
        <v>6</v>
      </c>
      <c r="G1934" s="6" t="s">
        <v>15</v>
      </c>
      <c r="H1934" s="6" t="s">
        <v>16</v>
      </c>
      <c r="I1934" s="6">
        <f>INDEX(Data_Persons[Tenure (yrs)],MATCH(Data_Sales!H1934,Data_Persons[Sales Person],0))</f>
        <v>4</v>
      </c>
      <c r="J1934" s="6" t="s">
        <v>17</v>
      </c>
      <c r="K1934" s="6" t="s">
        <v>1662</v>
      </c>
      <c r="L1934" s="22">
        <v>69</v>
      </c>
      <c r="M1934" s="6">
        <v>5</v>
      </c>
      <c r="N1934" s="22">
        <f t="shared" si="92"/>
        <v>345</v>
      </c>
      <c r="O1934" s="6" t="str">
        <f>VLOOKUP(H1934,Data_Persons!$B$2:$C$9,2,0)</f>
        <v>Steve</v>
      </c>
    </row>
    <row r="1935" spans="1:15" x14ac:dyDescent="0.3">
      <c r="A1935" s="8" t="s">
        <v>1979</v>
      </c>
      <c r="B1935" s="43">
        <v>44739</v>
      </c>
      <c r="C1935" s="6">
        <f>DAY(Data_Sales[[#This Row],[Order Date]])</f>
        <v>27</v>
      </c>
      <c r="D1935" s="14">
        <f t="shared" si="90"/>
        <v>6</v>
      </c>
      <c r="E1935" s="6">
        <f t="shared" si="91"/>
        <v>2022</v>
      </c>
      <c r="F1935" s="6">
        <v>9</v>
      </c>
      <c r="G1935" s="6" t="s">
        <v>40</v>
      </c>
      <c r="H1935" s="6" t="s">
        <v>41</v>
      </c>
      <c r="I1935" s="6">
        <f>INDEX(Data_Persons[Tenure (yrs)],MATCH(Data_Sales!H1935,Data_Persons[Sales Person],0))</f>
        <v>8</v>
      </c>
      <c r="J1935" s="6" t="s">
        <v>17</v>
      </c>
      <c r="K1935" s="6" t="s">
        <v>1662</v>
      </c>
      <c r="L1935" s="22">
        <v>69</v>
      </c>
      <c r="M1935" s="6">
        <v>3</v>
      </c>
      <c r="N1935" s="22">
        <f t="shared" si="92"/>
        <v>207</v>
      </c>
      <c r="O1935" s="6" t="str">
        <f>VLOOKUP(H1935,Data_Persons!$B$2:$C$9,2,0)</f>
        <v>Philip</v>
      </c>
    </row>
    <row r="1936" spans="1:15" x14ac:dyDescent="0.3">
      <c r="A1936" s="8" t="s">
        <v>1980</v>
      </c>
      <c r="B1936" s="43">
        <v>44743</v>
      </c>
      <c r="C1936" s="6">
        <f>DAY(Data_Sales[[#This Row],[Order Date]])</f>
        <v>1</v>
      </c>
      <c r="D1936" s="14">
        <f t="shared" si="90"/>
        <v>7</v>
      </c>
      <c r="E1936" s="6">
        <f t="shared" si="91"/>
        <v>2022</v>
      </c>
      <c r="F1936" s="6">
        <v>14</v>
      </c>
      <c r="G1936" s="6" t="s">
        <v>65</v>
      </c>
      <c r="H1936" s="6" t="s">
        <v>26</v>
      </c>
      <c r="I1936" s="6">
        <f>INDEX(Data_Persons[Tenure (yrs)],MATCH(Data_Sales!H1936,Data_Persons[Sales Person],0))</f>
        <v>5</v>
      </c>
      <c r="J1936" s="6" t="s">
        <v>27</v>
      </c>
      <c r="K1936" s="6" t="s">
        <v>1662</v>
      </c>
      <c r="L1936" s="22">
        <v>69</v>
      </c>
      <c r="M1936" s="6">
        <v>8</v>
      </c>
      <c r="N1936" s="22">
        <f t="shared" si="92"/>
        <v>552</v>
      </c>
      <c r="O1936" s="6" t="str">
        <f>VLOOKUP(H1936,Data_Persons!$B$2:$C$9,2,0)</f>
        <v>Sara</v>
      </c>
    </row>
    <row r="1937" spans="1:15" x14ac:dyDescent="0.3">
      <c r="A1937" s="8" t="s">
        <v>1981</v>
      </c>
      <c r="B1937" s="43">
        <v>44750</v>
      </c>
      <c r="C1937" s="6">
        <f>DAY(Data_Sales[[#This Row],[Order Date]])</f>
        <v>8</v>
      </c>
      <c r="D1937" s="14">
        <f t="shared" si="90"/>
        <v>7</v>
      </c>
      <c r="E1937" s="6">
        <f t="shared" si="91"/>
        <v>2022</v>
      </c>
      <c r="F1937" s="6">
        <v>7</v>
      </c>
      <c r="G1937" s="6" t="s">
        <v>43</v>
      </c>
      <c r="H1937" s="6" t="s">
        <v>16</v>
      </c>
      <c r="I1937" s="6">
        <f>INDEX(Data_Persons[Tenure (yrs)],MATCH(Data_Sales!H1937,Data_Persons[Sales Person],0))</f>
        <v>4</v>
      </c>
      <c r="J1937" s="6" t="s">
        <v>17</v>
      </c>
      <c r="K1937" s="6" t="s">
        <v>1662</v>
      </c>
      <c r="L1937" s="22">
        <v>69</v>
      </c>
      <c r="M1937" s="6">
        <v>3</v>
      </c>
      <c r="N1937" s="22">
        <f t="shared" si="92"/>
        <v>207</v>
      </c>
      <c r="O1937" s="6" t="str">
        <f>VLOOKUP(H1937,Data_Persons!$B$2:$C$9,2,0)</f>
        <v>Steve</v>
      </c>
    </row>
    <row r="1938" spans="1:15" x14ac:dyDescent="0.3">
      <c r="A1938" s="8" t="s">
        <v>1982</v>
      </c>
      <c r="B1938" s="43">
        <v>44752</v>
      </c>
      <c r="C1938" s="6">
        <f>DAY(Data_Sales[[#This Row],[Order Date]])</f>
        <v>10</v>
      </c>
      <c r="D1938" s="14">
        <f t="shared" si="90"/>
        <v>7</v>
      </c>
      <c r="E1938" s="6">
        <f t="shared" si="91"/>
        <v>2022</v>
      </c>
      <c r="F1938" s="6">
        <v>13</v>
      </c>
      <c r="G1938" s="6" t="s">
        <v>35</v>
      </c>
      <c r="H1938" s="6" t="s">
        <v>36</v>
      </c>
      <c r="I1938" s="6">
        <f>INDEX(Data_Persons[Tenure (yrs)],MATCH(Data_Sales!H1938,Data_Persons[Sales Person],0))</f>
        <v>6</v>
      </c>
      <c r="J1938" s="6" t="s">
        <v>27</v>
      </c>
      <c r="K1938" s="6" t="s">
        <v>1662</v>
      </c>
      <c r="L1938" s="22">
        <v>69</v>
      </c>
      <c r="M1938" s="6">
        <v>2</v>
      </c>
      <c r="N1938" s="22">
        <f t="shared" si="92"/>
        <v>138</v>
      </c>
      <c r="O1938" s="6" t="str">
        <f>VLOOKUP(H1938,Data_Persons!$B$2:$C$9,2,0)</f>
        <v>Steve</v>
      </c>
    </row>
    <row r="1939" spans="1:15" x14ac:dyDescent="0.3">
      <c r="A1939" s="8" t="s">
        <v>1983</v>
      </c>
      <c r="B1939" s="43">
        <v>44754</v>
      </c>
      <c r="C1939" s="6">
        <f>DAY(Data_Sales[[#This Row],[Order Date]])</f>
        <v>12</v>
      </c>
      <c r="D1939" s="14">
        <f t="shared" si="90"/>
        <v>7</v>
      </c>
      <c r="E1939" s="6">
        <f t="shared" si="91"/>
        <v>2022</v>
      </c>
      <c r="F1939" s="6">
        <v>5</v>
      </c>
      <c r="G1939" s="6" t="s">
        <v>23</v>
      </c>
      <c r="H1939" s="6" t="s">
        <v>30</v>
      </c>
      <c r="I1939" s="6">
        <f>INDEX(Data_Persons[Tenure (yrs)],MATCH(Data_Sales!H1939,Data_Persons[Sales Person],0))</f>
        <v>2</v>
      </c>
      <c r="J1939" s="6" t="s">
        <v>21</v>
      </c>
      <c r="K1939" s="6" t="s">
        <v>1662</v>
      </c>
      <c r="L1939" s="22">
        <v>69</v>
      </c>
      <c r="M1939" s="6">
        <v>3</v>
      </c>
      <c r="N1939" s="22">
        <f t="shared" si="92"/>
        <v>207</v>
      </c>
      <c r="O1939" s="6" t="str">
        <f>VLOOKUP(H1939,Data_Persons!$B$2:$C$9,2,0)</f>
        <v>Sara</v>
      </c>
    </row>
    <row r="1940" spans="1:15" x14ac:dyDescent="0.3">
      <c r="A1940" s="8" t="s">
        <v>1984</v>
      </c>
      <c r="B1940" s="43">
        <v>44754</v>
      </c>
      <c r="C1940" s="6">
        <f>DAY(Data_Sales[[#This Row],[Order Date]])</f>
        <v>12</v>
      </c>
      <c r="D1940" s="14">
        <f t="shared" si="90"/>
        <v>7</v>
      </c>
      <c r="E1940" s="6">
        <f t="shared" si="91"/>
        <v>2022</v>
      </c>
      <c r="F1940" s="6">
        <v>11</v>
      </c>
      <c r="G1940" s="6" t="s">
        <v>115</v>
      </c>
      <c r="H1940" s="6" t="s">
        <v>26</v>
      </c>
      <c r="I1940" s="6">
        <f>INDEX(Data_Persons[Tenure (yrs)],MATCH(Data_Sales!H1940,Data_Persons[Sales Person],0))</f>
        <v>5</v>
      </c>
      <c r="J1940" s="6" t="s">
        <v>27</v>
      </c>
      <c r="K1940" s="6" t="s">
        <v>1662</v>
      </c>
      <c r="L1940" s="22">
        <v>69</v>
      </c>
      <c r="M1940" s="6">
        <v>1</v>
      </c>
      <c r="N1940" s="22">
        <f t="shared" si="92"/>
        <v>69</v>
      </c>
      <c r="O1940" s="6" t="str">
        <f>VLOOKUP(H1940,Data_Persons!$B$2:$C$9,2,0)</f>
        <v>Sara</v>
      </c>
    </row>
    <row r="1941" spans="1:15" x14ac:dyDescent="0.3">
      <c r="A1941" s="8" t="s">
        <v>1985</v>
      </c>
      <c r="B1941" s="43">
        <v>44760</v>
      </c>
      <c r="C1941" s="6">
        <f>DAY(Data_Sales[[#This Row],[Order Date]])</f>
        <v>18</v>
      </c>
      <c r="D1941" s="14">
        <f t="shared" si="90"/>
        <v>7</v>
      </c>
      <c r="E1941" s="6">
        <f t="shared" si="91"/>
        <v>2022</v>
      </c>
      <c r="F1941" s="6">
        <v>1</v>
      </c>
      <c r="G1941" s="6" t="s">
        <v>61</v>
      </c>
      <c r="H1941" s="6" t="s">
        <v>30</v>
      </c>
      <c r="I1941" s="6">
        <f>INDEX(Data_Persons[Tenure (yrs)],MATCH(Data_Sales!H1941,Data_Persons[Sales Person],0))</f>
        <v>2</v>
      </c>
      <c r="J1941" s="6" t="s">
        <v>21</v>
      </c>
      <c r="K1941" s="6" t="s">
        <v>1662</v>
      </c>
      <c r="L1941" s="22">
        <v>69</v>
      </c>
      <c r="M1941" s="6">
        <v>3</v>
      </c>
      <c r="N1941" s="22">
        <f t="shared" si="92"/>
        <v>207</v>
      </c>
      <c r="O1941" s="6" t="str">
        <f>VLOOKUP(H1941,Data_Persons!$B$2:$C$9,2,0)</f>
        <v>Sara</v>
      </c>
    </row>
    <row r="1942" spans="1:15" x14ac:dyDescent="0.3">
      <c r="A1942" s="8" t="s">
        <v>1986</v>
      </c>
      <c r="B1942" s="43">
        <v>44762</v>
      </c>
      <c r="C1942" s="6">
        <f>DAY(Data_Sales[[#This Row],[Order Date]])</f>
        <v>20</v>
      </c>
      <c r="D1942" s="14">
        <f t="shared" si="90"/>
        <v>7</v>
      </c>
      <c r="E1942" s="6">
        <f t="shared" si="91"/>
        <v>2022</v>
      </c>
      <c r="F1942" s="6">
        <v>3</v>
      </c>
      <c r="G1942" s="6" t="s">
        <v>29</v>
      </c>
      <c r="H1942" s="6" t="s">
        <v>30</v>
      </c>
      <c r="I1942" s="6">
        <f>INDEX(Data_Persons[Tenure (yrs)],MATCH(Data_Sales!H1942,Data_Persons[Sales Person],0))</f>
        <v>2</v>
      </c>
      <c r="J1942" s="6" t="s">
        <v>21</v>
      </c>
      <c r="K1942" s="6" t="s">
        <v>1662</v>
      </c>
      <c r="L1942" s="22">
        <v>69</v>
      </c>
      <c r="M1942" s="6">
        <v>3</v>
      </c>
      <c r="N1942" s="22">
        <f t="shared" si="92"/>
        <v>207</v>
      </c>
      <c r="O1942" s="6" t="str">
        <f>VLOOKUP(H1942,Data_Persons!$B$2:$C$9,2,0)</f>
        <v>Sara</v>
      </c>
    </row>
    <row r="1943" spans="1:15" x14ac:dyDescent="0.3">
      <c r="A1943" s="8" t="s">
        <v>1987</v>
      </c>
      <c r="B1943" s="43">
        <v>44763</v>
      </c>
      <c r="C1943" s="6">
        <f>DAY(Data_Sales[[#This Row],[Order Date]])</f>
        <v>21</v>
      </c>
      <c r="D1943" s="14">
        <f t="shared" si="90"/>
        <v>7</v>
      </c>
      <c r="E1943" s="6">
        <f t="shared" si="91"/>
        <v>2022</v>
      </c>
      <c r="F1943" s="6">
        <v>19</v>
      </c>
      <c r="G1943" s="6" t="s">
        <v>32</v>
      </c>
      <c r="H1943" s="6" t="s">
        <v>11</v>
      </c>
      <c r="I1943" s="6">
        <f>INDEX(Data_Persons[Tenure (yrs)],MATCH(Data_Sales!H1943,Data_Persons[Sales Person],0))</f>
        <v>3</v>
      </c>
      <c r="J1943" s="6" t="s">
        <v>12</v>
      </c>
      <c r="K1943" s="6" t="s">
        <v>1662</v>
      </c>
      <c r="L1943" s="22">
        <v>69</v>
      </c>
      <c r="M1943" s="6">
        <v>2</v>
      </c>
      <c r="N1943" s="22">
        <f t="shared" si="92"/>
        <v>138</v>
      </c>
      <c r="O1943" s="6" t="str">
        <f>VLOOKUP(H1943,Data_Persons!$B$2:$C$9,2,0)</f>
        <v>Jeff</v>
      </c>
    </row>
    <row r="1944" spans="1:15" x14ac:dyDescent="0.3">
      <c r="A1944" s="8" t="s">
        <v>1988</v>
      </c>
      <c r="B1944" s="43">
        <v>44763</v>
      </c>
      <c r="C1944" s="6">
        <f>DAY(Data_Sales[[#This Row],[Order Date]])</f>
        <v>21</v>
      </c>
      <c r="D1944" s="14">
        <f t="shared" si="90"/>
        <v>7</v>
      </c>
      <c r="E1944" s="6">
        <f t="shared" si="91"/>
        <v>2022</v>
      </c>
      <c r="F1944" s="6">
        <v>9</v>
      </c>
      <c r="G1944" s="6" t="s">
        <v>40</v>
      </c>
      <c r="H1944" s="6" t="s">
        <v>41</v>
      </c>
      <c r="I1944" s="6">
        <f>INDEX(Data_Persons[Tenure (yrs)],MATCH(Data_Sales!H1944,Data_Persons[Sales Person],0))</f>
        <v>8</v>
      </c>
      <c r="J1944" s="6" t="s">
        <v>17</v>
      </c>
      <c r="K1944" s="6" t="s">
        <v>1662</v>
      </c>
      <c r="L1944" s="22">
        <v>69</v>
      </c>
      <c r="M1944" s="6">
        <v>4</v>
      </c>
      <c r="N1944" s="22">
        <f t="shared" si="92"/>
        <v>276</v>
      </c>
      <c r="O1944" s="6" t="str">
        <f>VLOOKUP(H1944,Data_Persons!$B$2:$C$9,2,0)</f>
        <v>Philip</v>
      </c>
    </row>
    <row r="1945" spans="1:15" x14ac:dyDescent="0.3">
      <c r="A1945" s="8" t="s">
        <v>1989</v>
      </c>
      <c r="B1945" s="43">
        <v>44764</v>
      </c>
      <c r="C1945" s="6">
        <f>DAY(Data_Sales[[#This Row],[Order Date]])</f>
        <v>22</v>
      </c>
      <c r="D1945" s="14">
        <f t="shared" si="90"/>
        <v>7</v>
      </c>
      <c r="E1945" s="6">
        <f t="shared" si="91"/>
        <v>2022</v>
      </c>
      <c r="F1945" s="6">
        <v>9</v>
      </c>
      <c r="G1945" s="6" t="s">
        <v>40</v>
      </c>
      <c r="H1945" s="6" t="s">
        <v>16</v>
      </c>
      <c r="I1945" s="6">
        <f>INDEX(Data_Persons[Tenure (yrs)],MATCH(Data_Sales!H1945,Data_Persons[Sales Person],0))</f>
        <v>4</v>
      </c>
      <c r="J1945" s="6" t="s">
        <v>17</v>
      </c>
      <c r="K1945" s="6" t="s">
        <v>1662</v>
      </c>
      <c r="L1945" s="22">
        <v>69</v>
      </c>
      <c r="M1945" s="6">
        <v>4</v>
      </c>
      <c r="N1945" s="22">
        <f t="shared" si="92"/>
        <v>276</v>
      </c>
      <c r="O1945" s="6" t="str">
        <f>VLOOKUP(H1945,Data_Persons!$B$2:$C$9,2,0)</f>
        <v>Steve</v>
      </c>
    </row>
    <row r="1946" spans="1:15" x14ac:dyDescent="0.3">
      <c r="A1946" s="8" t="s">
        <v>1990</v>
      </c>
      <c r="B1946" s="43">
        <v>44764</v>
      </c>
      <c r="C1946" s="6">
        <f>DAY(Data_Sales[[#This Row],[Order Date]])</f>
        <v>22</v>
      </c>
      <c r="D1946" s="14">
        <f t="shared" si="90"/>
        <v>7</v>
      </c>
      <c r="E1946" s="6">
        <f t="shared" si="91"/>
        <v>2022</v>
      </c>
      <c r="F1946" s="6">
        <v>11</v>
      </c>
      <c r="G1946" s="6" t="s">
        <v>115</v>
      </c>
      <c r="H1946" s="6" t="s">
        <v>36</v>
      </c>
      <c r="I1946" s="6">
        <f>INDEX(Data_Persons[Tenure (yrs)],MATCH(Data_Sales!H1946,Data_Persons[Sales Person],0))</f>
        <v>6</v>
      </c>
      <c r="J1946" s="6" t="s">
        <v>27</v>
      </c>
      <c r="K1946" s="6" t="s">
        <v>1662</v>
      </c>
      <c r="L1946" s="22">
        <v>69</v>
      </c>
      <c r="M1946" s="6">
        <v>0</v>
      </c>
      <c r="N1946" s="22">
        <f t="shared" si="92"/>
        <v>0</v>
      </c>
      <c r="O1946" s="6" t="str">
        <f>VLOOKUP(H1946,Data_Persons!$B$2:$C$9,2,0)</f>
        <v>Steve</v>
      </c>
    </row>
    <row r="1947" spans="1:15" x14ac:dyDescent="0.3">
      <c r="A1947" s="8" t="s">
        <v>1991</v>
      </c>
      <c r="B1947" s="43">
        <v>44766</v>
      </c>
      <c r="C1947" s="6">
        <f>DAY(Data_Sales[[#This Row],[Order Date]])</f>
        <v>24</v>
      </c>
      <c r="D1947" s="14">
        <f t="shared" si="90"/>
        <v>7</v>
      </c>
      <c r="E1947" s="6">
        <f t="shared" si="91"/>
        <v>2022</v>
      </c>
      <c r="F1947" s="6">
        <v>19</v>
      </c>
      <c r="G1947" s="6" t="s">
        <v>32</v>
      </c>
      <c r="H1947" s="6" t="s">
        <v>11</v>
      </c>
      <c r="I1947" s="6">
        <f>INDEX(Data_Persons[Tenure (yrs)],MATCH(Data_Sales!H1947,Data_Persons[Sales Person],0))</f>
        <v>3</v>
      </c>
      <c r="J1947" s="6" t="s">
        <v>12</v>
      </c>
      <c r="K1947" s="6" t="s">
        <v>1662</v>
      </c>
      <c r="L1947" s="22">
        <v>69</v>
      </c>
      <c r="M1947" s="6">
        <v>1</v>
      </c>
      <c r="N1947" s="22">
        <f t="shared" si="92"/>
        <v>69</v>
      </c>
      <c r="O1947" s="6" t="str">
        <f>VLOOKUP(H1947,Data_Persons!$B$2:$C$9,2,0)</f>
        <v>Jeff</v>
      </c>
    </row>
    <row r="1948" spans="1:15" x14ac:dyDescent="0.3">
      <c r="A1948" s="8" t="s">
        <v>1992</v>
      </c>
      <c r="B1948" s="43">
        <v>44767</v>
      </c>
      <c r="C1948" s="6">
        <f>DAY(Data_Sales[[#This Row],[Order Date]])</f>
        <v>25</v>
      </c>
      <c r="D1948" s="14">
        <f t="shared" si="90"/>
        <v>7</v>
      </c>
      <c r="E1948" s="6">
        <f t="shared" si="91"/>
        <v>2022</v>
      </c>
      <c r="F1948" s="6">
        <v>15</v>
      </c>
      <c r="G1948" s="6" t="s">
        <v>49</v>
      </c>
      <c r="H1948" s="6" t="s">
        <v>26</v>
      </c>
      <c r="I1948" s="6">
        <f>INDEX(Data_Persons[Tenure (yrs)],MATCH(Data_Sales!H1948,Data_Persons[Sales Person],0))</f>
        <v>5</v>
      </c>
      <c r="J1948" s="6" t="s">
        <v>27</v>
      </c>
      <c r="K1948" s="6" t="s">
        <v>1662</v>
      </c>
      <c r="L1948" s="22">
        <v>69</v>
      </c>
      <c r="M1948" s="6">
        <v>4</v>
      </c>
      <c r="N1948" s="22">
        <f t="shared" si="92"/>
        <v>276</v>
      </c>
      <c r="O1948" s="6" t="str">
        <f>VLOOKUP(H1948,Data_Persons!$B$2:$C$9,2,0)</f>
        <v>Sara</v>
      </c>
    </row>
    <row r="1949" spans="1:15" x14ac:dyDescent="0.3">
      <c r="A1949" s="8" t="s">
        <v>1993</v>
      </c>
      <c r="B1949" s="43">
        <v>44767</v>
      </c>
      <c r="C1949" s="6">
        <f>DAY(Data_Sales[[#This Row],[Order Date]])</f>
        <v>25</v>
      </c>
      <c r="D1949" s="14">
        <f t="shared" si="90"/>
        <v>7</v>
      </c>
      <c r="E1949" s="6">
        <f t="shared" si="91"/>
        <v>2022</v>
      </c>
      <c r="F1949" s="6">
        <v>12</v>
      </c>
      <c r="G1949" s="6" t="s">
        <v>25</v>
      </c>
      <c r="H1949" s="6" t="s">
        <v>36</v>
      </c>
      <c r="I1949" s="6">
        <f>INDEX(Data_Persons[Tenure (yrs)],MATCH(Data_Sales!H1949,Data_Persons[Sales Person],0))</f>
        <v>6</v>
      </c>
      <c r="J1949" s="6" t="s">
        <v>27</v>
      </c>
      <c r="K1949" s="6" t="s">
        <v>1662</v>
      </c>
      <c r="L1949" s="22">
        <v>69</v>
      </c>
      <c r="M1949" s="6">
        <v>8</v>
      </c>
      <c r="N1949" s="22">
        <f t="shared" si="92"/>
        <v>552</v>
      </c>
      <c r="O1949" s="6" t="str">
        <f>VLOOKUP(H1949,Data_Persons!$B$2:$C$9,2,0)</f>
        <v>Steve</v>
      </c>
    </row>
    <row r="1950" spans="1:15" x14ac:dyDescent="0.3">
      <c r="A1950" s="8" t="s">
        <v>1994</v>
      </c>
      <c r="B1950" s="43">
        <v>44767</v>
      </c>
      <c r="C1950" s="6">
        <f>DAY(Data_Sales[[#This Row],[Order Date]])</f>
        <v>25</v>
      </c>
      <c r="D1950" s="14">
        <f t="shared" si="90"/>
        <v>7</v>
      </c>
      <c r="E1950" s="6">
        <f t="shared" si="91"/>
        <v>2022</v>
      </c>
      <c r="F1950" s="6">
        <v>2</v>
      </c>
      <c r="G1950" s="6" t="s">
        <v>74</v>
      </c>
      <c r="H1950" s="6" t="s">
        <v>30</v>
      </c>
      <c r="I1950" s="6">
        <f>INDEX(Data_Persons[Tenure (yrs)],MATCH(Data_Sales!H1950,Data_Persons[Sales Person],0))</f>
        <v>2</v>
      </c>
      <c r="J1950" s="6" t="s">
        <v>21</v>
      </c>
      <c r="K1950" s="6" t="s">
        <v>1662</v>
      </c>
      <c r="L1950" s="22">
        <v>69</v>
      </c>
      <c r="M1950" s="6">
        <v>9</v>
      </c>
      <c r="N1950" s="22">
        <f t="shared" si="92"/>
        <v>621</v>
      </c>
      <c r="O1950" s="6" t="str">
        <f>VLOOKUP(H1950,Data_Persons!$B$2:$C$9,2,0)</f>
        <v>Sara</v>
      </c>
    </row>
    <row r="1951" spans="1:15" x14ac:dyDescent="0.3">
      <c r="A1951" s="8" t="s">
        <v>1995</v>
      </c>
      <c r="B1951" s="43">
        <v>44767</v>
      </c>
      <c r="C1951" s="6">
        <f>DAY(Data_Sales[[#This Row],[Order Date]])</f>
        <v>25</v>
      </c>
      <c r="D1951" s="14">
        <f t="shared" si="90"/>
        <v>7</v>
      </c>
      <c r="E1951" s="6">
        <f t="shared" si="91"/>
        <v>2022</v>
      </c>
      <c r="F1951" s="6">
        <v>5</v>
      </c>
      <c r="G1951" s="6" t="s">
        <v>23</v>
      </c>
      <c r="H1951" s="6" t="s">
        <v>30</v>
      </c>
      <c r="I1951" s="6">
        <f>INDEX(Data_Persons[Tenure (yrs)],MATCH(Data_Sales!H1951,Data_Persons[Sales Person],0))</f>
        <v>2</v>
      </c>
      <c r="J1951" s="6" t="s">
        <v>21</v>
      </c>
      <c r="K1951" s="6" t="s">
        <v>1662</v>
      </c>
      <c r="L1951" s="22">
        <v>69</v>
      </c>
      <c r="M1951" s="6">
        <v>9</v>
      </c>
      <c r="N1951" s="22">
        <f t="shared" si="92"/>
        <v>621</v>
      </c>
      <c r="O1951" s="6" t="str">
        <f>VLOOKUP(H1951,Data_Persons!$B$2:$C$9,2,0)</f>
        <v>Sara</v>
      </c>
    </row>
    <row r="1952" spans="1:15" x14ac:dyDescent="0.3">
      <c r="A1952" s="8" t="s">
        <v>1996</v>
      </c>
      <c r="B1952" s="43">
        <v>44770</v>
      </c>
      <c r="C1952" s="6">
        <f>DAY(Data_Sales[[#This Row],[Order Date]])</f>
        <v>28</v>
      </c>
      <c r="D1952" s="14">
        <f t="shared" si="90"/>
        <v>7</v>
      </c>
      <c r="E1952" s="6">
        <f t="shared" si="91"/>
        <v>2022</v>
      </c>
      <c r="F1952" s="6">
        <v>19</v>
      </c>
      <c r="G1952" s="6" t="s">
        <v>32</v>
      </c>
      <c r="H1952" s="6" t="s">
        <v>38</v>
      </c>
      <c r="I1952" s="6">
        <f>INDEX(Data_Persons[Tenure (yrs)],MATCH(Data_Sales!H1952,Data_Persons[Sales Person],0))</f>
        <v>5</v>
      </c>
      <c r="J1952" s="6" t="s">
        <v>12</v>
      </c>
      <c r="K1952" s="6" t="s">
        <v>1662</v>
      </c>
      <c r="L1952" s="22">
        <v>69</v>
      </c>
      <c r="M1952" s="6">
        <v>8</v>
      </c>
      <c r="N1952" s="22">
        <f t="shared" si="92"/>
        <v>552</v>
      </c>
      <c r="O1952" s="6" t="str">
        <f>VLOOKUP(H1952,Data_Persons!$B$2:$C$9,2,0)</f>
        <v>Jeff</v>
      </c>
    </row>
    <row r="1953" spans="1:15" x14ac:dyDescent="0.3">
      <c r="A1953" s="8" t="s">
        <v>1997</v>
      </c>
      <c r="B1953" s="43">
        <v>44771</v>
      </c>
      <c r="C1953" s="6">
        <f>DAY(Data_Sales[[#This Row],[Order Date]])</f>
        <v>29</v>
      </c>
      <c r="D1953" s="14">
        <f t="shared" si="90"/>
        <v>7</v>
      </c>
      <c r="E1953" s="6">
        <f t="shared" si="91"/>
        <v>2022</v>
      </c>
      <c r="F1953" s="6">
        <v>9</v>
      </c>
      <c r="G1953" s="6" t="s">
        <v>40</v>
      </c>
      <c r="H1953" s="6" t="s">
        <v>41</v>
      </c>
      <c r="I1953" s="6">
        <f>INDEX(Data_Persons[Tenure (yrs)],MATCH(Data_Sales!H1953,Data_Persons[Sales Person],0))</f>
        <v>8</v>
      </c>
      <c r="J1953" s="6" t="s">
        <v>17</v>
      </c>
      <c r="K1953" s="6" t="s">
        <v>1662</v>
      </c>
      <c r="L1953" s="22">
        <v>69</v>
      </c>
      <c r="M1953" s="6">
        <v>2</v>
      </c>
      <c r="N1953" s="22">
        <f t="shared" si="92"/>
        <v>138</v>
      </c>
      <c r="O1953" s="6" t="str">
        <f>VLOOKUP(H1953,Data_Persons!$B$2:$C$9,2,0)</f>
        <v>Philip</v>
      </c>
    </row>
    <row r="1954" spans="1:15" x14ac:dyDescent="0.3">
      <c r="A1954" s="8" t="s">
        <v>1998</v>
      </c>
      <c r="B1954" s="43">
        <v>44777</v>
      </c>
      <c r="C1954" s="6">
        <f>DAY(Data_Sales[[#This Row],[Order Date]])</f>
        <v>4</v>
      </c>
      <c r="D1954" s="14">
        <f t="shared" si="90"/>
        <v>8</v>
      </c>
      <c r="E1954" s="6">
        <f t="shared" si="91"/>
        <v>2022</v>
      </c>
      <c r="F1954" s="6">
        <v>7</v>
      </c>
      <c r="G1954" s="6" t="s">
        <v>43</v>
      </c>
      <c r="H1954" s="6" t="s">
        <v>16</v>
      </c>
      <c r="I1954" s="6">
        <f>INDEX(Data_Persons[Tenure (yrs)],MATCH(Data_Sales!H1954,Data_Persons[Sales Person],0))</f>
        <v>4</v>
      </c>
      <c r="J1954" s="6" t="s">
        <v>17</v>
      </c>
      <c r="K1954" s="6" t="s">
        <v>1662</v>
      </c>
      <c r="L1954" s="22">
        <v>69</v>
      </c>
      <c r="M1954" s="6">
        <v>9</v>
      </c>
      <c r="N1954" s="22">
        <f t="shared" si="92"/>
        <v>621</v>
      </c>
      <c r="O1954" s="6" t="str">
        <f>VLOOKUP(H1954,Data_Persons!$B$2:$C$9,2,0)</f>
        <v>Steve</v>
      </c>
    </row>
    <row r="1955" spans="1:15" x14ac:dyDescent="0.3">
      <c r="A1955" s="8" t="s">
        <v>1999</v>
      </c>
      <c r="B1955" s="43">
        <v>44781</v>
      </c>
      <c r="C1955" s="6">
        <f>DAY(Data_Sales[[#This Row],[Order Date]])</f>
        <v>8</v>
      </c>
      <c r="D1955" s="14">
        <f t="shared" si="90"/>
        <v>8</v>
      </c>
      <c r="E1955" s="6">
        <f t="shared" si="91"/>
        <v>2022</v>
      </c>
      <c r="F1955" s="6">
        <v>9</v>
      </c>
      <c r="G1955" s="6" t="s">
        <v>40</v>
      </c>
      <c r="H1955" s="6" t="s">
        <v>16</v>
      </c>
      <c r="I1955" s="6">
        <f>INDEX(Data_Persons[Tenure (yrs)],MATCH(Data_Sales!H1955,Data_Persons[Sales Person],0))</f>
        <v>4</v>
      </c>
      <c r="J1955" s="6" t="s">
        <v>17</v>
      </c>
      <c r="K1955" s="6" t="s">
        <v>1662</v>
      </c>
      <c r="L1955" s="22">
        <v>69</v>
      </c>
      <c r="M1955" s="6">
        <v>0</v>
      </c>
      <c r="N1955" s="22">
        <f t="shared" si="92"/>
        <v>0</v>
      </c>
      <c r="O1955" s="6" t="str">
        <f>VLOOKUP(H1955,Data_Persons!$B$2:$C$9,2,0)</f>
        <v>Steve</v>
      </c>
    </row>
    <row r="1956" spans="1:15" x14ac:dyDescent="0.3">
      <c r="A1956" s="8" t="s">
        <v>2000</v>
      </c>
      <c r="B1956" s="43">
        <v>44784</v>
      </c>
      <c r="C1956" s="6">
        <f>DAY(Data_Sales[[#This Row],[Order Date]])</f>
        <v>11</v>
      </c>
      <c r="D1956" s="14">
        <f t="shared" si="90"/>
        <v>8</v>
      </c>
      <c r="E1956" s="6">
        <f t="shared" si="91"/>
        <v>2022</v>
      </c>
      <c r="F1956" s="6">
        <v>17</v>
      </c>
      <c r="G1956" s="6" t="s">
        <v>63</v>
      </c>
      <c r="H1956" s="6" t="s">
        <v>11</v>
      </c>
      <c r="I1956" s="6">
        <f>INDEX(Data_Persons[Tenure (yrs)],MATCH(Data_Sales!H1956,Data_Persons[Sales Person],0))</f>
        <v>3</v>
      </c>
      <c r="J1956" s="6" t="s">
        <v>12</v>
      </c>
      <c r="K1956" s="6" t="s">
        <v>1662</v>
      </c>
      <c r="L1956" s="22">
        <v>69</v>
      </c>
      <c r="M1956" s="6">
        <v>0</v>
      </c>
      <c r="N1956" s="22">
        <f t="shared" si="92"/>
        <v>0</v>
      </c>
      <c r="O1956" s="6" t="str">
        <f>VLOOKUP(H1956,Data_Persons!$B$2:$C$9,2,0)</f>
        <v>Jeff</v>
      </c>
    </row>
    <row r="1957" spans="1:15" x14ac:dyDescent="0.3">
      <c r="A1957" s="8" t="s">
        <v>2001</v>
      </c>
      <c r="B1957" s="43">
        <v>44784</v>
      </c>
      <c r="C1957" s="6">
        <f>DAY(Data_Sales[[#This Row],[Order Date]])</f>
        <v>11</v>
      </c>
      <c r="D1957" s="14">
        <f t="shared" si="90"/>
        <v>8</v>
      </c>
      <c r="E1957" s="6">
        <f t="shared" si="91"/>
        <v>2022</v>
      </c>
      <c r="F1957" s="6">
        <v>2</v>
      </c>
      <c r="G1957" s="6" t="s">
        <v>74</v>
      </c>
      <c r="H1957" s="6" t="s">
        <v>30</v>
      </c>
      <c r="I1957" s="6">
        <f>INDEX(Data_Persons[Tenure (yrs)],MATCH(Data_Sales!H1957,Data_Persons[Sales Person],0))</f>
        <v>2</v>
      </c>
      <c r="J1957" s="6" t="s">
        <v>21</v>
      </c>
      <c r="K1957" s="6" t="s">
        <v>1662</v>
      </c>
      <c r="L1957" s="22">
        <v>69</v>
      </c>
      <c r="M1957" s="6">
        <v>9</v>
      </c>
      <c r="N1957" s="22">
        <f t="shared" si="92"/>
        <v>621</v>
      </c>
      <c r="O1957" s="6" t="str">
        <f>VLOOKUP(H1957,Data_Persons!$B$2:$C$9,2,0)</f>
        <v>Sara</v>
      </c>
    </row>
    <row r="1958" spans="1:15" x14ac:dyDescent="0.3">
      <c r="A1958" s="8" t="s">
        <v>2002</v>
      </c>
      <c r="B1958" s="43">
        <v>44784</v>
      </c>
      <c r="C1958" s="6">
        <f>DAY(Data_Sales[[#This Row],[Order Date]])</f>
        <v>11</v>
      </c>
      <c r="D1958" s="14">
        <f t="shared" si="90"/>
        <v>8</v>
      </c>
      <c r="E1958" s="6">
        <f t="shared" si="91"/>
        <v>2022</v>
      </c>
      <c r="F1958" s="6">
        <v>7</v>
      </c>
      <c r="G1958" s="6" t="s">
        <v>43</v>
      </c>
      <c r="H1958" s="6" t="s">
        <v>16</v>
      </c>
      <c r="I1958" s="6">
        <f>INDEX(Data_Persons[Tenure (yrs)],MATCH(Data_Sales!H1958,Data_Persons[Sales Person],0))</f>
        <v>4</v>
      </c>
      <c r="J1958" s="6" t="s">
        <v>17</v>
      </c>
      <c r="K1958" s="6" t="s">
        <v>1662</v>
      </c>
      <c r="L1958" s="22">
        <v>69</v>
      </c>
      <c r="M1958" s="6">
        <v>5</v>
      </c>
      <c r="N1958" s="22">
        <f t="shared" si="92"/>
        <v>345</v>
      </c>
      <c r="O1958" s="6" t="str">
        <f>VLOOKUP(H1958,Data_Persons!$B$2:$C$9,2,0)</f>
        <v>Steve</v>
      </c>
    </row>
    <row r="1959" spans="1:15" x14ac:dyDescent="0.3">
      <c r="A1959" s="8" t="s">
        <v>2003</v>
      </c>
      <c r="B1959" s="43">
        <v>44785</v>
      </c>
      <c r="C1959" s="6">
        <f>DAY(Data_Sales[[#This Row],[Order Date]])</f>
        <v>12</v>
      </c>
      <c r="D1959" s="14">
        <f t="shared" si="90"/>
        <v>8</v>
      </c>
      <c r="E1959" s="6">
        <f t="shared" si="91"/>
        <v>2022</v>
      </c>
      <c r="F1959" s="6">
        <v>17</v>
      </c>
      <c r="G1959" s="6" t="s">
        <v>63</v>
      </c>
      <c r="H1959" s="6" t="s">
        <v>11</v>
      </c>
      <c r="I1959" s="6">
        <f>INDEX(Data_Persons[Tenure (yrs)],MATCH(Data_Sales!H1959,Data_Persons[Sales Person],0))</f>
        <v>3</v>
      </c>
      <c r="J1959" s="6" t="s">
        <v>12</v>
      </c>
      <c r="K1959" s="6" t="s">
        <v>1662</v>
      </c>
      <c r="L1959" s="22">
        <v>69</v>
      </c>
      <c r="M1959" s="6">
        <v>7</v>
      </c>
      <c r="N1959" s="22">
        <f t="shared" si="92"/>
        <v>483</v>
      </c>
      <c r="O1959" s="6" t="str">
        <f>VLOOKUP(H1959,Data_Persons!$B$2:$C$9,2,0)</f>
        <v>Jeff</v>
      </c>
    </row>
    <row r="1960" spans="1:15" x14ac:dyDescent="0.3">
      <c r="A1960" s="8" t="s">
        <v>2004</v>
      </c>
      <c r="B1960" s="43">
        <v>44785</v>
      </c>
      <c r="C1960" s="6">
        <f>DAY(Data_Sales[[#This Row],[Order Date]])</f>
        <v>12</v>
      </c>
      <c r="D1960" s="14">
        <f t="shared" si="90"/>
        <v>8</v>
      </c>
      <c r="E1960" s="6">
        <f t="shared" si="91"/>
        <v>2022</v>
      </c>
      <c r="F1960" s="6">
        <v>4</v>
      </c>
      <c r="G1960" s="6" t="s">
        <v>19</v>
      </c>
      <c r="H1960" s="6" t="s">
        <v>30</v>
      </c>
      <c r="I1960" s="6">
        <f>INDEX(Data_Persons[Tenure (yrs)],MATCH(Data_Sales!H1960,Data_Persons[Sales Person],0))</f>
        <v>2</v>
      </c>
      <c r="J1960" s="6" t="s">
        <v>21</v>
      </c>
      <c r="K1960" s="6" t="s">
        <v>1662</v>
      </c>
      <c r="L1960" s="22">
        <v>69</v>
      </c>
      <c r="M1960" s="6">
        <v>3</v>
      </c>
      <c r="N1960" s="22">
        <f t="shared" si="92"/>
        <v>207</v>
      </c>
      <c r="O1960" s="6" t="str">
        <f>VLOOKUP(H1960,Data_Persons!$B$2:$C$9,2,0)</f>
        <v>Sara</v>
      </c>
    </row>
    <row r="1961" spans="1:15" x14ac:dyDescent="0.3">
      <c r="A1961" s="8" t="s">
        <v>2005</v>
      </c>
      <c r="B1961" s="43">
        <v>44787</v>
      </c>
      <c r="C1961" s="6">
        <f>DAY(Data_Sales[[#This Row],[Order Date]])</f>
        <v>14</v>
      </c>
      <c r="D1961" s="14">
        <f t="shared" si="90"/>
        <v>8</v>
      </c>
      <c r="E1961" s="6">
        <f t="shared" si="91"/>
        <v>2022</v>
      </c>
      <c r="F1961" s="6">
        <v>8</v>
      </c>
      <c r="G1961" s="6" t="s">
        <v>76</v>
      </c>
      <c r="H1961" s="6" t="s">
        <v>41</v>
      </c>
      <c r="I1961" s="6">
        <f>INDEX(Data_Persons[Tenure (yrs)],MATCH(Data_Sales!H1961,Data_Persons[Sales Person],0))</f>
        <v>8</v>
      </c>
      <c r="J1961" s="6" t="s">
        <v>17</v>
      </c>
      <c r="K1961" s="6" t="s">
        <v>1662</v>
      </c>
      <c r="L1961" s="22">
        <v>69</v>
      </c>
      <c r="M1961" s="6">
        <v>5</v>
      </c>
      <c r="N1961" s="22">
        <f t="shared" si="92"/>
        <v>345</v>
      </c>
      <c r="O1961" s="6" t="str">
        <f>VLOOKUP(H1961,Data_Persons!$B$2:$C$9,2,0)</f>
        <v>Philip</v>
      </c>
    </row>
    <row r="1962" spans="1:15" x14ac:dyDescent="0.3">
      <c r="A1962" s="8" t="s">
        <v>2006</v>
      </c>
      <c r="B1962" s="43">
        <v>44788</v>
      </c>
      <c r="C1962" s="6">
        <f>DAY(Data_Sales[[#This Row],[Order Date]])</f>
        <v>15</v>
      </c>
      <c r="D1962" s="14">
        <f t="shared" si="90"/>
        <v>8</v>
      </c>
      <c r="E1962" s="6">
        <f t="shared" si="91"/>
        <v>2022</v>
      </c>
      <c r="F1962" s="6">
        <v>15</v>
      </c>
      <c r="G1962" s="6" t="s">
        <v>49</v>
      </c>
      <c r="H1962" s="6" t="s">
        <v>36</v>
      </c>
      <c r="I1962" s="6">
        <f>INDEX(Data_Persons[Tenure (yrs)],MATCH(Data_Sales!H1962,Data_Persons[Sales Person],0))</f>
        <v>6</v>
      </c>
      <c r="J1962" s="6" t="s">
        <v>27</v>
      </c>
      <c r="K1962" s="6" t="s">
        <v>1662</v>
      </c>
      <c r="L1962" s="22">
        <v>69</v>
      </c>
      <c r="M1962" s="6">
        <v>4</v>
      </c>
      <c r="N1962" s="22">
        <f t="shared" si="92"/>
        <v>276</v>
      </c>
      <c r="O1962" s="6" t="str">
        <f>VLOOKUP(H1962,Data_Persons!$B$2:$C$9,2,0)</f>
        <v>Steve</v>
      </c>
    </row>
    <row r="1963" spans="1:15" x14ac:dyDescent="0.3">
      <c r="A1963" s="8" t="s">
        <v>2007</v>
      </c>
      <c r="B1963" s="43">
        <v>44788</v>
      </c>
      <c r="C1963" s="6">
        <f>DAY(Data_Sales[[#This Row],[Order Date]])</f>
        <v>15</v>
      </c>
      <c r="D1963" s="14">
        <f t="shared" si="90"/>
        <v>8</v>
      </c>
      <c r="E1963" s="6">
        <f t="shared" si="91"/>
        <v>2022</v>
      </c>
      <c r="F1963" s="6">
        <v>11</v>
      </c>
      <c r="G1963" s="6" t="s">
        <v>115</v>
      </c>
      <c r="H1963" s="6" t="s">
        <v>36</v>
      </c>
      <c r="I1963" s="6">
        <f>INDEX(Data_Persons[Tenure (yrs)],MATCH(Data_Sales!H1963,Data_Persons[Sales Person],0))</f>
        <v>6</v>
      </c>
      <c r="J1963" s="6" t="s">
        <v>27</v>
      </c>
      <c r="K1963" s="6" t="s">
        <v>1662</v>
      </c>
      <c r="L1963" s="22">
        <v>69</v>
      </c>
      <c r="M1963" s="6">
        <v>8</v>
      </c>
      <c r="N1963" s="22">
        <f t="shared" si="92"/>
        <v>552</v>
      </c>
      <c r="O1963" s="6" t="str">
        <f>VLOOKUP(H1963,Data_Persons!$B$2:$C$9,2,0)</f>
        <v>Steve</v>
      </c>
    </row>
    <row r="1964" spans="1:15" x14ac:dyDescent="0.3">
      <c r="A1964" s="8" t="s">
        <v>2008</v>
      </c>
      <c r="B1964" s="43">
        <v>44790</v>
      </c>
      <c r="C1964" s="6">
        <f>DAY(Data_Sales[[#This Row],[Order Date]])</f>
        <v>17</v>
      </c>
      <c r="D1964" s="14">
        <f t="shared" si="90"/>
        <v>8</v>
      </c>
      <c r="E1964" s="6">
        <f t="shared" si="91"/>
        <v>2022</v>
      </c>
      <c r="F1964" s="6">
        <v>8</v>
      </c>
      <c r="G1964" s="6" t="s">
        <v>76</v>
      </c>
      <c r="H1964" s="6" t="s">
        <v>16</v>
      </c>
      <c r="I1964" s="6">
        <f>INDEX(Data_Persons[Tenure (yrs)],MATCH(Data_Sales!H1964,Data_Persons[Sales Person],0))</f>
        <v>4</v>
      </c>
      <c r="J1964" s="6" t="s">
        <v>17</v>
      </c>
      <c r="K1964" s="6" t="s">
        <v>1662</v>
      </c>
      <c r="L1964" s="22">
        <v>69</v>
      </c>
      <c r="M1964" s="6">
        <v>8</v>
      </c>
      <c r="N1964" s="22">
        <f t="shared" si="92"/>
        <v>552</v>
      </c>
      <c r="O1964" s="6" t="str">
        <f>VLOOKUP(H1964,Data_Persons!$B$2:$C$9,2,0)</f>
        <v>Steve</v>
      </c>
    </row>
    <row r="1965" spans="1:15" x14ac:dyDescent="0.3">
      <c r="A1965" s="8" t="s">
        <v>2009</v>
      </c>
      <c r="B1965" s="43">
        <v>44790</v>
      </c>
      <c r="C1965" s="6">
        <f>DAY(Data_Sales[[#This Row],[Order Date]])</f>
        <v>17</v>
      </c>
      <c r="D1965" s="14">
        <f t="shared" si="90"/>
        <v>8</v>
      </c>
      <c r="E1965" s="6">
        <f t="shared" si="91"/>
        <v>2022</v>
      </c>
      <c r="F1965" s="6">
        <v>2</v>
      </c>
      <c r="G1965" s="6" t="s">
        <v>74</v>
      </c>
      <c r="H1965" s="6" t="s">
        <v>20</v>
      </c>
      <c r="I1965" s="6">
        <f>INDEX(Data_Persons[Tenure (yrs)],MATCH(Data_Sales!H1965,Data_Persons[Sales Person],0))</f>
        <v>2</v>
      </c>
      <c r="J1965" s="6" t="s">
        <v>21</v>
      </c>
      <c r="K1965" s="6" t="s">
        <v>1662</v>
      </c>
      <c r="L1965" s="22">
        <v>69</v>
      </c>
      <c r="M1965" s="6">
        <v>9</v>
      </c>
      <c r="N1965" s="22">
        <f t="shared" si="92"/>
        <v>621</v>
      </c>
      <c r="O1965" s="6" t="str">
        <f>VLOOKUP(H1965,Data_Persons!$B$2:$C$9,2,0)</f>
        <v>Jeff</v>
      </c>
    </row>
    <row r="1966" spans="1:15" x14ac:dyDescent="0.3">
      <c r="A1966" s="8" t="s">
        <v>2010</v>
      </c>
      <c r="B1966" s="43">
        <v>44792</v>
      </c>
      <c r="C1966" s="6">
        <f>DAY(Data_Sales[[#This Row],[Order Date]])</f>
        <v>19</v>
      </c>
      <c r="D1966" s="14">
        <f t="shared" si="90"/>
        <v>8</v>
      </c>
      <c r="E1966" s="6">
        <f t="shared" si="91"/>
        <v>2022</v>
      </c>
      <c r="F1966" s="6">
        <v>18</v>
      </c>
      <c r="G1966" s="6" t="s">
        <v>52</v>
      </c>
      <c r="H1966" s="6" t="s">
        <v>11</v>
      </c>
      <c r="I1966" s="6">
        <f>INDEX(Data_Persons[Tenure (yrs)],MATCH(Data_Sales!H1966,Data_Persons[Sales Person],0))</f>
        <v>3</v>
      </c>
      <c r="J1966" s="6" t="s">
        <v>12</v>
      </c>
      <c r="K1966" s="6" t="s">
        <v>1662</v>
      </c>
      <c r="L1966" s="22">
        <v>69</v>
      </c>
      <c r="M1966" s="6">
        <v>6</v>
      </c>
      <c r="N1966" s="22">
        <f t="shared" si="92"/>
        <v>414</v>
      </c>
      <c r="O1966" s="6" t="str">
        <f>VLOOKUP(H1966,Data_Persons!$B$2:$C$9,2,0)</f>
        <v>Jeff</v>
      </c>
    </row>
    <row r="1967" spans="1:15" x14ac:dyDescent="0.3">
      <c r="A1967" s="8" t="s">
        <v>2011</v>
      </c>
      <c r="B1967" s="43">
        <v>44792</v>
      </c>
      <c r="C1967" s="6">
        <f>DAY(Data_Sales[[#This Row],[Order Date]])</f>
        <v>19</v>
      </c>
      <c r="D1967" s="14">
        <f t="shared" si="90"/>
        <v>8</v>
      </c>
      <c r="E1967" s="6">
        <f t="shared" si="91"/>
        <v>2022</v>
      </c>
      <c r="F1967" s="6">
        <v>13</v>
      </c>
      <c r="G1967" s="6" t="s">
        <v>35</v>
      </c>
      <c r="H1967" s="6" t="s">
        <v>36</v>
      </c>
      <c r="I1967" s="6">
        <f>INDEX(Data_Persons[Tenure (yrs)],MATCH(Data_Sales!H1967,Data_Persons[Sales Person],0))</f>
        <v>6</v>
      </c>
      <c r="J1967" s="6" t="s">
        <v>27</v>
      </c>
      <c r="K1967" s="6" t="s">
        <v>1662</v>
      </c>
      <c r="L1967" s="22">
        <v>69</v>
      </c>
      <c r="M1967" s="6">
        <v>4</v>
      </c>
      <c r="N1967" s="22">
        <f t="shared" si="92"/>
        <v>276</v>
      </c>
      <c r="O1967" s="6" t="str">
        <f>VLOOKUP(H1967,Data_Persons!$B$2:$C$9,2,0)</f>
        <v>Steve</v>
      </c>
    </row>
    <row r="1968" spans="1:15" x14ac:dyDescent="0.3">
      <c r="A1968" s="8" t="s">
        <v>2012</v>
      </c>
      <c r="B1968" s="43">
        <v>44794</v>
      </c>
      <c r="C1968" s="6">
        <f>DAY(Data_Sales[[#This Row],[Order Date]])</f>
        <v>21</v>
      </c>
      <c r="D1968" s="14">
        <f t="shared" si="90"/>
        <v>8</v>
      </c>
      <c r="E1968" s="6">
        <f t="shared" si="91"/>
        <v>2022</v>
      </c>
      <c r="F1968" s="6">
        <v>8</v>
      </c>
      <c r="G1968" s="6" t="s">
        <v>76</v>
      </c>
      <c r="H1968" s="6" t="s">
        <v>16</v>
      </c>
      <c r="I1968" s="6">
        <f>INDEX(Data_Persons[Tenure (yrs)],MATCH(Data_Sales!H1968,Data_Persons[Sales Person],0))</f>
        <v>4</v>
      </c>
      <c r="J1968" s="6" t="s">
        <v>17</v>
      </c>
      <c r="K1968" s="6" t="s">
        <v>1662</v>
      </c>
      <c r="L1968" s="22">
        <v>69</v>
      </c>
      <c r="M1968" s="6">
        <v>5</v>
      </c>
      <c r="N1968" s="22">
        <f t="shared" si="92"/>
        <v>345</v>
      </c>
      <c r="O1968" s="6" t="str">
        <f>VLOOKUP(H1968,Data_Persons!$B$2:$C$9,2,0)</f>
        <v>Steve</v>
      </c>
    </row>
    <row r="1969" spans="1:15" x14ac:dyDescent="0.3">
      <c r="A1969" s="8" t="s">
        <v>2013</v>
      </c>
      <c r="B1969" s="43">
        <v>44795</v>
      </c>
      <c r="C1969" s="6">
        <f>DAY(Data_Sales[[#This Row],[Order Date]])</f>
        <v>22</v>
      </c>
      <c r="D1969" s="14">
        <f t="shared" si="90"/>
        <v>8</v>
      </c>
      <c r="E1969" s="6">
        <f t="shared" si="91"/>
        <v>2022</v>
      </c>
      <c r="F1969" s="6">
        <v>6</v>
      </c>
      <c r="G1969" s="6" t="s">
        <v>15</v>
      </c>
      <c r="H1969" s="6" t="s">
        <v>41</v>
      </c>
      <c r="I1969" s="6">
        <f>INDEX(Data_Persons[Tenure (yrs)],MATCH(Data_Sales!H1969,Data_Persons[Sales Person],0))</f>
        <v>8</v>
      </c>
      <c r="J1969" s="6" t="s">
        <v>17</v>
      </c>
      <c r="K1969" s="6" t="s">
        <v>1662</v>
      </c>
      <c r="L1969" s="22">
        <v>69</v>
      </c>
      <c r="M1969" s="6">
        <v>3</v>
      </c>
      <c r="N1969" s="22">
        <f t="shared" si="92"/>
        <v>207</v>
      </c>
      <c r="O1969" s="6" t="str">
        <f>VLOOKUP(H1969,Data_Persons!$B$2:$C$9,2,0)</f>
        <v>Philip</v>
      </c>
    </row>
    <row r="1970" spans="1:15" x14ac:dyDescent="0.3">
      <c r="A1970" s="8" t="s">
        <v>2014</v>
      </c>
      <c r="B1970" s="43">
        <v>44797</v>
      </c>
      <c r="C1970" s="6">
        <f>DAY(Data_Sales[[#This Row],[Order Date]])</f>
        <v>24</v>
      </c>
      <c r="D1970" s="14">
        <f t="shared" si="90"/>
        <v>8</v>
      </c>
      <c r="E1970" s="6">
        <f t="shared" si="91"/>
        <v>2022</v>
      </c>
      <c r="F1970" s="6">
        <v>1</v>
      </c>
      <c r="G1970" s="6" t="s">
        <v>61</v>
      </c>
      <c r="H1970" s="6" t="s">
        <v>30</v>
      </c>
      <c r="I1970" s="6">
        <f>INDEX(Data_Persons[Tenure (yrs)],MATCH(Data_Sales!H1970,Data_Persons[Sales Person],0))</f>
        <v>2</v>
      </c>
      <c r="J1970" s="6" t="s">
        <v>21</v>
      </c>
      <c r="K1970" s="6" t="s">
        <v>1662</v>
      </c>
      <c r="L1970" s="22">
        <v>69</v>
      </c>
      <c r="M1970" s="6">
        <v>5</v>
      </c>
      <c r="N1970" s="22">
        <f t="shared" si="92"/>
        <v>345</v>
      </c>
      <c r="O1970" s="6" t="str">
        <f>VLOOKUP(H1970,Data_Persons!$B$2:$C$9,2,0)</f>
        <v>Sara</v>
      </c>
    </row>
    <row r="1971" spans="1:15" x14ac:dyDescent="0.3">
      <c r="A1971" s="8" t="s">
        <v>2015</v>
      </c>
      <c r="B1971" s="43">
        <v>44799</v>
      </c>
      <c r="C1971" s="6">
        <f>DAY(Data_Sales[[#This Row],[Order Date]])</f>
        <v>26</v>
      </c>
      <c r="D1971" s="14">
        <f t="shared" si="90"/>
        <v>8</v>
      </c>
      <c r="E1971" s="6">
        <f t="shared" si="91"/>
        <v>2022</v>
      </c>
      <c r="F1971" s="6">
        <v>14</v>
      </c>
      <c r="G1971" s="6" t="s">
        <v>65</v>
      </c>
      <c r="H1971" s="6" t="s">
        <v>36</v>
      </c>
      <c r="I1971" s="6">
        <f>INDEX(Data_Persons[Tenure (yrs)],MATCH(Data_Sales!H1971,Data_Persons[Sales Person],0))</f>
        <v>6</v>
      </c>
      <c r="J1971" s="6" t="s">
        <v>27</v>
      </c>
      <c r="K1971" s="6" t="s">
        <v>1662</v>
      </c>
      <c r="L1971" s="22">
        <v>69</v>
      </c>
      <c r="M1971" s="6">
        <v>2</v>
      </c>
      <c r="N1971" s="22">
        <f t="shared" si="92"/>
        <v>138</v>
      </c>
      <c r="O1971" s="6" t="str">
        <f>VLOOKUP(H1971,Data_Persons!$B$2:$C$9,2,0)</f>
        <v>Steve</v>
      </c>
    </row>
    <row r="1972" spans="1:15" x14ac:dyDescent="0.3">
      <c r="A1972" s="8" t="s">
        <v>2016</v>
      </c>
      <c r="B1972" s="43">
        <v>44800</v>
      </c>
      <c r="C1972" s="6">
        <f>DAY(Data_Sales[[#This Row],[Order Date]])</f>
        <v>27</v>
      </c>
      <c r="D1972" s="14">
        <f t="shared" si="90"/>
        <v>8</v>
      </c>
      <c r="E1972" s="6">
        <f t="shared" si="91"/>
        <v>2022</v>
      </c>
      <c r="F1972" s="6">
        <v>11</v>
      </c>
      <c r="G1972" s="6" t="s">
        <v>115</v>
      </c>
      <c r="H1972" s="6" t="s">
        <v>26</v>
      </c>
      <c r="I1972" s="6">
        <f>INDEX(Data_Persons[Tenure (yrs)],MATCH(Data_Sales!H1972,Data_Persons[Sales Person],0))</f>
        <v>5</v>
      </c>
      <c r="J1972" s="6" t="s">
        <v>27</v>
      </c>
      <c r="K1972" s="6" t="s">
        <v>1662</v>
      </c>
      <c r="L1972" s="22">
        <v>69</v>
      </c>
      <c r="M1972" s="6">
        <v>9</v>
      </c>
      <c r="N1972" s="22">
        <f t="shared" si="92"/>
        <v>621</v>
      </c>
      <c r="O1972" s="6" t="str">
        <f>VLOOKUP(H1972,Data_Persons!$B$2:$C$9,2,0)</f>
        <v>Sara</v>
      </c>
    </row>
    <row r="1973" spans="1:15" x14ac:dyDescent="0.3">
      <c r="A1973" s="8" t="s">
        <v>2017</v>
      </c>
      <c r="B1973" s="43">
        <v>44801</v>
      </c>
      <c r="C1973" s="6">
        <f>DAY(Data_Sales[[#This Row],[Order Date]])</f>
        <v>28</v>
      </c>
      <c r="D1973" s="14">
        <f t="shared" si="90"/>
        <v>8</v>
      </c>
      <c r="E1973" s="6">
        <f t="shared" si="91"/>
        <v>2022</v>
      </c>
      <c r="F1973" s="6">
        <v>16</v>
      </c>
      <c r="G1973" s="6" t="s">
        <v>92</v>
      </c>
      <c r="H1973" s="6" t="s">
        <v>11</v>
      </c>
      <c r="I1973" s="6">
        <f>INDEX(Data_Persons[Tenure (yrs)],MATCH(Data_Sales!H1973,Data_Persons[Sales Person],0))</f>
        <v>3</v>
      </c>
      <c r="J1973" s="6" t="s">
        <v>12</v>
      </c>
      <c r="K1973" s="6" t="s">
        <v>1662</v>
      </c>
      <c r="L1973" s="22">
        <v>69</v>
      </c>
      <c r="M1973" s="6">
        <v>2</v>
      </c>
      <c r="N1973" s="22">
        <f t="shared" si="92"/>
        <v>138</v>
      </c>
      <c r="O1973" s="6" t="str">
        <f>VLOOKUP(H1973,Data_Persons!$B$2:$C$9,2,0)</f>
        <v>Jeff</v>
      </c>
    </row>
    <row r="1974" spans="1:15" x14ac:dyDescent="0.3">
      <c r="A1974" s="8" t="s">
        <v>2018</v>
      </c>
      <c r="B1974" s="43">
        <v>44803</v>
      </c>
      <c r="C1974" s="6">
        <f>DAY(Data_Sales[[#This Row],[Order Date]])</f>
        <v>30</v>
      </c>
      <c r="D1974" s="14">
        <f t="shared" si="90"/>
        <v>8</v>
      </c>
      <c r="E1974" s="6">
        <f t="shared" si="91"/>
        <v>2022</v>
      </c>
      <c r="F1974" s="6">
        <v>6</v>
      </c>
      <c r="G1974" s="6" t="s">
        <v>15</v>
      </c>
      <c r="H1974" s="6" t="s">
        <v>41</v>
      </c>
      <c r="I1974" s="6">
        <f>INDEX(Data_Persons[Tenure (yrs)],MATCH(Data_Sales!H1974,Data_Persons[Sales Person],0))</f>
        <v>8</v>
      </c>
      <c r="J1974" s="6" t="s">
        <v>17</v>
      </c>
      <c r="K1974" s="6" t="s">
        <v>1662</v>
      </c>
      <c r="L1974" s="22">
        <v>69</v>
      </c>
      <c r="M1974" s="6">
        <v>0</v>
      </c>
      <c r="N1974" s="22">
        <f t="shared" si="92"/>
        <v>0</v>
      </c>
      <c r="O1974" s="6" t="str">
        <f>VLOOKUP(H1974,Data_Persons!$B$2:$C$9,2,0)</f>
        <v>Philip</v>
      </c>
    </row>
    <row r="1975" spans="1:15" x14ac:dyDescent="0.3">
      <c r="A1975" s="8" t="s">
        <v>2019</v>
      </c>
      <c r="B1975" s="43">
        <v>44805</v>
      </c>
      <c r="C1975" s="6">
        <f>DAY(Data_Sales[[#This Row],[Order Date]])</f>
        <v>1</v>
      </c>
      <c r="D1975" s="14">
        <f t="shared" si="90"/>
        <v>9</v>
      </c>
      <c r="E1975" s="6">
        <f t="shared" si="91"/>
        <v>2022</v>
      </c>
      <c r="F1975" s="6">
        <v>7</v>
      </c>
      <c r="G1975" s="6" t="s">
        <v>43</v>
      </c>
      <c r="H1975" s="6" t="s">
        <v>16</v>
      </c>
      <c r="I1975" s="6">
        <f>INDEX(Data_Persons[Tenure (yrs)],MATCH(Data_Sales!H1975,Data_Persons[Sales Person],0))</f>
        <v>4</v>
      </c>
      <c r="J1975" s="6" t="s">
        <v>17</v>
      </c>
      <c r="K1975" s="6" t="s">
        <v>1662</v>
      </c>
      <c r="L1975" s="22">
        <v>69</v>
      </c>
      <c r="M1975" s="6">
        <v>6</v>
      </c>
      <c r="N1975" s="22">
        <f t="shared" si="92"/>
        <v>414</v>
      </c>
      <c r="O1975" s="6" t="str">
        <f>VLOOKUP(H1975,Data_Persons!$B$2:$C$9,2,0)</f>
        <v>Steve</v>
      </c>
    </row>
    <row r="1976" spans="1:15" x14ac:dyDescent="0.3">
      <c r="A1976" s="8" t="s">
        <v>2020</v>
      </c>
      <c r="B1976" s="43">
        <v>44809</v>
      </c>
      <c r="C1976" s="6">
        <f>DAY(Data_Sales[[#This Row],[Order Date]])</f>
        <v>5</v>
      </c>
      <c r="D1976" s="14">
        <f t="shared" si="90"/>
        <v>9</v>
      </c>
      <c r="E1976" s="6">
        <f t="shared" si="91"/>
        <v>2022</v>
      </c>
      <c r="F1976" s="6">
        <v>10</v>
      </c>
      <c r="G1976" s="6" t="s">
        <v>68</v>
      </c>
      <c r="H1976" s="6" t="s">
        <v>16</v>
      </c>
      <c r="I1976" s="6">
        <f>INDEX(Data_Persons[Tenure (yrs)],MATCH(Data_Sales!H1976,Data_Persons[Sales Person],0))</f>
        <v>4</v>
      </c>
      <c r="J1976" s="6" t="s">
        <v>17</v>
      </c>
      <c r="K1976" s="6" t="s">
        <v>1662</v>
      </c>
      <c r="L1976" s="22">
        <v>69</v>
      </c>
      <c r="M1976" s="6">
        <v>7</v>
      </c>
      <c r="N1976" s="22">
        <f t="shared" si="92"/>
        <v>483</v>
      </c>
      <c r="O1976" s="6" t="str">
        <f>VLOOKUP(H1976,Data_Persons!$B$2:$C$9,2,0)</f>
        <v>Steve</v>
      </c>
    </row>
    <row r="1977" spans="1:15" x14ac:dyDescent="0.3">
      <c r="A1977" s="8" t="s">
        <v>2021</v>
      </c>
      <c r="B1977" s="43">
        <v>44810</v>
      </c>
      <c r="C1977" s="6">
        <f>DAY(Data_Sales[[#This Row],[Order Date]])</f>
        <v>6</v>
      </c>
      <c r="D1977" s="14">
        <f t="shared" si="90"/>
        <v>9</v>
      </c>
      <c r="E1977" s="6">
        <f t="shared" si="91"/>
        <v>2022</v>
      </c>
      <c r="F1977" s="6">
        <v>9</v>
      </c>
      <c r="G1977" s="6" t="s">
        <v>40</v>
      </c>
      <c r="H1977" s="6" t="s">
        <v>41</v>
      </c>
      <c r="I1977" s="6">
        <f>INDEX(Data_Persons[Tenure (yrs)],MATCH(Data_Sales!H1977,Data_Persons[Sales Person],0))</f>
        <v>8</v>
      </c>
      <c r="J1977" s="6" t="s">
        <v>17</v>
      </c>
      <c r="K1977" s="6" t="s">
        <v>1662</v>
      </c>
      <c r="L1977" s="22">
        <v>69</v>
      </c>
      <c r="M1977" s="6">
        <v>1</v>
      </c>
      <c r="N1977" s="22">
        <f t="shared" si="92"/>
        <v>69</v>
      </c>
      <c r="O1977" s="6" t="str">
        <f>VLOOKUP(H1977,Data_Persons!$B$2:$C$9,2,0)</f>
        <v>Philip</v>
      </c>
    </row>
    <row r="1978" spans="1:15" x14ac:dyDescent="0.3">
      <c r="A1978" s="8" t="s">
        <v>2022</v>
      </c>
      <c r="B1978" s="43">
        <v>44811</v>
      </c>
      <c r="C1978" s="6">
        <f>DAY(Data_Sales[[#This Row],[Order Date]])</f>
        <v>7</v>
      </c>
      <c r="D1978" s="14">
        <f t="shared" si="90"/>
        <v>9</v>
      </c>
      <c r="E1978" s="6">
        <f t="shared" si="91"/>
        <v>2022</v>
      </c>
      <c r="F1978" s="6">
        <v>9</v>
      </c>
      <c r="G1978" s="6" t="s">
        <v>40</v>
      </c>
      <c r="H1978" s="6" t="s">
        <v>41</v>
      </c>
      <c r="I1978" s="6">
        <f>INDEX(Data_Persons[Tenure (yrs)],MATCH(Data_Sales!H1978,Data_Persons[Sales Person],0))</f>
        <v>8</v>
      </c>
      <c r="J1978" s="6" t="s">
        <v>17</v>
      </c>
      <c r="K1978" s="6" t="s">
        <v>1662</v>
      </c>
      <c r="L1978" s="22">
        <v>69</v>
      </c>
      <c r="M1978" s="6">
        <v>8</v>
      </c>
      <c r="N1978" s="22">
        <f t="shared" si="92"/>
        <v>552</v>
      </c>
      <c r="O1978" s="6" t="str">
        <f>VLOOKUP(H1978,Data_Persons!$B$2:$C$9,2,0)</f>
        <v>Philip</v>
      </c>
    </row>
    <row r="1979" spans="1:15" x14ac:dyDescent="0.3">
      <c r="A1979" s="8" t="s">
        <v>2023</v>
      </c>
      <c r="B1979" s="43">
        <v>44812</v>
      </c>
      <c r="C1979" s="6">
        <f>DAY(Data_Sales[[#This Row],[Order Date]])</f>
        <v>8</v>
      </c>
      <c r="D1979" s="14">
        <f t="shared" si="90"/>
        <v>9</v>
      </c>
      <c r="E1979" s="6">
        <f t="shared" si="91"/>
        <v>2022</v>
      </c>
      <c r="F1979" s="6">
        <v>8</v>
      </c>
      <c r="G1979" s="6" t="s">
        <v>76</v>
      </c>
      <c r="H1979" s="6" t="s">
        <v>16</v>
      </c>
      <c r="I1979" s="6">
        <f>INDEX(Data_Persons[Tenure (yrs)],MATCH(Data_Sales!H1979,Data_Persons[Sales Person],0))</f>
        <v>4</v>
      </c>
      <c r="J1979" s="6" t="s">
        <v>17</v>
      </c>
      <c r="K1979" s="6" t="s">
        <v>1662</v>
      </c>
      <c r="L1979" s="22">
        <v>69</v>
      </c>
      <c r="M1979" s="6">
        <v>4</v>
      </c>
      <c r="N1979" s="22">
        <f t="shared" si="92"/>
        <v>276</v>
      </c>
      <c r="O1979" s="6" t="str">
        <f>VLOOKUP(H1979,Data_Persons!$B$2:$C$9,2,0)</f>
        <v>Steve</v>
      </c>
    </row>
    <row r="1980" spans="1:15" x14ac:dyDescent="0.3">
      <c r="A1980" s="8" t="s">
        <v>2024</v>
      </c>
      <c r="B1980" s="43">
        <v>44812</v>
      </c>
      <c r="C1980" s="6">
        <f>DAY(Data_Sales[[#This Row],[Order Date]])</f>
        <v>8</v>
      </c>
      <c r="D1980" s="14">
        <f t="shared" si="90"/>
        <v>9</v>
      </c>
      <c r="E1980" s="6">
        <f t="shared" si="91"/>
        <v>2022</v>
      </c>
      <c r="F1980" s="6">
        <v>3</v>
      </c>
      <c r="G1980" s="6" t="s">
        <v>29</v>
      </c>
      <c r="H1980" s="6" t="s">
        <v>20</v>
      </c>
      <c r="I1980" s="6">
        <f>INDEX(Data_Persons[Tenure (yrs)],MATCH(Data_Sales!H1980,Data_Persons[Sales Person],0))</f>
        <v>2</v>
      </c>
      <c r="J1980" s="6" t="s">
        <v>21</v>
      </c>
      <c r="K1980" s="6" t="s">
        <v>1662</v>
      </c>
      <c r="L1980" s="22">
        <v>69</v>
      </c>
      <c r="M1980" s="6">
        <v>7</v>
      </c>
      <c r="N1980" s="22">
        <f t="shared" si="92"/>
        <v>483</v>
      </c>
      <c r="O1980" s="6" t="str">
        <f>VLOOKUP(H1980,Data_Persons!$B$2:$C$9,2,0)</f>
        <v>Jeff</v>
      </c>
    </row>
    <row r="1981" spans="1:15" x14ac:dyDescent="0.3">
      <c r="A1981" s="8" t="s">
        <v>2025</v>
      </c>
      <c r="B1981" s="43">
        <v>44813</v>
      </c>
      <c r="C1981" s="6">
        <f>DAY(Data_Sales[[#This Row],[Order Date]])</f>
        <v>9</v>
      </c>
      <c r="D1981" s="14">
        <f t="shared" si="90"/>
        <v>9</v>
      </c>
      <c r="E1981" s="6">
        <f t="shared" si="91"/>
        <v>2022</v>
      </c>
      <c r="F1981" s="6">
        <v>18</v>
      </c>
      <c r="G1981" s="6" t="s">
        <v>52</v>
      </c>
      <c r="H1981" s="6" t="s">
        <v>38</v>
      </c>
      <c r="I1981" s="6">
        <f>INDEX(Data_Persons[Tenure (yrs)],MATCH(Data_Sales!H1981,Data_Persons[Sales Person],0))</f>
        <v>5</v>
      </c>
      <c r="J1981" s="6" t="s">
        <v>12</v>
      </c>
      <c r="K1981" s="6" t="s">
        <v>1662</v>
      </c>
      <c r="L1981" s="22">
        <v>69</v>
      </c>
      <c r="M1981" s="6">
        <v>3</v>
      </c>
      <c r="N1981" s="22">
        <f t="shared" si="92"/>
        <v>207</v>
      </c>
      <c r="O1981" s="6" t="str">
        <f>VLOOKUP(H1981,Data_Persons!$B$2:$C$9,2,0)</f>
        <v>Jeff</v>
      </c>
    </row>
    <row r="1982" spans="1:15" x14ac:dyDescent="0.3">
      <c r="A1982" s="8" t="s">
        <v>2026</v>
      </c>
      <c r="B1982" s="43">
        <v>44821</v>
      </c>
      <c r="C1982" s="6">
        <f>DAY(Data_Sales[[#This Row],[Order Date]])</f>
        <v>17</v>
      </c>
      <c r="D1982" s="14">
        <f t="shared" si="90"/>
        <v>9</v>
      </c>
      <c r="E1982" s="6">
        <f t="shared" si="91"/>
        <v>2022</v>
      </c>
      <c r="F1982" s="6">
        <v>14</v>
      </c>
      <c r="G1982" s="6" t="s">
        <v>65</v>
      </c>
      <c r="H1982" s="6" t="s">
        <v>36</v>
      </c>
      <c r="I1982" s="6">
        <f>INDEX(Data_Persons[Tenure (yrs)],MATCH(Data_Sales!H1982,Data_Persons[Sales Person],0))</f>
        <v>6</v>
      </c>
      <c r="J1982" s="6" t="s">
        <v>27</v>
      </c>
      <c r="K1982" s="6" t="s">
        <v>1662</v>
      </c>
      <c r="L1982" s="22">
        <v>69</v>
      </c>
      <c r="M1982" s="6">
        <v>5</v>
      </c>
      <c r="N1982" s="22">
        <f t="shared" si="92"/>
        <v>345</v>
      </c>
      <c r="O1982" s="6" t="str">
        <f>VLOOKUP(H1982,Data_Persons!$B$2:$C$9,2,0)</f>
        <v>Steve</v>
      </c>
    </row>
    <row r="1983" spans="1:15" x14ac:dyDescent="0.3">
      <c r="A1983" s="8" t="s">
        <v>2027</v>
      </c>
      <c r="B1983" s="43">
        <v>44821</v>
      </c>
      <c r="C1983" s="6">
        <f>DAY(Data_Sales[[#This Row],[Order Date]])</f>
        <v>17</v>
      </c>
      <c r="D1983" s="14">
        <f t="shared" si="90"/>
        <v>9</v>
      </c>
      <c r="E1983" s="6">
        <f t="shared" si="91"/>
        <v>2022</v>
      </c>
      <c r="F1983" s="6">
        <v>16</v>
      </c>
      <c r="G1983" s="6" t="s">
        <v>92</v>
      </c>
      <c r="H1983" s="6" t="s">
        <v>11</v>
      </c>
      <c r="I1983" s="6">
        <f>INDEX(Data_Persons[Tenure (yrs)],MATCH(Data_Sales!H1983,Data_Persons[Sales Person],0))</f>
        <v>3</v>
      </c>
      <c r="J1983" s="6" t="s">
        <v>12</v>
      </c>
      <c r="K1983" s="6" t="s">
        <v>1662</v>
      </c>
      <c r="L1983" s="22">
        <v>69</v>
      </c>
      <c r="M1983" s="6">
        <v>8</v>
      </c>
      <c r="N1983" s="22">
        <f t="shared" si="92"/>
        <v>552</v>
      </c>
      <c r="O1983" s="6" t="str">
        <f>VLOOKUP(H1983,Data_Persons!$B$2:$C$9,2,0)</f>
        <v>Jeff</v>
      </c>
    </row>
    <row r="1984" spans="1:15" x14ac:dyDescent="0.3">
      <c r="A1984" s="8" t="s">
        <v>2028</v>
      </c>
      <c r="B1984" s="43">
        <v>44821</v>
      </c>
      <c r="C1984" s="6">
        <f>DAY(Data_Sales[[#This Row],[Order Date]])</f>
        <v>17</v>
      </c>
      <c r="D1984" s="14">
        <f t="shared" si="90"/>
        <v>9</v>
      </c>
      <c r="E1984" s="6">
        <f t="shared" si="91"/>
        <v>2022</v>
      </c>
      <c r="F1984" s="6">
        <v>1</v>
      </c>
      <c r="G1984" s="6" t="s">
        <v>61</v>
      </c>
      <c r="H1984" s="6" t="s">
        <v>20</v>
      </c>
      <c r="I1984" s="6">
        <f>INDEX(Data_Persons[Tenure (yrs)],MATCH(Data_Sales!H1984,Data_Persons[Sales Person],0))</f>
        <v>2</v>
      </c>
      <c r="J1984" s="6" t="s">
        <v>21</v>
      </c>
      <c r="K1984" s="6" t="s">
        <v>1662</v>
      </c>
      <c r="L1984" s="22">
        <v>69</v>
      </c>
      <c r="M1984" s="6">
        <v>2</v>
      </c>
      <c r="N1984" s="22">
        <f t="shared" si="92"/>
        <v>138</v>
      </c>
      <c r="O1984" s="6" t="str">
        <f>VLOOKUP(H1984,Data_Persons!$B$2:$C$9,2,0)</f>
        <v>Jeff</v>
      </c>
    </row>
    <row r="1985" spans="1:15" x14ac:dyDescent="0.3">
      <c r="A1985" s="8" t="s">
        <v>2029</v>
      </c>
      <c r="B1985" s="43">
        <v>44822</v>
      </c>
      <c r="C1985" s="6">
        <f>DAY(Data_Sales[[#This Row],[Order Date]])</f>
        <v>18</v>
      </c>
      <c r="D1985" s="14">
        <f t="shared" si="90"/>
        <v>9</v>
      </c>
      <c r="E1985" s="6">
        <f t="shared" si="91"/>
        <v>2022</v>
      </c>
      <c r="F1985" s="6">
        <v>15</v>
      </c>
      <c r="G1985" s="6" t="s">
        <v>49</v>
      </c>
      <c r="H1985" s="6" t="s">
        <v>36</v>
      </c>
      <c r="I1985" s="6">
        <f>INDEX(Data_Persons[Tenure (yrs)],MATCH(Data_Sales!H1985,Data_Persons[Sales Person],0))</f>
        <v>6</v>
      </c>
      <c r="J1985" s="6" t="s">
        <v>27</v>
      </c>
      <c r="K1985" s="6" t="s">
        <v>1662</v>
      </c>
      <c r="L1985" s="22">
        <v>69</v>
      </c>
      <c r="M1985" s="6">
        <v>8</v>
      </c>
      <c r="N1985" s="22">
        <f t="shared" si="92"/>
        <v>552</v>
      </c>
      <c r="O1985" s="6" t="str">
        <f>VLOOKUP(H1985,Data_Persons!$B$2:$C$9,2,0)</f>
        <v>Steve</v>
      </c>
    </row>
    <row r="1986" spans="1:15" x14ac:dyDescent="0.3">
      <c r="A1986" s="8" t="s">
        <v>2030</v>
      </c>
      <c r="B1986" s="43">
        <v>44823</v>
      </c>
      <c r="C1986" s="6">
        <f>DAY(Data_Sales[[#This Row],[Order Date]])</f>
        <v>19</v>
      </c>
      <c r="D1986" s="14">
        <f t="shared" ref="D1986:D2001" si="93">MONTH(B1986)</f>
        <v>9</v>
      </c>
      <c r="E1986" s="6">
        <f t="shared" ref="E1986:E2001" si="94">YEAR(B1986)</f>
        <v>2022</v>
      </c>
      <c r="F1986" s="6">
        <v>16</v>
      </c>
      <c r="G1986" s="6" t="s">
        <v>92</v>
      </c>
      <c r="H1986" s="6" t="s">
        <v>38</v>
      </c>
      <c r="I1986" s="6">
        <f>INDEX(Data_Persons[Tenure (yrs)],MATCH(Data_Sales!H1986,Data_Persons[Sales Person],0))</f>
        <v>5</v>
      </c>
      <c r="J1986" s="6" t="s">
        <v>12</v>
      </c>
      <c r="K1986" s="6" t="s">
        <v>1662</v>
      </c>
      <c r="L1986" s="22">
        <v>69</v>
      </c>
      <c r="M1986" s="6">
        <v>5</v>
      </c>
      <c r="N1986" s="22">
        <f t="shared" si="92"/>
        <v>345</v>
      </c>
      <c r="O1986" s="6" t="str">
        <f>VLOOKUP(H1986,Data_Persons!$B$2:$C$9,2,0)</f>
        <v>Jeff</v>
      </c>
    </row>
    <row r="1987" spans="1:15" x14ac:dyDescent="0.3">
      <c r="A1987" s="8" t="s">
        <v>2031</v>
      </c>
      <c r="B1987" s="43">
        <v>44823</v>
      </c>
      <c r="C1987" s="6">
        <f>DAY(Data_Sales[[#This Row],[Order Date]])</f>
        <v>19</v>
      </c>
      <c r="D1987" s="14">
        <f t="shared" si="93"/>
        <v>9</v>
      </c>
      <c r="E1987" s="6">
        <f t="shared" si="94"/>
        <v>2022</v>
      </c>
      <c r="F1987" s="6">
        <v>9</v>
      </c>
      <c r="G1987" s="6" t="s">
        <v>40</v>
      </c>
      <c r="H1987" s="6" t="s">
        <v>16</v>
      </c>
      <c r="I1987" s="6">
        <f>INDEX(Data_Persons[Tenure (yrs)],MATCH(Data_Sales!H1987,Data_Persons[Sales Person],0))</f>
        <v>4</v>
      </c>
      <c r="J1987" s="6" t="s">
        <v>17</v>
      </c>
      <c r="K1987" s="6" t="s">
        <v>1662</v>
      </c>
      <c r="L1987" s="22">
        <v>69</v>
      </c>
      <c r="M1987" s="6">
        <v>0</v>
      </c>
      <c r="N1987" s="22">
        <f t="shared" ref="N1987:N2001" si="95">L1987*M1987</f>
        <v>0</v>
      </c>
      <c r="O1987" s="6" t="str">
        <f>VLOOKUP(H1987,Data_Persons!$B$2:$C$9,2,0)</f>
        <v>Steve</v>
      </c>
    </row>
    <row r="1988" spans="1:15" x14ac:dyDescent="0.3">
      <c r="A1988" s="8" t="s">
        <v>2032</v>
      </c>
      <c r="B1988" s="43">
        <v>44832</v>
      </c>
      <c r="C1988" s="6">
        <f>DAY(Data_Sales[[#This Row],[Order Date]])</f>
        <v>28</v>
      </c>
      <c r="D1988" s="14">
        <f t="shared" si="93"/>
        <v>9</v>
      </c>
      <c r="E1988" s="6">
        <f t="shared" si="94"/>
        <v>2022</v>
      </c>
      <c r="F1988" s="6">
        <v>11</v>
      </c>
      <c r="G1988" s="6" t="s">
        <v>115</v>
      </c>
      <c r="H1988" s="6" t="s">
        <v>36</v>
      </c>
      <c r="I1988" s="6">
        <f>INDEX(Data_Persons[Tenure (yrs)],MATCH(Data_Sales!H1988,Data_Persons[Sales Person],0))</f>
        <v>6</v>
      </c>
      <c r="J1988" s="6" t="s">
        <v>27</v>
      </c>
      <c r="K1988" s="6" t="s">
        <v>1662</v>
      </c>
      <c r="L1988" s="22">
        <v>69</v>
      </c>
      <c r="M1988" s="6">
        <v>3</v>
      </c>
      <c r="N1988" s="22">
        <f t="shared" si="95"/>
        <v>207</v>
      </c>
      <c r="O1988" s="6" t="str">
        <f>VLOOKUP(H1988,Data_Persons!$B$2:$C$9,2,0)</f>
        <v>Steve</v>
      </c>
    </row>
    <row r="1989" spans="1:15" x14ac:dyDescent="0.3">
      <c r="A1989" s="8" t="s">
        <v>2033</v>
      </c>
      <c r="B1989" s="43">
        <v>44833</v>
      </c>
      <c r="C1989" s="6">
        <f>DAY(Data_Sales[[#This Row],[Order Date]])</f>
        <v>29</v>
      </c>
      <c r="D1989" s="14">
        <f t="shared" si="93"/>
        <v>9</v>
      </c>
      <c r="E1989" s="6">
        <f t="shared" si="94"/>
        <v>2022</v>
      </c>
      <c r="F1989" s="6">
        <v>18</v>
      </c>
      <c r="G1989" s="6" t="s">
        <v>52</v>
      </c>
      <c r="H1989" s="6" t="s">
        <v>38</v>
      </c>
      <c r="I1989" s="6">
        <f>INDEX(Data_Persons[Tenure (yrs)],MATCH(Data_Sales!H1989,Data_Persons[Sales Person],0))</f>
        <v>5</v>
      </c>
      <c r="J1989" s="6" t="s">
        <v>12</v>
      </c>
      <c r="K1989" s="6" t="s">
        <v>1662</v>
      </c>
      <c r="L1989" s="22">
        <v>69</v>
      </c>
      <c r="M1989" s="6">
        <v>3</v>
      </c>
      <c r="N1989" s="22">
        <f t="shared" si="95"/>
        <v>207</v>
      </c>
      <c r="O1989" s="6" t="str">
        <f>VLOOKUP(H1989,Data_Persons!$B$2:$C$9,2,0)</f>
        <v>Jeff</v>
      </c>
    </row>
    <row r="1990" spans="1:15" x14ac:dyDescent="0.3">
      <c r="A1990" s="8" t="s">
        <v>2034</v>
      </c>
      <c r="B1990" s="43">
        <v>44834</v>
      </c>
      <c r="C1990" s="6">
        <f>DAY(Data_Sales[[#This Row],[Order Date]])</f>
        <v>30</v>
      </c>
      <c r="D1990" s="14">
        <f t="shared" si="93"/>
        <v>9</v>
      </c>
      <c r="E1990" s="6">
        <f t="shared" si="94"/>
        <v>2022</v>
      </c>
      <c r="F1990" s="6">
        <v>9</v>
      </c>
      <c r="G1990" s="6" t="s">
        <v>40</v>
      </c>
      <c r="H1990" s="6" t="s">
        <v>16</v>
      </c>
      <c r="I1990" s="6">
        <f>INDEX(Data_Persons[Tenure (yrs)],MATCH(Data_Sales!H1990,Data_Persons[Sales Person],0))</f>
        <v>4</v>
      </c>
      <c r="J1990" s="6" t="s">
        <v>17</v>
      </c>
      <c r="K1990" s="6" t="s">
        <v>1662</v>
      </c>
      <c r="L1990" s="22">
        <v>69</v>
      </c>
      <c r="M1990" s="6">
        <v>7</v>
      </c>
      <c r="N1990" s="22">
        <f t="shared" si="95"/>
        <v>483</v>
      </c>
      <c r="O1990" s="6" t="str">
        <f>VLOOKUP(H1990,Data_Persons!$B$2:$C$9,2,0)</f>
        <v>Steve</v>
      </c>
    </row>
    <row r="1991" spans="1:15" x14ac:dyDescent="0.3">
      <c r="A1991" s="8" t="s">
        <v>2035</v>
      </c>
      <c r="B1991" s="43">
        <v>44835</v>
      </c>
      <c r="C1991" s="6">
        <f>DAY(Data_Sales[[#This Row],[Order Date]])</f>
        <v>1</v>
      </c>
      <c r="D1991" s="14">
        <f t="shared" si="93"/>
        <v>10</v>
      </c>
      <c r="E1991" s="6">
        <f t="shared" si="94"/>
        <v>2022</v>
      </c>
      <c r="F1991" s="6">
        <v>18</v>
      </c>
      <c r="G1991" s="6" t="s">
        <v>52</v>
      </c>
      <c r="H1991" s="6" t="s">
        <v>11</v>
      </c>
      <c r="I1991" s="6">
        <f>INDEX(Data_Persons[Tenure (yrs)],MATCH(Data_Sales!H1991,Data_Persons[Sales Person],0))</f>
        <v>3</v>
      </c>
      <c r="J1991" s="6" t="s">
        <v>12</v>
      </c>
      <c r="K1991" s="6" t="s">
        <v>1662</v>
      </c>
      <c r="L1991" s="22">
        <v>69</v>
      </c>
      <c r="M1991" s="6">
        <v>0</v>
      </c>
      <c r="N1991" s="22">
        <f t="shared" si="95"/>
        <v>0</v>
      </c>
      <c r="O1991" s="6" t="str">
        <f>VLOOKUP(H1991,Data_Persons!$B$2:$C$9,2,0)</f>
        <v>Jeff</v>
      </c>
    </row>
    <row r="1992" spans="1:15" x14ac:dyDescent="0.3">
      <c r="A1992" s="8" t="s">
        <v>2036</v>
      </c>
      <c r="B1992" s="43">
        <v>44837</v>
      </c>
      <c r="C1992" s="6">
        <f>DAY(Data_Sales[[#This Row],[Order Date]])</f>
        <v>3</v>
      </c>
      <c r="D1992" s="14">
        <f t="shared" si="93"/>
        <v>10</v>
      </c>
      <c r="E1992" s="6">
        <f t="shared" si="94"/>
        <v>2022</v>
      </c>
      <c r="F1992" s="6">
        <v>12</v>
      </c>
      <c r="G1992" s="6" t="s">
        <v>25</v>
      </c>
      <c r="H1992" s="6" t="s">
        <v>26</v>
      </c>
      <c r="I1992" s="6">
        <f>INDEX(Data_Persons[Tenure (yrs)],MATCH(Data_Sales!H1992,Data_Persons[Sales Person],0))</f>
        <v>5</v>
      </c>
      <c r="J1992" s="6" t="s">
        <v>27</v>
      </c>
      <c r="K1992" s="6" t="s">
        <v>1662</v>
      </c>
      <c r="L1992" s="22">
        <v>69</v>
      </c>
      <c r="M1992" s="6">
        <v>7</v>
      </c>
      <c r="N1992" s="22">
        <f t="shared" si="95"/>
        <v>483</v>
      </c>
      <c r="O1992" s="6" t="str">
        <f>VLOOKUP(H1992,Data_Persons!$B$2:$C$9,2,0)</f>
        <v>Sara</v>
      </c>
    </row>
    <row r="1993" spans="1:15" x14ac:dyDescent="0.3">
      <c r="A1993" s="8" t="s">
        <v>2037</v>
      </c>
      <c r="B1993" s="43">
        <v>44839</v>
      </c>
      <c r="C1993" s="6">
        <f>DAY(Data_Sales[[#This Row],[Order Date]])</f>
        <v>5</v>
      </c>
      <c r="D1993" s="14">
        <f t="shared" si="93"/>
        <v>10</v>
      </c>
      <c r="E1993" s="6">
        <f t="shared" si="94"/>
        <v>2022</v>
      </c>
      <c r="F1993" s="6">
        <v>1</v>
      </c>
      <c r="G1993" s="6" t="s">
        <v>61</v>
      </c>
      <c r="H1993" s="6" t="s">
        <v>30</v>
      </c>
      <c r="I1993" s="6">
        <f>INDEX(Data_Persons[Tenure (yrs)],MATCH(Data_Sales!H1993,Data_Persons[Sales Person],0))</f>
        <v>2</v>
      </c>
      <c r="J1993" s="6" t="s">
        <v>21</v>
      </c>
      <c r="K1993" s="6" t="s">
        <v>1662</v>
      </c>
      <c r="L1993" s="22">
        <v>69</v>
      </c>
      <c r="M1993" s="6">
        <v>2</v>
      </c>
      <c r="N1993" s="22">
        <f t="shared" si="95"/>
        <v>138</v>
      </c>
      <c r="O1993" s="6" t="str">
        <f>VLOOKUP(H1993,Data_Persons!$B$2:$C$9,2,0)</f>
        <v>Sara</v>
      </c>
    </row>
    <row r="1994" spans="1:15" x14ac:dyDescent="0.3">
      <c r="A1994" s="8" t="s">
        <v>2038</v>
      </c>
      <c r="B1994" s="43">
        <v>44839</v>
      </c>
      <c r="C1994" s="6">
        <f>DAY(Data_Sales[[#This Row],[Order Date]])</f>
        <v>5</v>
      </c>
      <c r="D1994" s="14">
        <f t="shared" si="93"/>
        <v>10</v>
      </c>
      <c r="E1994" s="6">
        <f t="shared" si="94"/>
        <v>2022</v>
      </c>
      <c r="F1994" s="6">
        <v>17</v>
      </c>
      <c r="G1994" s="6" t="s">
        <v>63</v>
      </c>
      <c r="H1994" s="6" t="s">
        <v>38</v>
      </c>
      <c r="I1994" s="6">
        <f>INDEX(Data_Persons[Tenure (yrs)],MATCH(Data_Sales!H1994,Data_Persons[Sales Person],0))</f>
        <v>5</v>
      </c>
      <c r="J1994" s="6" t="s">
        <v>12</v>
      </c>
      <c r="K1994" s="6" t="s">
        <v>1662</v>
      </c>
      <c r="L1994" s="22">
        <v>69</v>
      </c>
      <c r="M1994" s="6">
        <v>6</v>
      </c>
      <c r="N1994" s="22">
        <f t="shared" si="95"/>
        <v>414</v>
      </c>
      <c r="O1994" s="6" t="str">
        <f>VLOOKUP(H1994,Data_Persons!$B$2:$C$9,2,0)</f>
        <v>Jeff</v>
      </c>
    </row>
    <row r="1995" spans="1:15" x14ac:dyDescent="0.3">
      <c r="A1995" s="8" t="s">
        <v>2039</v>
      </c>
      <c r="B1995" s="43">
        <v>44839</v>
      </c>
      <c r="C1995" s="6">
        <f>DAY(Data_Sales[[#This Row],[Order Date]])</f>
        <v>5</v>
      </c>
      <c r="D1995" s="14">
        <f t="shared" si="93"/>
        <v>10</v>
      </c>
      <c r="E1995" s="6">
        <f t="shared" si="94"/>
        <v>2022</v>
      </c>
      <c r="F1995" s="6">
        <v>8</v>
      </c>
      <c r="G1995" s="6" t="s">
        <v>76</v>
      </c>
      <c r="H1995" s="6" t="s">
        <v>41</v>
      </c>
      <c r="I1995" s="6">
        <f>INDEX(Data_Persons[Tenure (yrs)],MATCH(Data_Sales!H1995,Data_Persons[Sales Person],0))</f>
        <v>8</v>
      </c>
      <c r="J1995" s="6" t="s">
        <v>17</v>
      </c>
      <c r="K1995" s="6" t="s">
        <v>1662</v>
      </c>
      <c r="L1995" s="22">
        <v>69</v>
      </c>
      <c r="M1995" s="6">
        <v>0</v>
      </c>
      <c r="N1995" s="22">
        <f t="shared" si="95"/>
        <v>0</v>
      </c>
      <c r="O1995" s="6" t="str">
        <f>VLOOKUP(H1995,Data_Persons!$B$2:$C$9,2,0)</f>
        <v>Philip</v>
      </c>
    </row>
    <row r="1996" spans="1:15" x14ac:dyDescent="0.3">
      <c r="A1996" s="8" t="s">
        <v>2040</v>
      </c>
      <c r="B1996" s="43">
        <v>44843</v>
      </c>
      <c r="C1996" s="6">
        <f>DAY(Data_Sales[[#This Row],[Order Date]])</f>
        <v>9</v>
      </c>
      <c r="D1996" s="14">
        <f t="shared" si="93"/>
        <v>10</v>
      </c>
      <c r="E1996" s="6">
        <f t="shared" si="94"/>
        <v>2022</v>
      </c>
      <c r="F1996" s="6">
        <v>17</v>
      </c>
      <c r="G1996" s="6" t="s">
        <v>63</v>
      </c>
      <c r="H1996" s="6" t="s">
        <v>38</v>
      </c>
      <c r="I1996" s="6">
        <f>INDEX(Data_Persons[Tenure (yrs)],MATCH(Data_Sales!H1996,Data_Persons[Sales Person],0))</f>
        <v>5</v>
      </c>
      <c r="J1996" s="6" t="s">
        <v>12</v>
      </c>
      <c r="K1996" s="6" t="s">
        <v>1662</v>
      </c>
      <c r="L1996" s="22">
        <v>69</v>
      </c>
      <c r="M1996" s="6">
        <v>4</v>
      </c>
      <c r="N1996" s="22">
        <f t="shared" si="95"/>
        <v>276</v>
      </c>
      <c r="O1996" s="6" t="str">
        <f>VLOOKUP(H1996,Data_Persons!$B$2:$C$9,2,0)</f>
        <v>Jeff</v>
      </c>
    </row>
    <row r="1997" spans="1:15" x14ac:dyDescent="0.3">
      <c r="A1997" s="8" t="s">
        <v>2041</v>
      </c>
      <c r="B1997" s="43">
        <v>44843</v>
      </c>
      <c r="C1997" s="6">
        <f>DAY(Data_Sales[[#This Row],[Order Date]])</f>
        <v>9</v>
      </c>
      <c r="D1997" s="14">
        <f t="shared" si="93"/>
        <v>10</v>
      </c>
      <c r="E1997" s="6">
        <f t="shared" si="94"/>
        <v>2022</v>
      </c>
      <c r="F1997" s="6">
        <v>15</v>
      </c>
      <c r="G1997" s="6" t="s">
        <v>49</v>
      </c>
      <c r="H1997" s="6" t="s">
        <v>36</v>
      </c>
      <c r="I1997" s="6">
        <f>INDEX(Data_Persons[Tenure (yrs)],MATCH(Data_Sales!H1997,Data_Persons[Sales Person],0))</f>
        <v>6</v>
      </c>
      <c r="J1997" s="6" t="s">
        <v>27</v>
      </c>
      <c r="K1997" s="6" t="s">
        <v>1662</v>
      </c>
      <c r="L1997" s="22">
        <v>69</v>
      </c>
      <c r="M1997" s="6">
        <v>1</v>
      </c>
      <c r="N1997" s="22">
        <f t="shared" si="95"/>
        <v>69</v>
      </c>
      <c r="O1997" s="6" t="str">
        <f>VLOOKUP(H1997,Data_Persons!$B$2:$C$9,2,0)</f>
        <v>Steve</v>
      </c>
    </row>
    <row r="1998" spans="1:15" x14ac:dyDescent="0.3">
      <c r="A1998" s="8" t="s">
        <v>2042</v>
      </c>
      <c r="B1998" s="43">
        <v>44846</v>
      </c>
      <c r="C1998" s="6">
        <f>DAY(Data_Sales[[#This Row],[Order Date]])</f>
        <v>12</v>
      </c>
      <c r="D1998" s="14">
        <f t="shared" si="93"/>
        <v>10</v>
      </c>
      <c r="E1998" s="6">
        <f t="shared" si="94"/>
        <v>2022</v>
      </c>
      <c r="F1998" s="6">
        <v>1</v>
      </c>
      <c r="G1998" s="6" t="s">
        <v>61</v>
      </c>
      <c r="H1998" s="6" t="s">
        <v>20</v>
      </c>
      <c r="I1998" s="6">
        <f>INDEX(Data_Persons[Tenure (yrs)],MATCH(Data_Sales!H1998,Data_Persons[Sales Person],0))</f>
        <v>2</v>
      </c>
      <c r="J1998" s="6" t="s">
        <v>21</v>
      </c>
      <c r="K1998" s="6" t="s">
        <v>1662</v>
      </c>
      <c r="L1998" s="22">
        <v>69</v>
      </c>
      <c r="M1998" s="6">
        <v>8</v>
      </c>
      <c r="N1998" s="22">
        <f t="shared" si="95"/>
        <v>552</v>
      </c>
      <c r="O1998" s="6" t="str">
        <f>VLOOKUP(H1998,Data_Persons!$B$2:$C$9,2,0)</f>
        <v>Jeff</v>
      </c>
    </row>
    <row r="1999" spans="1:15" x14ac:dyDescent="0.3">
      <c r="A1999" s="8" t="s">
        <v>2043</v>
      </c>
      <c r="B1999" s="43">
        <v>44850</v>
      </c>
      <c r="C1999" s="6">
        <f>DAY(Data_Sales[[#This Row],[Order Date]])</f>
        <v>16</v>
      </c>
      <c r="D1999" s="14">
        <f t="shared" si="93"/>
        <v>10</v>
      </c>
      <c r="E1999" s="6">
        <f t="shared" si="94"/>
        <v>2022</v>
      </c>
      <c r="F1999" s="6">
        <v>3</v>
      </c>
      <c r="G1999" s="6" t="s">
        <v>29</v>
      </c>
      <c r="H1999" s="6" t="s">
        <v>20</v>
      </c>
      <c r="I1999" s="6">
        <f>INDEX(Data_Persons[Tenure (yrs)],MATCH(Data_Sales!H1999,Data_Persons[Sales Person],0))</f>
        <v>2</v>
      </c>
      <c r="J1999" s="6" t="s">
        <v>21</v>
      </c>
      <c r="K1999" s="6" t="s">
        <v>1662</v>
      </c>
      <c r="L1999" s="22">
        <v>69</v>
      </c>
      <c r="M1999" s="6">
        <v>3</v>
      </c>
      <c r="N1999" s="22">
        <f t="shared" si="95"/>
        <v>207</v>
      </c>
      <c r="O1999" s="6" t="str">
        <f>VLOOKUP(H1999,Data_Persons!$B$2:$C$9,2,0)</f>
        <v>Jeff</v>
      </c>
    </row>
    <row r="2000" spans="1:15" x14ac:dyDescent="0.3">
      <c r="A2000" s="8" t="s">
        <v>2044</v>
      </c>
      <c r="B2000" s="43">
        <v>44850</v>
      </c>
      <c r="C2000" s="6">
        <f>DAY(Data_Sales[[#This Row],[Order Date]])</f>
        <v>16</v>
      </c>
      <c r="D2000" s="14">
        <f t="shared" si="93"/>
        <v>10</v>
      </c>
      <c r="E2000" s="6">
        <f t="shared" si="94"/>
        <v>2022</v>
      </c>
      <c r="F2000" s="6">
        <v>9</v>
      </c>
      <c r="G2000" s="6" t="s">
        <v>40</v>
      </c>
      <c r="H2000" s="6" t="s">
        <v>16</v>
      </c>
      <c r="I2000" s="6">
        <f>INDEX(Data_Persons[Tenure (yrs)],MATCH(Data_Sales!H2000,Data_Persons[Sales Person],0))</f>
        <v>4</v>
      </c>
      <c r="J2000" s="6" t="s">
        <v>17</v>
      </c>
      <c r="K2000" s="6" t="s">
        <v>1662</v>
      </c>
      <c r="L2000" s="22">
        <v>69</v>
      </c>
      <c r="M2000" s="6">
        <v>8</v>
      </c>
      <c r="N2000" s="22">
        <f t="shared" si="95"/>
        <v>552</v>
      </c>
      <c r="O2000" s="6" t="str">
        <f>VLOOKUP(H2000,Data_Persons!$B$2:$C$9,2,0)</f>
        <v>Steve</v>
      </c>
    </row>
    <row r="2001" spans="1:15" ht="15" thickBot="1" x14ac:dyDescent="0.35">
      <c r="A2001" s="10" t="s">
        <v>2045</v>
      </c>
      <c r="B2001" s="44">
        <v>44850</v>
      </c>
      <c r="C2001" s="11">
        <f>DAY(Data_Sales[[#This Row],[Order Date]])</f>
        <v>16</v>
      </c>
      <c r="D2001" s="14">
        <f t="shared" si="93"/>
        <v>10</v>
      </c>
      <c r="E2001" s="11">
        <f t="shared" si="94"/>
        <v>2022</v>
      </c>
      <c r="F2001" s="11">
        <v>5</v>
      </c>
      <c r="G2001" s="11" t="s">
        <v>23</v>
      </c>
      <c r="H2001" s="11" t="s">
        <v>30</v>
      </c>
      <c r="I2001" s="11">
        <f>INDEX(Data_Persons[Tenure (yrs)],MATCH(Data_Sales!H2001,Data_Persons[Sales Person],0))</f>
        <v>2</v>
      </c>
      <c r="J2001" s="11" t="s">
        <v>21</v>
      </c>
      <c r="K2001" s="11" t="s">
        <v>1662</v>
      </c>
      <c r="L2001" s="23">
        <v>69</v>
      </c>
      <c r="M2001" s="6">
        <v>6</v>
      </c>
      <c r="N2001" s="22">
        <f t="shared" si="95"/>
        <v>414</v>
      </c>
      <c r="O2001" s="6" t="str">
        <f>VLOOKUP(H2001,Data_Persons!$B$2:$C$9,2,0)</f>
        <v>Sara</v>
      </c>
    </row>
  </sheetData>
  <pageMargins left="0.7" right="0.7" top="0.75" bottom="0.75" header="0" footer="0"/>
  <pageSetup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
  <sheetViews>
    <sheetView workbookViewId="0"/>
  </sheetViews>
  <sheetFormatPr defaultColWidth="14.44140625" defaultRowHeight="14.4" x14ac:dyDescent="0.3"/>
  <cols>
    <col min="1" max="1" width="13" customWidth="1"/>
    <col min="2" max="2" width="13.33203125" customWidth="1"/>
    <col min="3" max="3" width="10.44140625" customWidth="1"/>
    <col min="4" max="4" width="16.5546875" bestFit="1" customWidth="1"/>
    <col min="5" max="5" width="27.88671875" bestFit="1" customWidth="1"/>
    <col min="6" max="27" width="8.6640625" customWidth="1"/>
  </cols>
  <sheetData>
    <row r="1" spans="1:27" x14ac:dyDescent="0.3">
      <c r="A1" s="37" t="s">
        <v>2046</v>
      </c>
      <c r="B1" s="38" t="s">
        <v>4</v>
      </c>
      <c r="C1" s="38" t="s">
        <v>2047</v>
      </c>
      <c r="D1" s="39" t="s">
        <v>2125</v>
      </c>
      <c r="E1" s="39" t="s">
        <v>2124</v>
      </c>
      <c r="F1" s="2"/>
      <c r="G1" s="2"/>
      <c r="H1" s="2"/>
      <c r="I1" s="2"/>
      <c r="J1" s="2"/>
      <c r="K1" s="2"/>
      <c r="L1" s="2"/>
      <c r="M1" s="2"/>
      <c r="N1" s="2"/>
      <c r="O1" s="2"/>
      <c r="P1" s="2"/>
      <c r="Q1" s="2"/>
      <c r="R1" s="2"/>
      <c r="S1" s="2"/>
      <c r="T1" s="2"/>
      <c r="U1" s="2"/>
      <c r="V1" s="2"/>
      <c r="W1" s="2"/>
      <c r="X1" s="2"/>
      <c r="Y1" s="2"/>
      <c r="Z1" s="2"/>
      <c r="AA1" s="2"/>
    </row>
    <row r="2" spans="1:27" x14ac:dyDescent="0.3">
      <c r="A2" s="31">
        <v>3</v>
      </c>
      <c r="B2" s="6" t="s">
        <v>11</v>
      </c>
      <c r="C2" s="6" t="s">
        <v>2048</v>
      </c>
      <c r="D2" s="32" t="str">
        <f>_xlfn.CONCAT(Data_Persons[[#This Row],[Sales Person]],"-",Data_Persons[[#This Row],[Manager]])</f>
        <v>Andrew James-Jeff</v>
      </c>
      <c r="E2" s="40">
        <f>LEN(Data_Persons[[#This Row],[Sales Person]])</f>
        <v>12</v>
      </c>
    </row>
    <row r="3" spans="1:27" x14ac:dyDescent="0.3">
      <c r="A3" s="31">
        <v>4</v>
      </c>
      <c r="B3" s="6" t="s">
        <v>16</v>
      </c>
      <c r="C3" s="6" t="s">
        <v>2049</v>
      </c>
      <c r="D3" s="32" t="str">
        <f>_xlfn.CONCAT(Data_Persons[[#This Row],[Sales Person]],"-",Data_Persons[[#This Row],[Manager]])</f>
        <v>Laura Larsen-Steve</v>
      </c>
      <c r="E3" s="40">
        <f>LEN(Data_Persons[[#This Row],[Sales Person]])</f>
        <v>12</v>
      </c>
    </row>
    <row r="4" spans="1:27" x14ac:dyDescent="0.3">
      <c r="A4" s="31">
        <v>2</v>
      </c>
      <c r="B4" s="6" t="s">
        <v>20</v>
      </c>
      <c r="C4" s="6" t="s">
        <v>2048</v>
      </c>
      <c r="D4" s="32" t="str">
        <f>_xlfn.CONCAT(Data_Persons[[#This Row],[Sales Person]],"-",Data_Persons[[#This Row],[Manager]])</f>
        <v>Anna Weber-Jeff</v>
      </c>
      <c r="E4" s="40">
        <f>LEN(Data_Persons[[#This Row],[Sales Person]])</f>
        <v>10</v>
      </c>
    </row>
    <row r="5" spans="1:27" x14ac:dyDescent="0.3">
      <c r="A5" s="31">
        <v>5</v>
      </c>
      <c r="B5" s="6" t="s">
        <v>26</v>
      </c>
      <c r="C5" s="6" t="s">
        <v>2050</v>
      </c>
      <c r="D5" s="32" t="str">
        <f>_xlfn.CONCAT(Data_Persons[[#This Row],[Sales Person]],"-",Data_Persons[[#This Row],[Manager]])</f>
        <v>Michael Fox-Sara</v>
      </c>
      <c r="E5" s="40">
        <f>LEN(Data_Persons[[#This Row],[Sales Person]])</f>
        <v>11</v>
      </c>
    </row>
    <row r="6" spans="1:27" x14ac:dyDescent="0.3">
      <c r="A6" s="31">
        <v>2</v>
      </c>
      <c r="B6" s="6" t="s">
        <v>30</v>
      </c>
      <c r="C6" s="6" t="s">
        <v>2050</v>
      </c>
      <c r="D6" s="32" t="str">
        <f>_xlfn.CONCAT(Data_Persons[[#This Row],[Sales Person]],"-",Data_Persons[[#This Row],[Manager]])</f>
        <v>Ben Wallace-Sara</v>
      </c>
      <c r="E6" s="40">
        <f>LEN(Data_Persons[[#This Row],[Sales Person]])</f>
        <v>11</v>
      </c>
    </row>
    <row r="7" spans="1:27" x14ac:dyDescent="0.3">
      <c r="A7" s="31">
        <v>6</v>
      </c>
      <c r="B7" s="6" t="s">
        <v>36</v>
      </c>
      <c r="C7" s="6" t="s">
        <v>2049</v>
      </c>
      <c r="D7" s="32" t="str">
        <f>_xlfn.CONCAT(Data_Persons[[#This Row],[Sales Person]],"-",Data_Persons[[#This Row],[Manager]])</f>
        <v>Anne Lee-Steve</v>
      </c>
      <c r="E7" s="40">
        <f>LEN(Data_Persons[[#This Row],[Sales Person]])</f>
        <v>8</v>
      </c>
    </row>
    <row r="8" spans="1:27" x14ac:dyDescent="0.3">
      <c r="A8" s="31">
        <v>5</v>
      </c>
      <c r="B8" s="6" t="s">
        <v>38</v>
      </c>
      <c r="C8" s="6" t="s">
        <v>2048</v>
      </c>
      <c r="D8" s="32" t="str">
        <f>_xlfn.CONCAT(Data_Persons[[#This Row],[Sales Person]],"-",Data_Persons[[#This Row],[Manager]])</f>
        <v>Oscar Knox-Jeff</v>
      </c>
      <c r="E8" s="40">
        <f>LEN(Data_Persons[[#This Row],[Sales Person]])</f>
        <v>10</v>
      </c>
    </row>
    <row r="9" spans="1:27" x14ac:dyDescent="0.3">
      <c r="A9" s="33">
        <v>8</v>
      </c>
      <c r="B9" s="34" t="s">
        <v>41</v>
      </c>
      <c r="C9" s="34" t="s">
        <v>2051</v>
      </c>
      <c r="D9" s="35" t="str">
        <f>_xlfn.CONCAT(Data_Persons[[#This Row],[Sales Person]],"-",Data_Persons[[#This Row],[Manager]])</f>
        <v>Kim Fishman-Philip</v>
      </c>
      <c r="E9" s="41">
        <f>LEN(Data_Persons[[#This Row],[Sales Person]])</f>
        <v>11</v>
      </c>
    </row>
  </sheetData>
  <pageMargins left="0.7" right="0.7" top="0.75" bottom="0.75" header="0" footer="0"/>
  <pageSetup orientation="portrait"/>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topLeftCell="A19" workbookViewId="0">
      <selection activeCell="E39" sqref="E39"/>
    </sheetView>
  </sheetViews>
  <sheetFormatPr defaultColWidth="14.44140625" defaultRowHeight="15" customHeight="1" x14ac:dyDescent="0.3"/>
  <cols>
    <col min="1" max="1" width="8.88671875" customWidth="1"/>
    <col min="2" max="26" width="8.6640625" customWidth="1"/>
  </cols>
  <sheetData>
    <row r="1" spans="1:2" ht="14.25" customHeight="1" x14ac:dyDescent="0.3">
      <c r="A1" s="2" t="s">
        <v>2052</v>
      </c>
    </row>
    <row r="2" spans="1:2" ht="14.25" customHeight="1" x14ac:dyDescent="0.3">
      <c r="A2" s="2">
        <v>1</v>
      </c>
      <c r="B2" s="1" t="s">
        <v>2053</v>
      </c>
    </row>
    <row r="3" spans="1:2" ht="14.25" customHeight="1" x14ac:dyDescent="0.3">
      <c r="A3" s="2">
        <v>2</v>
      </c>
      <c r="B3" s="1" t="s">
        <v>2054</v>
      </c>
    </row>
    <row r="4" spans="1:2" ht="14.25" customHeight="1" x14ac:dyDescent="0.3">
      <c r="A4" s="2"/>
    </row>
    <row r="5" spans="1:2" ht="14.25" customHeight="1" x14ac:dyDescent="0.3">
      <c r="A5" s="2" t="s">
        <v>2055</v>
      </c>
    </row>
    <row r="6" spans="1:2" ht="14.25" customHeight="1" x14ac:dyDescent="0.3">
      <c r="A6" s="2">
        <v>1</v>
      </c>
      <c r="B6" s="1" t="s">
        <v>2056</v>
      </c>
    </row>
    <row r="7" spans="1:2" ht="14.25" customHeight="1" x14ac:dyDescent="0.3">
      <c r="A7" s="2">
        <v>2</v>
      </c>
      <c r="B7" s="1" t="s">
        <v>2057</v>
      </c>
    </row>
    <row r="8" spans="1:2" ht="14.25" customHeight="1" x14ac:dyDescent="0.3">
      <c r="A8" s="2"/>
    </row>
    <row r="9" spans="1:2" ht="14.25" customHeight="1" x14ac:dyDescent="0.3">
      <c r="A9" s="2" t="s">
        <v>2058</v>
      </c>
    </row>
    <row r="10" spans="1:2" ht="14.25" customHeight="1" x14ac:dyDescent="0.3">
      <c r="A10" s="2">
        <v>1</v>
      </c>
      <c r="B10" s="1" t="s">
        <v>2059</v>
      </c>
    </row>
    <row r="11" spans="1:2" ht="14.25" customHeight="1" x14ac:dyDescent="0.3">
      <c r="A11" s="2">
        <v>2</v>
      </c>
      <c r="B11" s="1" t="s">
        <v>2060</v>
      </c>
    </row>
    <row r="12" spans="1:2" ht="14.25" customHeight="1" x14ac:dyDescent="0.3">
      <c r="A12" s="2">
        <v>3</v>
      </c>
      <c r="B12" s="1" t="s">
        <v>2061</v>
      </c>
    </row>
    <row r="13" spans="1:2" ht="14.25" customHeight="1" x14ac:dyDescent="0.3">
      <c r="A13" s="2">
        <v>4</v>
      </c>
      <c r="B13" s="1" t="s">
        <v>2062</v>
      </c>
    </row>
    <row r="14" spans="1:2" ht="14.25" customHeight="1" x14ac:dyDescent="0.3">
      <c r="A14" s="2">
        <v>5</v>
      </c>
      <c r="B14" s="1" t="s">
        <v>2063</v>
      </c>
    </row>
    <row r="15" spans="1:2" ht="14.25" customHeight="1" x14ac:dyDescent="0.3">
      <c r="A15" s="2">
        <v>6</v>
      </c>
      <c r="B15" s="29" t="s">
        <v>2064</v>
      </c>
    </row>
    <row r="16" spans="1:2" ht="14.25" customHeight="1" x14ac:dyDescent="0.3">
      <c r="A16" s="2">
        <v>7</v>
      </c>
      <c r="B16" s="1" t="s">
        <v>2065</v>
      </c>
    </row>
    <row r="17" spans="1:2" ht="14.25" customHeight="1" x14ac:dyDescent="0.3">
      <c r="A17" s="2"/>
    </row>
    <row r="18" spans="1:2" ht="14.25" customHeight="1" x14ac:dyDescent="0.3">
      <c r="A18" s="2" t="s">
        <v>2066</v>
      </c>
    </row>
    <row r="19" spans="1:2" ht="14.25" customHeight="1" x14ac:dyDescent="0.3">
      <c r="A19" s="2">
        <v>1</v>
      </c>
      <c r="B19" s="1" t="s">
        <v>2067</v>
      </c>
    </row>
    <row r="20" spans="1:2" ht="14.25" customHeight="1" x14ac:dyDescent="0.3">
      <c r="A20" s="2">
        <v>2</v>
      </c>
      <c r="B20" s="1" t="s">
        <v>2068</v>
      </c>
    </row>
    <row r="21" spans="1:2" ht="14.25" customHeight="1" x14ac:dyDescent="0.3">
      <c r="A21" s="2">
        <v>3</v>
      </c>
      <c r="B21" s="1" t="s">
        <v>2069</v>
      </c>
    </row>
    <row r="22" spans="1:2" ht="14.25" customHeight="1" x14ac:dyDescent="0.3">
      <c r="A22" s="2">
        <v>4</v>
      </c>
      <c r="B22" s="1" t="s">
        <v>2070</v>
      </c>
    </row>
    <row r="23" spans="1:2" ht="14.25" customHeight="1" x14ac:dyDescent="0.3">
      <c r="A23" s="2">
        <v>5</v>
      </c>
      <c r="B23" s="1" t="s">
        <v>2071</v>
      </c>
    </row>
    <row r="24" spans="1:2" ht="14.25" customHeight="1" x14ac:dyDescent="0.3">
      <c r="A24" s="2">
        <v>6</v>
      </c>
      <c r="B24" s="1" t="s">
        <v>2072</v>
      </c>
    </row>
    <row r="25" spans="1:2" ht="14.25" customHeight="1" x14ac:dyDescent="0.3">
      <c r="A25" s="2">
        <v>7</v>
      </c>
      <c r="B25" s="1" t="s">
        <v>2073</v>
      </c>
    </row>
    <row r="26" spans="1:2" ht="14.25" customHeight="1" x14ac:dyDescent="0.3">
      <c r="A26" s="2">
        <v>8</v>
      </c>
      <c r="B26" s="1" t="s">
        <v>2074</v>
      </c>
    </row>
    <row r="27" spans="1:2" ht="14.25" customHeight="1" x14ac:dyDescent="0.3">
      <c r="A27" s="2"/>
    </row>
    <row r="28" spans="1:2" ht="14.25" customHeight="1" x14ac:dyDescent="0.3">
      <c r="A28" s="2"/>
    </row>
    <row r="29" spans="1:2" ht="14.25" customHeight="1" x14ac:dyDescent="0.3">
      <c r="A29" s="2" t="s">
        <v>2075</v>
      </c>
    </row>
    <row r="30" spans="1:2" ht="14.25" customHeight="1" x14ac:dyDescent="0.3">
      <c r="A30" s="2">
        <v>1</v>
      </c>
      <c r="B30" s="1" t="s">
        <v>2076</v>
      </c>
    </row>
    <row r="31" spans="1:2" ht="14.25" customHeight="1" x14ac:dyDescent="0.3">
      <c r="A31" s="2">
        <v>2</v>
      </c>
      <c r="B31" s="1" t="s">
        <v>2077</v>
      </c>
    </row>
    <row r="32" spans="1:2" ht="14.25" customHeight="1" x14ac:dyDescent="0.3">
      <c r="A32" s="2">
        <v>3</v>
      </c>
      <c r="B32" s="1" t="s">
        <v>2078</v>
      </c>
    </row>
    <row r="33" spans="1:2" ht="14.25" customHeight="1" x14ac:dyDescent="0.3">
      <c r="A33" s="2">
        <v>4</v>
      </c>
      <c r="B33" s="1" t="s">
        <v>2079</v>
      </c>
    </row>
    <row r="34" spans="1:2" ht="14.25" customHeight="1" x14ac:dyDescent="0.3">
      <c r="A34" s="2">
        <v>5</v>
      </c>
      <c r="B34" s="1" t="s">
        <v>2080</v>
      </c>
    </row>
    <row r="35" spans="1:2" ht="14.25" customHeight="1" x14ac:dyDescent="0.3">
      <c r="A35" s="2">
        <v>6</v>
      </c>
      <c r="B35" s="1" t="s">
        <v>2081</v>
      </c>
    </row>
    <row r="36" spans="1:2" ht="14.25" customHeight="1" x14ac:dyDescent="0.3">
      <c r="A36" s="2"/>
    </row>
    <row r="37" spans="1:2" ht="14.25" customHeight="1" x14ac:dyDescent="0.3">
      <c r="A37" s="2" t="s">
        <v>2082</v>
      </c>
    </row>
    <row r="38" spans="1:2" ht="14.25" customHeight="1" x14ac:dyDescent="0.3">
      <c r="A38" s="3">
        <v>1</v>
      </c>
      <c r="B38" s="1" t="s">
        <v>2083</v>
      </c>
    </row>
    <row r="39" spans="1:2" ht="14.25" customHeight="1" x14ac:dyDescent="0.3">
      <c r="A39" s="4" t="s">
        <v>2084</v>
      </c>
      <c r="B39" s="1" t="s">
        <v>2085</v>
      </c>
    </row>
    <row r="40" spans="1:2" ht="14.25" customHeight="1" x14ac:dyDescent="0.3">
      <c r="A40" s="4" t="s">
        <v>2086</v>
      </c>
      <c r="B40" s="1" t="s">
        <v>2087</v>
      </c>
    </row>
    <row r="41" spans="1:2" ht="14.25" customHeight="1" x14ac:dyDescent="0.3">
      <c r="A41" s="4" t="s">
        <v>2088</v>
      </c>
      <c r="B41" s="1" t="s">
        <v>2089</v>
      </c>
    </row>
    <row r="42" spans="1:2" ht="14.25" customHeight="1" x14ac:dyDescent="0.3">
      <c r="A42" s="4" t="s">
        <v>2090</v>
      </c>
      <c r="B42" s="1" t="s">
        <v>2091</v>
      </c>
    </row>
    <row r="43" spans="1:2" ht="14.25" customHeight="1" x14ac:dyDescent="0.3">
      <c r="A43" s="4" t="s">
        <v>2092</v>
      </c>
      <c r="B43" s="1" t="s">
        <v>2093</v>
      </c>
    </row>
    <row r="44" spans="1:2" ht="14.25" customHeight="1" x14ac:dyDescent="0.3">
      <c r="A44" s="3">
        <v>2</v>
      </c>
      <c r="B44" s="1" t="s">
        <v>2094</v>
      </c>
    </row>
    <row r="45" spans="1:2" ht="14.25" customHeight="1" x14ac:dyDescent="0.3">
      <c r="A45" s="2"/>
    </row>
    <row r="46" spans="1:2" ht="14.25" customHeight="1" x14ac:dyDescent="0.3">
      <c r="A46" s="2"/>
    </row>
    <row r="47" spans="1:2" ht="14.25" customHeight="1" x14ac:dyDescent="0.3">
      <c r="A47" s="2"/>
    </row>
    <row r="48" spans="1:2" ht="14.25" customHeight="1" x14ac:dyDescent="0.3">
      <c r="A48" s="2"/>
    </row>
    <row r="49" spans="1:1" ht="14.25" customHeight="1" x14ac:dyDescent="0.3">
      <c r="A49" s="2"/>
    </row>
    <row r="50" spans="1:1" ht="14.25" customHeight="1" x14ac:dyDescent="0.3">
      <c r="A50" s="2"/>
    </row>
    <row r="51" spans="1:1" ht="14.25" customHeight="1" x14ac:dyDescent="0.3">
      <c r="A51" s="2"/>
    </row>
    <row r="52" spans="1:1" ht="14.25" customHeight="1" x14ac:dyDescent="0.3">
      <c r="A52" s="2"/>
    </row>
    <row r="53" spans="1:1" ht="14.25" customHeight="1" x14ac:dyDescent="0.3">
      <c r="A53" s="2"/>
    </row>
    <row r="54" spans="1:1" ht="14.25" customHeight="1" x14ac:dyDescent="0.3">
      <c r="A54" s="2"/>
    </row>
    <row r="55" spans="1:1" ht="14.25" customHeight="1" x14ac:dyDescent="0.3">
      <c r="A55" s="2"/>
    </row>
    <row r="56" spans="1:1" ht="14.25" customHeight="1" x14ac:dyDescent="0.3">
      <c r="A56" s="2"/>
    </row>
    <row r="57" spans="1:1" ht="14.25" customHeight="1" x14ac:dyDescent="0.3">
      <c r="A57" s="2"/>
    </row>
    <row r="58" spans="1:1" ht="14.25" customHeight="1" x14ac:dyDescent="0.3">
      <c r="A58" s="2"/>
    </row>
    <row r="59" spans="1:1" ht="14.25" customHeight="1" x14ac:dyDescent="0.3">
      <c r="A59" s="2"/>
    </row>
    <row r="60" spans="1:1" ht="14.25" customHeight="1" x14ac:dyDescent="0.3">
      <c r="A60" s="2"/>
    </row>
    <row r="61" spans="1:1" ht="14.25" customHeight="1" x14ac:dyDescent="0.3">
      <c r="A61" s="2"/>
    </row>
    <row r="62" spans="1:1" ht="14.25" customHeight="1" x14ac:dyDescent="0.3">
      <c r="A62" s="2"/>
    </row>
    <row r="63" spans="1:1" ht="14.25" customHeight="1" x14ac:dyDescent="0.3">
      <c r="A63" s="2"/>
    </row>
    <row r="64" spans="1:1" ht="14.25" customHeight="1" x14ac:dyDescent="0.3">
      <c r="A64" s="2"/>
    </row>
    <row r="65" spans="1:1" ht="14.25" customHeight="1" x14ac:dyDescent="0.3">
      <c r="A65" s="2"/>
    </row>
    <row r="66" spans="1:1" ht="14.25" customHeight="1" x14ac:dyDescent="0.3">
      <c r="A66" s="2"/>
    </row>
    <row r="67" spans="1:1" ht="14.25" customHeight="1" x14ac:dyDescent="0.3">
      <c r="A67" s="2"/>
    </row>
    <row r="68" spans="1:1" ht="14.25" customHeight="1" x14ac:dyDescent="0.3">
      <c r="A68" s="2"/>
    </row>
    <row r="69" spans="1:1" ht="14.25" customHeight="1" x14ac:dyDescent="0.3">
      <c r="A69" s="2"/>
    </row>
    <row r="70" spans="1:1" ht="14.25" customHeight="1" x14ac:dyDescent="0.3">
      <c r="A70" s="2"/>
    </row>
    <row r="71" spans="1:1" ht="14.25" customHeight="1" x14ac:dyDescent="0.3">
      <c r="A71" s="2"/>
    </row>
    <row r="72" spans="1:1" ht="14.25" customHeight="1" x14ac:dyDescent="0.3">
      <c r="A72" s="2"/>
    </row>
    <row r="73" spans="1:1" ht="14.25" customHeight="1" x14ac:dyDescent="0.3">
      <c r="A73" s="2"/>
    </row>
    <row r="74" spans="1:1" ht="14.25" customHeight="1" x14ac:dyDescent="0.3">
      <c r="A74" s="2"/>
    </row>
    <row r="75" spans="1:1" ht="14.25" customHeight="1" x14ac:dyDescent="0.3">
      <c r="A75" s="2"/>
    </row>
    <row r="76" spans="1:1" ht="14.25" customHeight="1" x14ac:dyDescent="0.3">
      <c r="A76" s="2"/>
    </row>
    <row r="77" spans="1:1" ht="14.25" customHeight="1" x14ac:dyDescent="0.3">
      <c r="A77" s="2"/>
    </row>
    <row r="78" spans="1:1" ht="14.25" customHeight="1" x14ac:dyDescent="0.3">
      <c r="A78" s="2"/>
    </row>
    <row r="79" spans="1:1" ht="14.25" customHeight="1" x14ac:dyDescent="0.3">
      <c r="A79" s="2"/>
    </row>
    <row r="80" spans="1:1" ht="14.25" customHeight="1" x14ac:dyDescent="0.3">
      <c r="A80" s="2"/>
    </row>
    <row r="81" spans="1:1" ht="14.25" customHeight="1" x14ac:dyDescent="0.3">
      <c r="A81" s="2"/>
    </row>
    <row r="82" spans="1:1" ht="14.25" customHeight="1" x14ac:dyDescent="0.3">
      <c r="A82" s="2"/>
    </row>
    <row r="83" spans="1:1" ht="14.25" customHeight="1" x14ac:dyDescent="0.3">
      <c r="A83" s="2"/>
    </row>
    <row r="84" spans="1:1" ht="14.25" customHeight="1" x14ac:dyDescent="0.3">
      <c r="A84" s="2"/>
    </row>
    <row r="85" spans="1:1" ht="14.25" customHeight="1" x14ac:dyDescent="0.3">
      <c r="A85" s="2"/>
    </row>
    <row r="86" spans="1:1" ht="14.25" customHeight="1" x14ac:dyDescent="0.3">
      <c r="A86" s="2"/>
    </row>
    <row r="87" spans="1:1" ht="14.25" customHeight="1" x14ac:dyDescent="0.3">
      <c r="A87" s="2"/>
    </row>
    <row r="88" spans="1:1" ht="14.25" customHeight="1" x14ac:dyDescent="0.3">
      <c r="A88" s="2"/>
    </row>
    <row r="89" spans="1:1" ht="14.25" customHeight="1" x14ac:dyDescent="0.3">
      <c r="A89" s="2"/>
    </row>
    <row r="90" spans="1:1" ht="14.25" customHeight="1" x14ac:dyDescent="0.3">
      <c r="A90" s="2"/>
    </row>
    <row r="91" spans="1:1" ht="14.25" customHeight="1" x14ac:dyDescent="0.3">
      <c r="A91" s="2"/>
    </row>
    <row r="92" spans="1:1" ht="14.25" customHeight="1" x14ac:dyDescent="0.3">
      <c r="A92" s="2"/>
    </row>
    <row r="93" spans="1:1" ht="14.25" customHeight="1" x14ac:dyDescent="0.3">
      <c r="A93" s="2"/>
    </row>
    <row r="94" spans="1:1" ht="14.25" customHeight="1" x14ac:dyDescent="0.3">
      <c r="A94" s="2"/>
    </row>
    <row r="95" spans="1:1" ht="14.25" customHeight="1" x14ac:dyDescent="0.3">
      <c r="A95" s="2"/>
    </row>
    <row r="96" spans="1:1" ht="14.25" customHeight="1" x14ac:dyDescent="0.3">
      <c r="A96" s="2"/>
    </row>
    <row r="97" spans="1:1" ht="14.25" customHeight="1" x14ac:dyDescent="0.3">
      <c r="A97" s="2"/>
    </row>
    <row r="98" spans="1:1" ht="14.25" customHeight="1" x14ac:dyDescent="0.3">
      <c r="A98" s="2"/>
    </row>
    <row r="99" spans="1:1" ht="14.25" customHeight="1" x14ac:dyDescent="0.3">
      <c r="A99" s="2"/>
    </row>
    <row r="100" spans="1:1" ht="14.25" customHeight="1" x14ac:dyDescent="0.3">
      <c r="A100" s="2"/>
    </row>
    <row r="101" spans="1:1" ht="14.25" customHeight="1" x14ac:dyDescent="0.3">
      <c r="A101" s="2"/>
    </row>
    <row r="102" spans="1:1" ht="14.25" customHeight="1" x14ac:dyDescent="0.3">
      <c r="A102" s="2"/>
    </row>
    <row r="103" spans="1:1" ht="14.25" customHeight="1" x14ac:dyDescent="0.3">
      <c r="A103" s="2"/>
    </row>
    <row r="104" spans="1:1" ht="14.25" customHeight="1" x14ac:dyDescent="0.3">
      <c r="A104" s="2"/>
    </row>
    <row r="105" spans="1:1" ht="14.25" customHeight="1" x14ac:dyDescent="0.3">
      <c r="A105" s="2"/>
    </row>
    <row r="106" spans="1:1" ht="14.25" customHeight="1" x14ac:dyDescent="0.3">
      <c r="A106" s="2"/>
    </row>
    <row r="107" spans="1:1" ht="14.25" customHeight="1" x14ac:dyDescent="0.3">
      <c r="A107" s="2"/>
    </row>
    <row r="108" spans="1:1" ht="14.25" customHeight="1" x14ac:dyDescent="0.3">
      <c r="A108" s="2"/>
    </row>
    <row r="109" spans="1:1" ht="14.25" customHeight="1" x14ac:dyDescent="0.3">
      <c r="A109" s="2"/>
    </row>
    <row r="110" spans="1:1" ht="14.25" customHeight="1" x14ac:dyDescent="0.3">
      <c r="A110" s="2"/>
    </row>
    <row r="111" spans="1:1" ht="14.25" customHeight="1" x14ac:dyDescent="0.3">
      <c r="A111" s="2"/>
    </row>
    <row r="112" spans="1:1" ht="14.25" customHeight="1" x14ac:dyDescent="0.3">
      <c r="A112" s="2"/>
    </row>
    <row r="113" spans="1:1" ht="14.25" customHeight="1" x14ac:dyDescent="0.3">
      <c r="A113" s="2"/>
    </row>
    <row r="114" spans="1:1" ht="14.25" customHeight="1" x14ac:dyDescent="0.3">
      <c r="A114" s="2"/>
    </row>
    <row r="115" spans="1:1" ht="14.25" customHeight="1" x14ac:dyDescent="0.3">
      <c r="A115" s="2"/>
    </row>
    <row r="116" spans="1:1" ht="14.25" customHeight="1" x14ac:dyDescent="0.3">
      <c r="A116" s="2"/>
    </row>
    <row r="117" spans="1:1" ht="14.25" customHeight="1" x14ac:dyDescent="0.3">
      <c r="A117" s="2"/>
    </row>
    <row r="118" spans="1:1" ht="14.25" customHeight="1" x14ac:dyDescent="0.3">
      <c r="A118" s="2"/>
    </row>
    <row r="119" spans="1:1" ht="14.25" customHeight="1" x14ac:dyDescent="0.3">
      <c r="A119" s="2"/>
    </row>
    <row r="120" spans="1:1" ht="14.25" customHeight="1" x14ac:dyDescent="0.3">
      <c r="A120" s="2"/>
    </row>
    <row r="121" spans="1:1" ht="14.25" customHeight="1" x14ac:dyDescent="0.3">
      <c r="A121" s="2"/>
    </row>
    <row r="122" spans="1:1" ht="14.25" customHeight="1" x14ac:dyDescent="0.3">
      <c r="A122" s="2"/>
    </row>
    <row r="123" spans="1:1" ht="14.25" customHeight="1" x14ac:dyDescent="0.3">
      <c r="A123" s="2"/>
    </row>
    <row r="124" spans="1:1" ht="14.25" customHeight="1" x14ac:dyDescent="0.3">
      <c r="A124" s="2"/>
    </row>
    <row r="125" spans="1:1" ht="14.25" customHeight="1" x14ac:dyDescent="0.3">
      <c r="A125" s="2"/>
    </row>
    <row r="126" spans="1:1" ht="14.25" customHeight="1" x14ac:dyDescent="0.3">
      <c r="A126" s="2"/>
    </row>
    <row r="127" spans="1:1" ht="14.25" customHeight="1" x14ac:dyDescent="0.3">
      <c r="A127" s="2"/>
    </row>
    <row r="128" spans="1:1" ht="14.25" customHeight="1" x14ac:dyDescent="0.3">
      <c r="A128" s="2"/>
    </row>
    <row r="129" spans="1:1" ht="14.25" customHeight="1" x14ac:dyDescent="0.3">
      <c r="A129" s="2"/>
    </row>
    <row r="130" spans="1:1" ht="14.25" customHeight="1" x14ac:dyDescent="0.3">
      <c r="A130" s="2"/>
    </row>
    <row r="131" spans="1:1" ht="14.25" customHeight="1" x14ac:dyDescent="0.3">
      <c r="A131" s="2"/>
    </row>
    <row r="132" spans="1:1" ht="14.25" customHeight="1" x14ac:dyDescent="0.3">
      <c r="A132" s="2"/>
    </row>
    <row r="133" spans="1:1" ht="14.25" customHeight="1" x14ac:dyDescent="0.3">
      <c r="A133" s="2"/>
    </row>
    <row r="134" spans="1:1" ht="14.25" customHeight="1" x14ac:dyDescent="0.3">
      <c r="A134" s="2"/>
    </row>
    <row r="135" spans="1:1" ht="14.25" customHeight="1" x14ac:dyDescent="0.3">
      <c r="A135" s="2"/>
    </row>
    <row r="136" spans="1:1" ht="14.25" customHeight="1" x14ac:dyDescent="0.3">
      <c r="A136" s="2"/>
    </row>
    <row r="137" spans="1:1" ht="14.25" customHeight="1" x14ac:dyDescent="0.3">
      <c r="A137" s="2"/>
    </row>
    <row r="138" spans="1:1" ht="14.25" customHeight="1" x14ac:dyDescent="0.3">
      <c r="A138" s="2"/>
    </row>
    <row r="139" spans="1:1" ht="14.25" customHeight="1" x14ac:dyDescent="0.3">
      <c r="A139" s="2"/>
    </row>
    <row r="140" spans="1:1" ht="14.25" customHeight="1" x14ac:dyDescent="0.3">
      <c r="A140" s="2"/>
    </row>
    <row r="141" spans="1:1" ht="14.25" customHeight="1" x14ac:dyDescent="0.3">
      <c r="A141" s="2"/>
    </row>
    <row r="142" spans="1:1" ht="14.25" customHeight="1" x14ac:dyDescent="0.3">
      <c r="A142" s="2"/>
    </row>
    <row r="143" spans="1:1" ht="14.25" customHeight="1" x14ac:dyDescent="0.3">
      <c r="A143" s="2"/>
    </row>
    <row r="144" spans="1:1" ht="14.25" customHeight="1" x14ac:dyDescent="0.3">
      <c r="A144" s="2"/>
    </row>
    <row r="145" spans="1:1" ht="14.25" customHeight="1" x14ac:dyDescent="0.3">
      <c r="A145" s="2"/>
    </row>
    <row r="146" spans="1:1" ht="14.25" customHeight="1" x14ac:dyDescent="0.3">
      <c r="A146" s="2"/>
    </row>
    <row r="147" spans="1:1" ht="14.25" customHeight="1" x14ac:dyDescent="0.3">
      <c r="A147" s="2"/>
    </row>
    <row r="148" spans="1:1" ht="14.25" customHeight="1" x14ac:dyDescent="0.3">
      <c r="A148" s="2"/>
    </row>
    <row r="149" spans="1:1" ht="14.25" customHeight="1" x14ac:dyDescent="0.3">
      <c r="A149" s="2"/>
    </row>
    <row r="150" spans="1:1" ht="14.25" customHeight="1" x14ac:dyDescent="0.3">
      <c r="A150" s="2"/>
    </row>
    <row r="151" spans="1:1" ht="14.25" customHeight="1" x14ac:dyDescent="0.3">
      <c r="A151" s="2"/>
    </row>
    <row r="152" spans="1:1" ht="14.25" customHeight="1" x14ac:dyDescent="0.3">
      <c r="A152" s="2"/>
    </row>
    <row r="153" spans="1:1" ht="14.25" customHeight="1" x14ac:dyDescent="0.3">
      <c r="A153" s="2"/>
    </row>
    <row r="154" spans="1:1" ht="14.25" customHeight="1" x14ac:dyDescent="0.3">
      <c r="A154" s="2"/>
    </row>
    <row r="155" spans="1:1" ht="14.25" customHeight="1" x14ac:dyDescent="0.3">
      <c r="A155" s="2"/>
    </row>
    <row r="156" spans="1:1" ht="14.25" customHeight="1" x14ac:dyDescent="0.3">
      <c r="A156" s="2"/>
    </row>
    <row r="157" spans="1:1" ht="14.25" customHeight="1" x14ac:dyDescent="0.3">
      <c r="A157" s="2"/>
    </row>
    <row r="158" spans="1:1" ht="14.25" customHeight="1" x14ac:dyDescent="0.3">
      <c r="A158" s="2"/>
    </row>
    <row r="159" spans="1:1" ht="14.25" customHeight="1" x14ac:dyDescent="0.3">
      <c r="A159" s="2"/>
    </row>
    <row r="160" spans="1:1" ht="14.25" customHeight="1" x14ac:dyDescent="0.3">
      <c r="A160" s="2"/>
    </row>
    <row r="161" spans="1:1" ht="14.25" customHeight="1" x14ac:dyDescent="0.3">
      <c r="A161" s="2"/>
    </row>
    <row r="162" spans="1:1" ht="14.25" customHeight="1" x14ac:dyDescent="0.3">
      <c r="A162" s="2"/>
    </row>
    <row r="163" spans="1:1" ht="14.25" customHeight="1" x14ac:dyDescent="0.3">
      <c r="A163" s="2"/>
    </row>
    <row r="164" spans="1:1" ht="14.25" customHeight="1" x14ac:dyDescent="0.3">
      <c r="A164" s="2"/>
    </row>
    <row r="165" spans="1:1" ht="14.25" customHeight="1" x14ac:dyDescent="0.3">
      <c r="A165" s="2"/>
    </row>
    <row r="166" spans="1:1" ht="14.25" customHeight="1" x14ac:dyDescent="0.3">
      <c r="A166" s="2"/>
    </row>
    <row r="167" spans="1:1" ht="14.25" customHeight="1" x14ac:dyDescent="0.3">
      <c r="A167" s="2"/>
    </row>
    <row r="168" spans="1:1" ht="14.25" customHeight="1" x14ac:dyDescent="0.3">
      <c r="A168" s="2"/>
    </row>
    <row r="169" spans="1:1" ht="14.25" customHeight="1" x14ac:dyDescent="0.3">
      <c r="A169" s="2"/>
    </row>
    <row r="170" spans="1:1" ht="14.25" customHeight="1" x14ac:dyDescent="0.3">
      <c r="A170" s="2"/>
    </row>
    <row r="171" spans="1:1" ht="14.25" customHeight="1" x14ac:dyDescent="0.3">
      <c r="A171" s="2"/>
    </row>
    <row r="172" spans="1:1" ht="14.25" customHeight="1" x14ac:dyDescent="0.3">
      <c r="A172" s="2"/>
    </row>
    <row r="173" spans="1:1" ht="14.25" customHeight="1" x14ac:dyDescent="0.3">
      <c r="A173" s="2"/>
    </row>
    <row r="174" spans="1:1" ht="14.25" customHeight="1" x14ac:dyDescent="0.3">
      <c r="A174" s="2"/>
    </row>
    <row r="175" spans="1:1" ht="14.25" customHeight="1" x14ac:dyDescent="0.3">
      <c r="A175" s="2"/>
    </row>
    <row r="176" spans="1:1" ht="14.25" customHeight="1" x14ac:dyDescent="0.3">
      <c r="A176" s="2"/>
    </row>
    <row r="177" spans="1:1" ht="14.25" customHeight="1" x14ac:dyDescent="0.3">
      <c r="A177" s="2"/>
    </row>
    <row r="178" spans="1:1" ht="14.25" customHeight="1" x14ac:dyDescent="0.3">
      <c r="A178" s="2"/>
    </row>
    <row r="179" spans="1:1" ht="14.25" customHeight="1" x14ac:dyDescent="0.3">
      <c r="A179" s="2"/>
    </row>
    <row r="180" spans="1:1" ht="14.25" customHeight="1" x14ac:dyDescent="0.3">
      <c r="A180" s="2"/>
    </row>
    <row r="181" spans="1:1" ht="14.25" customHeight="1" x14ac:dyDescent="0.3">
      <c r="A181" s="2"/>
    </row>
    <row r="182" spans="1:1" ht="14.25" customHeight="1" x14ac:dyDescent="0.3">
      <c r="A182" s="2"/>
    </row>
    <row r="183" spans="1:1" ht="14.25" customHeight="1" x14ac:dyDescent="0.3">
      <c r="A183" s="2"/>
    </row>
    <row r="184" spans="1:1" ht="14.25" customHeight="1" x14ac:dyDescent="0.3">
      <c r="A184" s="2"/>
    </row>
    <row r="185" spans="1:1" ht="14.25" customHeight="1" x14ac:dyDescent="0.3">
      <c r="A185" s="2"/>
    </row>
    <row r="186" spans="1:1" ht="14.25" customHeight="1" x14ac:dyDescent="0.3">
      <c r="A186" s="2"/>
    </row>
    <row r="187" spans="1:1" ht="14.25" customHeight="1" x14ac:dyDescent="0.3">
      <c r="A187" s="2"/>
    </row>
    <row r="188" spans="1:1" ht="14.25" customHeight="1" x14ac:dyDescent="0.3">
      <c r="A188" s="2"/>
    </row>
    <row r="189" spans="1:1" ht="14.25" customHeight="1" x14ac:dyDescent="0.3">
      <c r="A189" s="2"/>
    </row>
    <row r="190" spans="1:1" ht="14.25" customHeight="1" x14ac:dyDescent="0.3">
      <c r="A190" s="2"/>
    </row>
    <row r="191" spans="1:1" ht="14.25" customHeight="1" x14ac:dyDescent="0.3">
      <c r="A191" s="2"/>
    </row>
    <row r="192" spans="1:1" ht="14.25" customHeight="1" x14ac:dyDescent="0.3">
      <c r="A192" s="2"/>
    </row>
    <row r="193" spans="1:1" ht="14.25" customHeight="1" x14ac:dyDescent="0.3">
      <c r="A193" s="2"/>
    </row>
    <row r="194" spans="1:1" ht="14.25" customHeight="1" x14ac:dyDescent="0.3">
      <c r="A194" s="2"/>
    </row>
    <row r="195" spans="1:1" ht="14.25" customHeight="1" x14ac:dyDescent="0.3">
      <c r="A195" s="2"/>
    </row>
    <row r="196" spans="1:1" ht="14.25" customHeight="1" x14ac:dyDescent="0.3">
      <c r="A196" s="2"/>
    </row>
    <row r="197" spans="1:1" ht="14.25" customHeight="1" x14ac:dyDescent="0.3">
      <c r="A197" s="2"/>
    </row>
    <row r="198" spans="1:1" ht="14.25" customHeight="1" x14ac:dyDescent="0.3">
      <c r="A198" s="2"/>
    </row>
    <row r="199" spans="1:1" ht="14.25" customHeight="1" x14ac:dyDescent="0.3">
      <c r="A199" s="2"/>
    </row>
    <row r="200" spans="1:1" ht="14.25" customHeight="1" x14ac:dyDescent="0.3">
      <c r="A200" s="2"/>
    </row>
    <row r="201" spans="1:1" ht="14.25" customHeight="1" x14ac:dyDescent="0.3">
      <c r="A201" s="2"/>
    </row>
    <row r="202" spans="1:1" ht="14.25" customHeight="1" x14ac:dyDescent="0.3">
      <c r="A202" s="2"/>
    </row>
    <row r="203" spans="1:1" ht="14.25" customHeight="1" x14ac:dyDescent="0.3">
      <c r="A203" s="2"/>
    </row>
    <row r="204" spans="1:1" ht="14.25" customHeight="1" x14ac:dyDescent="0.3">
      <c r="A204" s="2"/>
    </row>
    <row r="205" spans="1:1" ht="14.25" customHeight="1" x14ac:dyDescent="0.3">
      <c r="A205" s="2"/>
    </row>
    <row r="206" spans="1:1" ht="14.25" customHeight="1" x14ac:dyDescent="0.3">
      <c r="A206" s="2"/>
    </row>
    <row r="207" spans="1:1" ht="14.25" customHeight="1" x14ac:dyDescent="0.3">
      <c r="A207" s="2"/>
    </row>
    <row r="208" spans="1:1" ht="14.25" customHeight="1" x14ac:dyDescent="0.3">
      <c r="A208" s="2"/>
    </row>
    <row r="209" spans="1:1" ht="14.25" customHeight="1" x14ac:dyDescent="0.3">
      <c r="A209" s="2"/>
    </row>
    <row r="210" spans="1:1" ht="14.25" customHeight="1" x14ac:dyDescent="0.3">
      <c r="A210" s="2"/>
    </row>
    <row r="211" spans="1:1" ht="14.25" customHeight="1" x14ac:dyDescent="0.3">
      <c r="A211" s="2"/>
    </row>
    <row r="212" spans="1:1" ht="14.25" customHeight="1" x14ac:dyDescent="0.3">
      <c r="A212" s="2"/>
    </row>
    <row r="213" spans="1:1" ht="14.25" customHeight="1" x14ac:dyDescent="0.3">
      <c r="A213" s="2"/>
    </row>
    <row r="214" spans="1:1" ht="14.25" customHeight="1" x14ac:dyDescent="0.3">
      <c r="A214" s="2"/>
    </row>
    <row r="215" spans="1:1" ht="14.25" customHeight="1" x14ac:dyDescent="0.3">
      <c r="A215" s="2"/>
    </row>
    <row r="216" spans="1:1" ht="14.25" customHeight="1" x14ac:dyDescent="0.3">
      <c r="A216" s="2"/>
    </row>
    <row r="217" spans="1:1" ht="14.25" customHeight="1" x14ac:dyDescent="0.3">
      <c r="A217" s="2"/>
    </row>
    <row r="218" spans="1:1" ht="14.25" customHeight="1" x14ac:dyDescent="0.3">
      <c r="A218" s="2"/>
    </row>
    <row r="219" spans="1:1" ht="14.25" customHeight="1" x14ac:dyDescent="0.3">
      <c r="A219" s="2"/>
    </row>
    <row r="220" spans="1:1" ht="14.25" customHeight="1" x14ac:dyDescent="0.3">
      <c r="A220" s="2"/>
    </row>
    <row r="221" spans="1:1" ht="14.25" customHeight="1" x14ac:dyDescent="0.3">
      <c r="A221" s="2"/>
    </row>
    <row r="222" spans="1:1" ht="14.25" customHeight="1" x14ac:dyDescent="0.3">
      <c r="A222" s="2"/>
    </row>
    <row r="223" spans="1:1" ht="14.25" customHeight="1" x14ac:dyDescent="0.3">
      <c r="A223" s="2"/>
    </row>
    <row r="224" spans="1:1" ht="14.25" customHeight="1" x14ac:dyDescent="0.3">
      <c r="A224" s="2"/>
    </row>
    <row r="225" spans="1:1" ht="14.25" customHeight="1" x14ac:dyDescent="0.3">
      <c r="A225" s="2"/>
    </row>
    <row r="226" spans="1:1" ht="14.25" customHeight="1" x14ac:dyDescent="0.3">
      <c r="A226" s="2"/>
    </row>
    <row r="227" spans="1:1" ht="14.25" customHeight="1" x14ac:dyDescent="0.3">
      <c r="A227" s="2"/>
    </row>
    <row r="228" spans="1:1" ht="14.25" customHeight="1" x14ac:dyDescent="0.3">
      <c r="A228" s="2"/>
    </row>
    <row r="229" spans="1:1" ht="14.25" customHeight="1" x14ac:dyDescent="0.3">
      <c r="A229" s="2"/>
    </row>
    <row r="230" spans="1:1" ht="14.25" customHeight="1" x14ac:dyDescent="0.3">
      <c r="A230" s="2"/>
    </row>
    <row r="231" spans="1:1" ht="14.25" customHeight="1" x14ac:dyDescent="0.3">
      <c r="A231" s="2"/>
    </row>
    <row r="232" spans="1:1" ht="14.25" customHeight="1" x14ac:dyDescent="0.3">
      <c r="A232" s="2"/>
    </row>
    <row r="233" spans="1:1" ht="14.25" customHeight="1" x14ac:dyDescent="0.3">
      <c r="A233" s="2"/>
    </row>
    <row r="234" spans="1:1" ht="14.25" customHeight="1" x14ac:dyDescent="0.3">
      <c r="A234" s="2"/>
    </row>
    <row r="235" spans="1:1" ht="14.25" customHeight="1" x14ac:dyDescent="0.3">
      <c r="A235" s="2"/>
    </row>
    <row r="236" spans="1:1" ht="14.25" customHeight="1" x14ac:dyDescent="0.3">
      <c r="A236" s="2"/>
    </row>
    <row r="237" spans="1:1" ht="14.25" customHeight="1" x14ac:dyDescent="0.3">
      <c r="A237" s="2"/>
    </row>
    <row r="238" spans="1:1" ht="14.25" customHeight="1" x14ac:dyDescent="0.3">
      <c r="A238" s="2"/>
    </row>
    <row r="239" spans="1:1" ht="14.25" customHeight="1" x14ac:dyDescent="0.3">
      <c r="A239" s="2"/>
    </row>
    <row r="240" spans="1:1" ht="14.25" customHeight="1" x14ac:dyDescent="0.3">
      <c r="A240" s="2"/>
    </row>
    <row r="241" spans="1:1" ht="14.25" customHeight="1" x14ac:dyDescent="0.3">
      <c r="A241" s="2"/>
    </row>
    <row r="242" spans="1:1" ht="14.25" customHeight="1" x14ac:dyDescent="0.3">
      <c r="A242" s="2"/>
    </row>
    <row r="243" spans="1:1" ht="14.25" customHeight="1" x14ac:dyDescent="0.3">
      <c r="A243" s="2"/>
    </row>
    <row r="244" spans="1:1" ht="14.25" customHeight="1" x14ac:dyDescent="0.3">
      <c r="A244" s="2"/>
    </row>
    <row r="245" spans="1:1" ht="14.25" customHeight="1" x14ac:dyDescent="0.3">
      <c r="A245" s="2"/>
    </row>
    <row r="246" spans="1:1" ht="14.25" customHeight="1" x14ac:dyDescent="0.3">
      <c r="A246" s="2"/>
    </row>
    <row r="247" spans="1:1" ht="14.25" customHeight="1" x14ac:dyDescent="0.3">
      <c r="A247" s="2"/>
    </row>
    <row r="248" spans="1:1" ht="14.25" customHeight="1" x14ac:dyDescent="0.3">
      <c r="A248" s="2"/>
    </row>
    <row r="249" spans="1:1" ht="14.25" customHeight="1" x14ac:dyDescent="0.3">
      <c r="A249" s="2"/>
    </row>
    <row r="250" spans="1:1" ht="14.25" customHeight="1" x14ac:dyDescent="0.3">
      <c r="A250" s="2"/>
    </row>
    <row r="251" spans="1:1" ht="14.25" customHeight="1" x14ac:dyDescent="0.3">
      <c r="A251" s="2"/>
    </row>
    <row r="252" spans="1:1" ht="14.25" customHeight="1" x14ac:dyDescent="0.3">
      <c r="A252" s="2"/>
    </row>
    <row r="253" spans="1:1" ht="14.25" customHeight="1" x14ac:dyDescent="0.3">
      <c r="A253" s="2"/>
    </row>
    <row r="254" spans="1:1" ht="14.25" customHeight="1" x14ac:dyDescent="0.3">
      <c r="A254" s="2"/>
    </row>
    <row r="255" spans="1:1" ht="14.25" customHeight="1" x14ac:dyDescent="0.3">
      <c r="A255" s="2"/>
    </row>
    <row r="256" spans="1:1" ht="14.25" customHeight="1" x14ac:dyDescent="0.3">
      <c r="A256" s="2"/>
    </row>
    <row r="257" spans="1:1" ht="14.25" customHeight="1" x14ac:dyDescent="0.3">
      <c r="A257" s="2"/>
    </row>
    <row r="258" spans="1:1" ht="14.25" customHeight="1" x14ac:dyDescent="0.3">
      <c r="A258" s="2"/>
    </row>
    <row r="259" spans="1:1" ht="14.25" customHeight="1" x14ac:dyDescent="0.3">
      <c r="A259" s="2"/>
    </row>
    <row r="260" spans="1:1" ht="14.25" customHeight="1" x14ac:dyDescent="0.3">
      <c r="A260" s="2"/>
    </row>
    <row r="261" spans="1:1" ht="14.25" customHeight="1" x14ac:dyDescent="0.3">
      <c r="A261" s="2"/>
    </row>
    <row r="262" spans="1:1" ht="14.25" customHeight="1" x14ac:dyDescent="0.3">
      <c r="A262" s="2"/>
    </row>
    <row r="263" spans="1:1" ht="14.25" customHeight="1" x14ac:dyDescent="0.3">
      <c r="A263" s="2"/>
    </row>
    <row r="264" spans="1:1" ht="14.25" customHeight="1" x14ac:dyDescent="0.3">
      <c r="A264" s="2"/>
    </row>
    <row r="265" spans="1:1" ht="14.25" customHeight="1" x14ac:dyDescent="0.3">
      <c r="A265" s="2"/>
    </row>
    <row r="266" spans="1:1" ht="14.25" customHeight="1" x14ac:dyDescent="0.3">
      <c r="A266" s="2"/>
    </row>
    <row r="267" spans="1:1" ht="14.25" customHeight="1" x14ac:dyDescent="0.3">
      <c r="A267" s="2"/>
    </row>
    <row r="268" spans="1:1" ht="14.25" customHeight="1" x14ac:dyDescent="0.3">
      <c r="A268" s="2"/>
    </row>
    <row r="269" spans="1:1" ht="14.25" customHeight="1" x14ac:dyDescent="0.3">
      <c r="A269" s="2"/>
    </row>
    <row r="270" spans="1:1" ht="14.25" customHeight="1" x14ac:dyDescent="0.3">
      <c r="A270" s="2"/>
    </row>
    <row r="271" spans="1:1" ht="14.25" customHeight="1" x14ac:dyDescent="0.3">
      <c r="A271" s="2"/>
    </row>
    <row r="272" spans="1:1" ht="14.25" customHeight="1" x14ac:dyDescent="0.3">
      <c r="A272" s="2"/>
    </row>
    <row r="273" spans="1:1" ht="14.25" customHeight="1" x14ac:dyDescent="0.3">
      <c r="A273" s="2"/>
    </row>
    <row r="274" spans="1:1" ht="14.25" customHeight="1" x14ac:dyDescent="0.3">
      <c r="A274" s="2"/>
    </row>
    <row r="275" spans="1:1" ht="14.25" customHeight="1" x14ac:dyDescent="0.3">
      <c r="A275" s="2"/>
    </row>
    <row r="276" spans="1:1" ht="14.25" customHeight="1" x14ac:dyDescent="0.3">
      <c r="A276" s="2"/>
    </row>
    <row r="277" spans="1:1" ht="14.25" customHeight="1" x14ac:dyDescent="0.3">
      <c r="A277" s="2"/>
    </row>
    <row r="278" spans="1:1" ht="14.25" customHeight="1" x14ac:dyDescent="0.3">
      <c r="A278" s="2"/>
    </row>
    <row r="279" spans="1:1" ht="14.25" customHeight="1" x14ac:dyDescent="0.3">
      <c r="A279" s="2"/>
    </row>
    <row r="280" spans="1:1" ht="14.25" customHeight="1" x14ac:dyDescent="0.3">
      <c r="A280" s="2"/>
    </row>
    <row r="281" spans="1:1" ht="14.25" customHeight="1" x14ac:dyDescent="0.3">
      <c r="A281" s="2"/>
    </row>
    <row r="282" spans="1:1" ht="14.25" customHeight="1" x14ac:dyDescent="0.3">
      <c r="A282" s="2"/>
    </row>
    <row r="283" spans="1:1" ht="14.25" customHeight="1" x14ac:dyDescent="0.3">
      <c r="A283" s="2"/>
    </row>
    <row r="284" spans="1:1" ht="14.25" customHeight="1" x14ac:dyDescent="0.3">
      <c r="A284" s="2"/>
    </row>
    <row r="285" spans="1:1" ht="14.25" customHeight="1" x14ac:dyDescent="0.3">
      <c r="A285" s="2"/>
    </row>
    <row r="286" spans="1:1" ht="14.25" customHeight="1" x14ac:dyDescent="0.3">
      <c r="A286" s="2"/>
    </row>
    <row r="287" spans="1:1" ht="14.25" customHeight="1" x14ac:dyDescent="0.3">
      <c r="A287" s="2"/>
    </row>
    <row r="288" spans="1:1" ht="14.25" customHeight="1" x14ac:dyDescent="0.3">
      <c r="A288" s="2"/>
    </row>
    <row r="289" spans="1:1" ht="14.25" customHeight="1" x14ac:dyDescent="0.3">
      <c r="A289" s="2"/>
    </row>
    <row r="290" spans="1:1" ht="14.25" customHeight="1" x14ac:dyDescent="0.3">
      <c r="A290" s="2"/>
    </row>
    <row r="291" spans="1:1" ht="14.25" customHeight="1" x14ac:dyDescent="0.3">
      <c r="A291" s="2"/>
    </row>
    <row r="292" spans="1:1" ht="14.25" customHeight="1" x14ac:dyDescent="0.3">
      <c r="A292" s="2"/>
    </row>
    <row r="293" spans="1:1" ht="14.25" customHeight="1" x14ac:dyDescent="0.3">
      <c r="A293" s="2"/>
    </row>
    <row r="294" spans="1:1" ht="14.25" customHeight="1" x14ac:dyDescent="0.3">
      <c r="A294" s="2"/>
    </row>
    <row r="295" spans="1:1" ht="14.25" customHeight="1" x14ac:dyDescent="0.3">
      <c r="A295" s="2"/>
    </row>
    <row r="296" spans="1:1" ht="14.25" customHeight="1" x14ac:dyDescent="0.3">
      <c r="A296" s="2"/>
    </row>
    <row r="297" spans="1:1" ht="14.25" customHeight="1" x14ac:dyDescent="0.3">
      <c r="A297" s="2"/>
    </row>
    <row r="298" spans="1:1" ht="14.25" customHeight="1" x14ac:dyDescent="0.3">
      <c r="A298" s="2"/>
    </row>
    <row r="299" spans="1:1" ht="14.25" customHeight="1" x14ac:dyDescent="0.3">
      <c r="A299" s="2"/>
    </row>
    <row r="300" spans="1:1" ht="14.25" customHeight="1" x14ac:dyDescent="0.3">
      <c r="A300" s="2"/>
    </row>
    <row r="301" spans="1:1" ht="14.25" customHeight="1" x14ac:dyDescent="0.3">
      <c r="A301" s="2"/>
    </row>
    <row r="302" spans="1:1" ht="14.25" customHeight="1" x14ac:dyDescent="0.3">
      <c r="A302" s="2"/>
    </row>
    <row r="303" spans="1:1" ht="14.25" customHeight="1" x14ac:dyDescent="0.3">
      <c r="A303" s="2"/>
    </row>
    <row r="304" spans="1:1" ht="14.25" customHeight="1" x14ac:dyDescent="0.3">
      <c r="A304" s="2"/>
    </row>
    <row r="305" spans="1:1" ht="14.25" customHeight="1" x14ac:dyDescent="0.3">
      <c r="A305" s="2"/>
    </row>
    <row r="306" spans="1:1" ht="14.25" customHeight="1" x14ac:dyDescent="0.3">
      <c r="A306" s="2"/>
    </row>
    <row r="307" spans="1:1" ht="14.25" customHeight="1" x14ac:dyDescent="0.3">
      <c r="A307" s="2"/>
    </row>
    <row r="308" spans="1:1" ht="14.25" customHeight="1" x14ac:dyDescent="0.3">
      <c r="A308" s="2"/>
    </row>
    <row r="309" spans="1:1" ht="14.25" customHeight="1" x14ac:dyDescent="0.3">
      <c r="A309" s="2"/>
    </row>
    <row r="310" spans="1:1" ht="14.25" customHeight="1" x14ac:dyDescent="0.3">
      <c r="A310" s="2"/>
    </row>
    <row r="311" spans="1:1" ht="14.25" customHeight="1" x14ac:dyDescent="0.3">
      <c r="A311" s="2"/>
    </row>
    <row r="312" spans="1:1" ht="14.25" customHeight="1" x14ac:dyDescent="0.3">
      <c r="A312" s="2"/>
    </row>
    <row r="313" spans="1:1" ht="14.25" customHeight="1" x14ac:dyDescent="0.3">
      <c r="A313" s="2"/>
    </row>
    <row r="314" spans="1:1" ht="14.25" customHeight="1" x14ac:dyDescent="0.3">
      <c r="A314" s="2"/>
    </row>
    <row r="315" spans="1:1" ht="14.25" customHeight="1" x14ac:dyDescent="0.3">
      <c r="A315" s="2"/>
    </row>
    <row r="316" spans="1:1" ht="14.25" customHeight="1" x14ac:dyDescent="0.3">
      <c r="A316" s="2"/>
    </row>
    <row r="317" spans="1:1" ht="14.25" customHeight="1" x14ac:dyDescent="0.3">
      <c r="A317" s="2"/>
    </row>
    <row r="318" spans="1:1" ht="14.25" customHeight="1" x14ac:dyDescent="0.3">
      <c r="A318" s="2"/>
    </row>
    <row r="319" spans="1:1" ht="14.25" customHeight="1" x14ac:dyDescent="0.3">
      <c r="A319" s="2"/>
    </row>
    <row r="320" spans="1:1" ht="14.25" customHeight="1" x14ac:dyDescent="0.3">
      <c r="A320" s="2"/>
    </row>
    <row r="321" spans="1:1" ht="14.25" customHeight="1" x14ac:dyDescent="0.3">
      <c r="A321" s="2"/>
    </row>
    <row r="322" spans="1:1" ht="14.25" customHeight="1" x14ac:dyDescent="0.3">
      <c r="A322" s="2"/>
    </row>
    <row r="323" spans="1:1" ht="14.25" customHeight="1" x14ac:dyDescent="0.3">
      <c r="A323" s="2"/>
    </row>
    <row r="324" spans="1:1" ht="14.25" customHeight="1" x14ac:dyDescent="0.3">
      <c r="A324" s="2"/>
    </row>
    <row r="325" spans="1:1" ht="14.25" customHeight="1" x14ac:dyDescent="0.3">
      <c r="A325" s="2"/>
    </row>
    <row r="326" spans="1:1" ht="14.25" customHeight="1" x14ac:dyDescent="0.3">
      <c r="A326" s="2"/>
    </row>
    <row r="327" spans="1:1" ht="14.25" customHeight="1" x14ac:dyDescent="0.3">
      <c r="A327" s="2"/>
    </row>
    <row r="328" spans="1:1" ht="14.25" customHeight="1" x14ac:dyDescent="0.3">
      <c r="A328" s="2"/>
    </row>
    <row r="329" spans="1:1" ht="14.25" customHeight="1" x14ac:dyDescent="0.3">
      <c r="A329" s="2"/>
    </row>
    <row r="330" spans="1:1" ht="14.25" customHeight="1" x14ac:dyDescent="0.3">
      <c r="A330" s="2"/>
    </row>
    <row r="331" spans="1:1" ht="14.25" customHeight="1" x14ac:dyDescent="0.3">
      <c r="A331" s="2"/>
    </row>
    <row r="332" spans="1:1" ht="14.25" customHeight="1" x14ac:dyDescent="0.3">
      <c r="A332" s="2"/>
    </row>
    <row r="333" spans="1:1" ht="14.25" customHeight="1" x14ac:dyDescent="0.3">
      <c r="A333" s="2"/>
    </row>
    <row r="334" spans="1:1" ht="14.25" customHeight="1" x14ac:dyDescent="0.3">
      <c r="A334" s="2"/>
    </row>
    <row r="335" spans="1:1" ht="14.25" customHeight="1" x14ac:dyDescent="0.3">
      <c r="A335" s="2"/>
    </row>
    <row r="336" spans="1:1" ht="14.25" customHeight="1" x14ac:dyDescent="0.3">
      <c r="A336" s="2"/>
    </row>
    <row r="337" spans="1:1" ht="14.25" customHeight="1" x14ac:dyDescent="0.3">
      <c r="A337" s="2"/>
    </row>
    <row r="338" spans="1:1" ht="14.25" customHeight="1" x14ac:dyDescent="0.3">
      <c r="A338" s="2"/>
    </row>
    <row r="339" spans="1:1" ht="14.25" customHeight="1" x14ac:dyDescent="0.3">
      <c r="A339" s="2"/>
    </row>
    <row r="340" spans="1:1" ht="14.25" customHeight="1" x14ac:dyDescent="0.3">
      <c r="A340" s="2"/>
    </row>
    <row r="341" spans="1:1" ht="14.25" customHeight="1" x14ac:dyDescent="0.3">
      <c r="A341" s="2"/>
    </row>
    <row r="342" spans="1:1" ht="14.25" customHeight="1" x14ac:dyDescent="0.3">
      <c r="A342" s="2"/>
    </row>
    <row r="343" spans="1:1" ht="14.25" customHeight="1" x14ac:dyDescent="0.3">
      <c r="A343" s="2"/>
    </row>
    <row r="344" spans="1:1" ht="14.25" customHeight="1" x14ac:dyDescent="0.3">
      <c r="A344" s="2"/>
    </row>
    <row r="345" spans="1:1" ht="14.25" customHeight="1" x14ac:dyDescent="0.3">
      <c r="A345" s="2"/>
    </row>
    <row r="346" spans="1:1" ht="14.25" customHeight="1" x14ac:dyDescent="0.3">
      <c r="A346" s="2"/>
    </row>
    <row r="347" spans="1:1" ht="14.25" customHeight="1" x14ac:dyDescent="0.3">
      <c r="A347" s="2"/>
    </row>
    <row r="348" spans="1:1" ht="14.25" customHeight="1" x14ac:dyDescent="0.3">
      <c r="A348" s="2"/>
    </row>
    <row r="349" spans="1:1" ht="14.25" customHeight="1" x14ac:dyDescent="0.3">
      <c r="A349" s="2"/>
    </row>
    <row r="350" spans="1:1" ht="14.25" customHeight="1" x14ac:dyDescent="0.3">
      <c r="A350" s="2"/>
    </row>
    <row r="351" spans="1:1" ht="14.25" customHeight="1" x14ac:dyDescent="0.3">
      <c r="A351" s="2"/>
    </row>
    <row r="352" spans="1:1" ht="14.25" customHeight="1" x14ac:dyDescent="0.3">
      <c r="A352" s="2"/>
    </row>
    <row r="353" spans="1:1" ht="14.25" customHeight="1" x14ac:dyDescent="0.3">
      <c r="A353" s="2"/>
    </row>
    <row r="354" spans="1:1" ht="14.25" customHeight="1" x14ac:dyDescent="0.3">
      <c r="A354" s="2"/>
    </row>
    <row r="355" spans="1:1" ht="14.25" customHeight="1" x14ac:dyDescent="0.3">
      <c r="A355" s="2"/>
    </row>
    <row r="356" spans="1:1" ht="14.25" customHeight="1" x14ac:dyDescent="0.3">
      <c r="A356" s="2"/>
    </row>
    <row r="357" spans="1:1" ht="14.25" customHeight="1" x14ac:dyDescent="0.3">
      <c r="A357" s="2"/>
    </row>
    <row r="358" spans="1:1" ht="14.25" customHeight="1" x14ac:dyDescent="0.3">
      <c r="A358" s="2"/>
    </row>
    <row r="359" spans="1:1" ht="14.25" customHeight="1" x14ac:dyDescent="0.3">
      <c r="A359" s="2"/>
    </row>
    <row r="360" spans="1:1" ht="14.25" customHeight="1" x14ac:dyDescent="0.3">
      <c r="A360" s="2"/>
    </row>
    <row r="361" spans="1:1" ht="14.25" customHeight="1" x14ac:dyDescent="0.3">
      <c r="A361" s="2"/>
    </row>
    <row r="362" spans="1:1" ht="14.25" customHeight="1" x14ac:dyDescent="0.3">
      <c r="A362" s="2"/>
    </row>
    <row r="363" spans="1:1" ht="14.25" customHeight="1" x14ac:dyDescent="0.3">
      <c r="A363" s="2"/>
    </row>
    <row r="364" spans="1:1" ht="14.25" customHeight="1" x14ac:dyDescent="0.3">
      <c r="A364" s="2"/>
    </row>
    <row r="365" spans="1:1" ht="14.25" customHeight="1" x14ac:dyDescent="0.3">
      <c r="A365" s="2"/>
    </row>
    <row r="366" spans="1:1" ht="14.25" customHeight="1" x14ac:dyDescent="0.3">
      <c r="A366" s="2"/>
    </row>
    <row r="367" spans="1:1" ht="14.25" customHeight="1" x14ac:dyDescent="0.3">
      <c r="A367" s="2"/>
    </row>
    <row r="368" spans="1:1" ht="14.25" customHeight="1" x14ac:dyDescent="0.3">
      <c r="A368" s="2"/>
    </row>
    <row r="369" spans="1:1" ht="14.25" customHeight="1" x14ac:dyDescent="0.3">
      <c r="A369" s="2"/>
    </row>
    <row r="370" spans="1:1" ht="14.25" customHeight="1" x14ac:dyDescent="0.3">
      <c r="A370" s="2"/>
    </row>
    <row r="371" spans="1:1" ht="14.25" customHeight="1" x14ac:dyDescent="0.3">
      <c r="A371" s="2"/>
    </row>
    <row r="372" spans="1:1" ht="14.25" customHeight="1" x14ac:dyDescent="0.3">
      <c r="A372" s="2"/>
    </row>
    <row r="373" spans="1:1" ht="14.25" customHeight="1" x14ac:dyDescent="0.3">
      <c r="A373" s="2"/>
    </row>
    <row r="374" spans="1:1" ht="14.25" customHeight="1" x14ac:dyDescent="0.3">
      <c r="A374" s="2"/>
    </row>
    <row r="375" spans="1:1" ht="14.25" customHeight="1" x14ac:dyDescent="0.3">
      <c r="A375" s="2"/>
    </row>
    <row r="376" spans="1:1" ht="14.25" customHeight="1" x14ac:dyDescent="0.3">
      <c r="A376" s="2"/>
    </row>
    <row r="377" spans="1:1" ht="14.25" customHeight="1" x14ac:dyDescent="0.3">
      <c r="A377" s="2"/>
    </row>
    <row r="378" spans="1:1" ht="14.25" customHeight="1" x14ac:dyDescent="0.3">
      <c r="A378" s="2"/>
    </row>
    <row r="379" spans="1:1" ht="14.25" customHeight="1" x14ac:dyDescent="0.3">
      <c r="A379" s="2"/>
    </row>
    <row r="380" spans="1:1" ht="14.25" customHeight="1" x14ac:dyDescent="0.3">
      <c r="A380" s="2"/>
    </row>
    <row r="381" spans="1:1" ht="14.25" customHeight="1" x14ac:dyDescent="0.3">
      <c r="A381" s="2"/>
    </row>
    <row r="382" spans="1:1" ht="14.25" customHeight="1" x14ac:dyDescent="0.3">
      <c r="A382" s="2"/>
    </row>
    <row r="383" spans="1:1" ht="14.25" customHeight="1" x14ac:dyDescent="0.3">
      <c r="A383" s="2"/>
    </row>
    <row r="384" spans="1:1" ht="14.25" customHeight="1" x14ac:dyDescent="0.3">
      <c r="A384" s="2"/>
    </row>
    <row r="385" spans="1:1" ht="14.25" customHeight="1" x14ac:dyDescent="0.3">
      <c r="A385" s="2"/>
    </row>
    <row r="386" spans="1:1" ht="14.25" customHeight="1" x14ac:dyDescent="0.3">
      <c r="A386" s="2"/>
    </row>
    <row r="387" spans="1:1" ht="14.25" customHeight="1" x14ac:dyDescent="0.3">
      <c r="A387" s="2"/>
    </row>
    <row r="388" spans="1:1" ht="14.25" customHeight="1" x14ac:dyDescent="0.3">
      <c r="A388" s="2"/>
    </row>
    <row r="389" spans="1:1" ht="14.25" customHeight="1" x14ac:dyDescent="0.3">
      <c r="A389" s="2"/>
    </row>
    <row r="390" spans="1:1" ht="14.25" customHeight="1" x14ac:dyDescent="0.3">
      <c r="A390" s="2"/>
    </row>
    <row r="391" spans="1:1" ht="14.25" customHeight="1" x14ac:dyDescent="0.3">
      <c r="A391" s="2"/>
    </row>
    <row r="392" spans="1:1" ht="14.25" customHeight="1" x14ac:dyDescent="0.3">
      <c r="A392" s="2"/>
    </row>
    <row r="393" spans="1:1" ht="14.25" customHeight="1" x14ac:dyDescent="0.3">
      <c r="A393" s="2"/>
    </row>
    <row r="394" spans="1:1" ht="14.25" customHeight="1" x14ac:dyDescent="0.3">
      <c r="A394" s="2"/>
    </row>
    <row r="395" spans="1:1" ht="14.25" customHeight="1" x14ac:dyDescent="0.3">
      <c r="A395" s="2"/>
    </row>
    <row r="396" spans="1:1" ht="14.25" customHeight="1" x14ac:dyDescent="0.3">
      <c r="A396" s="2"/>
    </row>
    <row r="397" spans="1:1" ht="14.25" customHeight="1" x14ac:dyDescent="0.3">
      <c r="A397" s="2"/>
    </row>
    <row r="398" spans="1:1" ht="14.25" customHeight="1" x14ac:dyDescent="0.3">
      <c r="A398" s="2"/>
    </row>
    <row r="399" spans="1:1" ht="14.25" customHeight="1" x14ac:dyDescent="0.3">
      <c r="A399" s="2"/>
    </row>
    <row r="400" spans="1:1" ht="14.25" customHeight="1" x14ac:dyDescent="0.3">
      <c r="A400" s="2"/>
    </row>
    <row r="401" spans="1:1" ht="14.25" customHeight="1" x14ac:dyDescent="0.3">
      <c r="A401" s="2"/>
    </row>
    <row r="402" spans="1:1" ht="14.25" customHeight="1" x14ac:dyDescent="0.3">
      <c r="A402" s="2"/>
    </row>
    <row r="403" spans="1:1" ht="14.25" customHeight="1" x14ac:dyDescent="0.3">
      <c r="A403" s="2"/>
    </row>
    <row r="404" spans="1:1" ht="14.25" customHeight="1" x14ac:dyDescent="0.3">
      <c r="A404" s="2"/>
    </row>
    <row r="405" spans="1:1" ht="14.25" customHeight="1" x14ac:dyDescent="0.3">
      <c r="A405" s="2"/>
    </row>
    <row r="406" spans="1:1" ht="14.25" customHeight="1" x14ac:dyDescent="0.3">
      <c r="A406" s="2"/>
    </row>
    <row r="407" spans="1:1" ht="14.25" customHeight="1" x14ac:dyDescent="0.3">
      <c r="A407" s="2"/>
    </row>
    <row r="408" spans="1:1" ht="14.25" customHeight="1" x14ac:dyDescent="0.3">
      <c r="A408" s="2"/>
    </row>
    <row r="409" spans="1:1" ht="14.25" customHeight="1" x14ac:dyDescent="0.3">
      <c r="A409" s="2"/>
    </row>
    <row r="410" spans="1:1" ht="14.25" customHeight="1" x14ac:dyDescent="0.3">
      <c r="A410" s="2"/>
    </row>
    <row r="411" spans="1:1" ht="14.25" customHeight="1" x14ac:dyDescent="0.3">
      <c r="A411" s="2"/>
    </row>
    <row r="412" spans="1:1" ht="14.25" customHeight="1" x14ac:dyDescent="0.3">
      <c r="A412" s="2"/>
    </row>
    <row r="413" spans="1:1" ht="14.25" customHeight="1" x14ac:dyDescent="0.3">
      <c r="A413" s="2"/>
    </row>
    <row r="414" spans="1:1" ht="14.25" customHeight="1" x14ac:dyDescent="0.3">
      <c r="A414" s="2"/>
    </row>
    <row r="415" spans="1:1" ht="14.25" customHeight="1" x14ac:dyDescent="0.3">
      <c r="A415" s="2"/>
    </row>
    <row r="416" spans="1:1" ht="14.25" customHeight="1" x14ac:dyDescent="0.3">
      <c r="A416" s="2"/>
    </row>
    <row r="417" spans="1:1" ht="14.25" customHeight="1" x14ac:dyDescent="0.3">
      <c r="A417" s="2"/>
    </row>
    <row r="418" spans="1:1" ht="14.25" customHeight="1" x14ac:dyDescent="0.3">
      <c r="A418" s="2"/>
    </row>
    <row r="419" spans="1:1" ht="14.25" customHeight="1" x14ac:dyDescent="0.3">
      <c r="A419" s="2"/>
    </row>
    <row r="420" spans="1:1" ht="14.25" customHeight="1" x14ac:dyDescent="0.3">
      <c r="A420" s="2"/>
    </row>
    <row r="421" spans="1:1" ht="14.25" customHeight="1" x14ac:dyDescent="0.3">
      <c r="A421" s="2"/>
    </row>
    <row r="422" spans="1:1" ht="14.25" customHeight="1" x14ac:dyDescent="0.3">
      <c r="A422" s="2"/>
    </row>
    <row r="423" spans="1:1" ht="14.25" customHeight="1" x14ac:dyDescent="0.3">
      <c r="A423" s="2"/>
    </row>
    <row r="424" spans="1:1" ht="14.25" customHeight="1" x14ac:dyDescent="0.3">
      <c r="A424" s="2"/>
    </row>
    <row r="425" spans="1:1" ht="14.25" customHeight="1" x14ac:dyDescent="0.3">
      <c r="A425" s="2"/>
    </row>
    <row r="426" spans="1:1" ht="14.25" customHeight="1" x14ac:dyDescent="0.3">
      <c r="A426" s="2"/>
    </row>
    <row r="427" spans="1:1" ht="14.25" customHeight="1" x14ac:dyDescent="0.3">
      <c r="A427" s="2"/>
    </row>
    <row r="428" spans="1:1" ht="14.25" customHeight="1" x14ac:dyDescent="0.3">
      <c r="A428" s="2"/>
    </row>
    <row r="429" spans="1:1" ht="14.25" customHeight="1" x14ac:dyDescent="0.3">
      <c r="A429" s="2"/>
    </row>
    <row r="430" spans="1:1" ht="14.25" customHeight="1" x14ac:dyDescent="0.3">
      <c r="A430" s="2"/>
    </row>
    <row r="431" spans="1:1" ht="14.25" customHeight="1" x14ac:dyDescent="0.3">
      <c r="A431" s="2"/>
    </row>
    <row r="432" spans="1:1" ht="14.25" customHeight="1" x14ac:dyDescent="0.3">
      <c r="A432" s="2"/>
    </row>
    <row r="433" spans="1:1" ht="14.25" customHeight="1" x14ac:dyDescent="0.3">
      <c r="A433" s="2"/>
    </row>
    <row r="434" spans="1:1" ht="14.25" customHeight="1" x14ac:dyDescent="0.3">
      <c r="A434" s="2"/>
    </row>
    <row r="435" spans="1:1" ht="14.25" customHeight="1" x14ac:dyDescent="0.3">
      <c r="A435" s="2"/>
    </row>
    <row r="436" spans="1:1" ht="14.25" customHeight="1" x14ac:dyDescent="0.3">
      <c r="A436" s="2"/>
    </row>
    <row r="437" spans="1:1" ht="14.25" customHeight="1" x14ac:dyDescent="0.3">
      <c r="A437" s="2"/>
    </row>
    <row r="438" spans="1:1" ht="14.25" customHeight="1" x14ac:dyDescent="0.3">
      <c r="A438" s="2"/>
    </row>
    <row r="439" spans="1:1" ht="14.25" customHeight="1" x14ac:dyDescent="0.3">
      <c r="A439" s="2"/>
    </row>
    <row r="440" spans="1:1" ht="14.25" customHeight="1" x14ac:dyDescent="0.3">
      <c r="A440" s="2"/>
    </row>
    <row r="441" spans="1:1" ht="14.25" customHeight="1" x14ac:dyDescent="0.3">
      <c r="A441" s="2"/>
    </row>
    <row r="442" spans="1:1" ht="14.25" customHeight="1" x14ac:dyDescent="0.3">
      <c r="A442" s="2"/>
    </row>
    <row r="443" spans="1:1" ht="14.25" customHeight="1" x14ac:dyDescent="0.3">
      <c r="A443" s="2"/>
    </row>
    <row r="444" spans="1:1" ht="14.25" customHeight="1" x14ac:dyDescent="0.3">
      <c r="A444" s="2"/>
    </row>
    <row r="445" spans="1:1" ht="14.25" customHeight="1" x14ac:dyDescent="0.3">
      <c r="A445" s="2"/>
    </row>
    <row r="446" spans="1:1" ht="14.25" customHeight="1" x14ac:dyDescent="0.3">
      <c r="A446" s="2"/>
    </row>
    <row r="447" spans="1:1" ht="14.25" customHeight="1" x14ac:dyDescent="0.3">
      <c r="A447" s="2"/>
    </row>
    <row r="448" spans="1:1" ht="14.25" customHeight="1" x14ac:dyDescent="0.3">
      <c r="A448" s="2"/>
    </row>
    <row r="449" spans="1:1" ht="14.25" customHeight="1" x14ac:dyDescent="0.3">
      <c r="A449" s="2"/>
    </row>
    <row r="450" spans="1:1" ht="14.25" customHeight="1" x14ac:dyDescent="0.3">
      <c r="A450" s="2"/>
    </row>
    <row r="451" spans="1:1" ht="14.25" customHeight="1" x14ac:dyDescent="0.3">
      <c r="A451" s="2"/>
    </row>
    <row r="452" spans="1:1" ht="14.25" customHeight="1" x14ac:dyDescent="0.3">
      <c r="A452" s="2"/>
    </row>
    <row r="453" spans="1:1" ht="14.25" customHeight="1" x14ac:dyDescent="0.3">
      <c r="A453" s="2"/>
    </row>
    <row r="454" spans="1:1" ht="14.25" customHeight="1" x14ac:dyDescent="0.3">
      <c r="A454" s="2"/>
    </row>
    <row r="455" spans="1:1" ht="14.25" customHeight="1" x14ac:dyDescent="0.3">
      <c r="A455" s="2"/>
    </row>
    <row r="456" spans="1:1" ht="14.25" customHeight="1" x14ac:dyDescent="0.3">
      <c r="A456" s="2"/>
    </row>
    <row r="457" spans="1:1" ht="14.25" customHeight="1" x14ac:dyDescent="0.3">
      <c r="A457" s="2"/>
    </row>
    <row r="458" spans="1:1" ht="14.25" customHeight="1" x14ac:dyDescent="0.3">
      <c r="A458" s="2"/>
    </row>
    <row r="459" spans="1:1" ht="14.25" customHeight="1" x14ac:dyDescent="0.3">
      <c r="A459" s="2"/>
    </row>
    <row r="460" spans="1:1" ht="14.25" customHeight="1" x14ac:dyDescent="0.3">
      <c r="A460" s="2"/>
    </row>
    <row r="461" spans="1:1" ht="14.25" customHeight="1" x14ac:dyDescent="0.3">
      <c r="A461" s="2"/>
    </row>
    <row r="462" spans="1:1" ht="14.25" customHeight="1" x14ac:dyDescent="0.3">
      <c r="A462" s="2"/>
    </row>
    <row r="463" spans="1:1" ht="14.25" customHeight="1" x14ac:dyDescent="0.3">
      <c r="A463" s="2"/>
    </row>
    <row r="464" spans="1:1" ht="14.25" customHeight="1" x14ac:dyDescent="0.3">
      <c r="A464" s="2"/>
    </row>
    <row r="465" spans="1:1" ht="14.25" customHeight="1" x14ac:dyDescent="0.3">
      <c r="A465" s="2"/>
    </row>
    <row r="466" spans="1:1" ht="14.25" customHeight="1" x14ac:dyDescent="0.3">
      <c r="A466" s="2"/>
    </row>
    <row r="467" spans="1:1" ht="14.25" customHeight="1" x14ac:dyDescent="0.3">
      <c r="A467" s="2"/>
    </row>
    <row r="468" spans="1:1" ht="14.25" customHeight="1" x14ac:dyDescent="0.3">
      <c r="A468" s="2"/>
    </row>
    <row r="469" spans="1:1" ht="14.25" customHeight="1" x14ac:dyDescent="0.3">
      <c r="A469" s="2"/>
    </row>
    <row r="470" spans="1:1" ht="14.25" customHeight="1" x14ac:dyDescent="0.3">
      <c r="A470" s="2"/>
    </row>
    <row r="471" spans="1:1" ht="14.25" customHeight="1" x14ac:dyDescent="0.3">
      <c r="A471" s="2"/>
    </row>
    <row r="472" spans="1:1" ht="14.25" customHeight="1" x14ac:dyDescent="0.3">
      <c r="A472" s="2"/>
    </row>
    <row r="473" spans="1:1" ht="14.25" customHeight="1" x14ac:dyDescent="0.3">
      <c r="A473" s="2"/>
    </row>
    <row r="474" spans="1:1" ht="14.25" customHeight="1" x14ac:dyDescent="0.3">
      <c r="A474" s="2"/>
    </row>
    <row r="475" spans="1:1" ht="14.25" customHeight="1" x14ac:dyDescent="0.3">
      <c r="A475" s="2"/>
    </row>
    <row r="476" spans="1:1" ht="14.25" customHeight="1" x14ac:dyDescent="0.3">
      <c r="A476" s="2"/>
    </row>
    <row r="477" spans="1:1" ht="14.25" customHeight="1" x14ac:dyDescent="0.3">
      <c r="A477" s="2"/>
    </row>
    <row r="478" spans="1:1" ht="14.25" customHeight="1" x14ac:dyDescent="0.3">
      <c r="A478" s="2"/>
    </row>
    <row r="479" spans="1:1" ht="14.25" customHeight="1" x14ac:dyDescent="0.3">
      <c r="A479" s="2"/>
    </row>
    <row r="480" spans="1:1" ht="14.25" customHeight="1" x14ac:dyDescent="0.3">
      <c r="A480" s="2"/>
    </row>
    <row r="481" spans="1:1" ht="14.25" customHeight="1" x14ac:dyDescent="0.3">
      <c r="A481" s="2"/>
    </row>
    <row r="482" spans="1:1" ht="14.25" customHeight="1" x14ac:dyDescent="0.3">
      <c r="A482" s="2"/>
    </row>
    <row r="483" spans="1:1" ht="14.25" customHeight="1" x14ac:dyDescent="0.3">
      <c r="A483" s="2"/>
    </row>
    <row r="484" spans="1:1" ht="14.25" customHeight="1" x14ac:dyDescent="0.3">
      <c r="A484" s="2"/>
    </row>
    <row r="485" spans="1:1" ht="14.25" customHeight="1" x14ac:dyDescent="0.3">
      <c r="A485" s="2"/>
    </row>
    <row r="486" spans="1:1" ht="14.25" customHeight="1" x14ac:dyDescent="0.3">
      <c r="A486" s="2"/>
    </row>
    <row r="487" spans="1:1" ht="14.25" customHeight="1" x14ac:dyDescent="0.3">
      <c r="A487" s="2"/>
    </row>
    <row r="488" spans="1:1" ht="14.25" customHeight="1" x14ac:dyDescent="0.3">
      <c r="A488" s="2"/>
    </row>
    <row r="489" spans="1:1" ht="14.25" customHeight="1" x14ac:dyDescent="0.3">
      <c r="A489" s="2"/>
    </row>
    <row r="490" spans="1:1" ht="14.25" customHeight="1" x14ac:dyDescent="0.3">
      <c r="A490" s="2"/>
    </row>
    <row r="491" spans="1:1" ht="14.25" customHeight="1" x14ac:dyDescent="0.3">
      <c r="A491" s="2"/>
    </row>
    <row r="492" spans="1:1" ht="14.25" customHeight="1" x14ac:dyDescent="0.3">
      <c r="A492" s="2"/>
    </row>
    <row r="493" spans="1:1" ht="14.25" customHeight="1" x14ac:dyDescent="0.3">
      <c r="A493" s="2"/>
    </row>
    <row r="494" spans="1:1" ht="14.25" customHeight="1" x14ac:dyDescent="0.3">
      <c r="A494" s="2"/>
    </row>
    <row r="495" spans="1:1" ht="14.25" customHeight="1" x14ac:dyDescent="0.3">
      <c r="A495" s="2"/>
    </row>
    <row r="496" spans="1:1" ht="14.25" customHeight="1" x14ac:dyDescent="0.3">
      <c r="A496" s="2"/>
    </row>
    <row r="497" spans="1:1" ht="14.25" customHeight="1" x14ac:dyDescent="0.3">
      <c r="A497" s="2"/>
    </row>
    <row r="498" spans="1:1" ht="14.25" customHeight="1" x14ac:dyDescent="0.3">
      <c r="A498" s="2"/>
    </row>
    <row r="499" spans="1:1" ht="14.25" customHeight="1" x14ac:dyDescent="0.3">
      <c r="A499" s="2"/>
    </row>
    <row r="500" spans="1:1" ht="14.25" customHeight="1" x14ac:dyDescent="0.3">
      <c r="A500" s="2"/>
    </row>
    <row r="501" spans="1:1" ht="14.25" customHeight="1" x14ac:dyDescent="0.3">
      <c r="A501" s="2"/>
    </row>
    <row r="502" spans="1:1" ht="14.25" customHeight="1" x14ac:dyDescent="0.3">
      <c r="A502" s="2"/>
    </row>
    <row r="503" spans="1:1" ht="14.25" customHeight="1" x14ac:dyDescent="0.3">
      <c r="A503" s="2"/>
    </row>
    <row r="504" spans="1:1" ht="14.25" customHeight="1" x14ac:dyDescent="0.3">
      <c r="A504" s="2"/>
    </row>
    <row r="505" spans="1:1" ht="14.25" customHeight="1" x14ac:dyDescent="0.3">
      <c r="A505" s="2"/>
    </row>
    <row r="506" spans="1:1" ht="14.25" customHeight="1" x14ac:dyDescent="0.3">
      <c r="A506" s="2"/>
    </row>
    <row r="507" spans="1:1" ht="14.25" customHeight="1" x14ac:dyDescent="0.3">
      <c r="A507" s="2"/>
    </row>
    <row r="508" spans="1:1" ht="14.25" customHeight="1" x14ac:dyDescent="0.3">
      <c r="A508" s="2"/>
    </row>
    <row r="509" spans="1:1" ht="14.25" customHeight="1" x14ac:dyDescent="0.3">
      <c r="A509" s="2"/>
    </row>
    <row r="510" spans="1:1" ht="14.25" customHeight="1" x14ac:dyDescent="0.3">
      <c r="A510" s="2"/>
    </row>
    <row r="511" spans="1:1" ht="14.25" customHeight="1" x14ac:dyDescent="0.3">
      <c r="A511" s="2"/>
    </row>
    <row r="512" spans="1:1" ht="14.25" customHeight="1" x14ac:dyDescent="0.3">
      <c r="A512" s="2"/>
    </row>
    <row r="513" spans="1:1" ht="14.25" customHeight="1" x14ac:dyDescent="0.3">
      <c r="A513" s="2"/>
    </row>
    <row r="514" spans="1:1" ht="14.25" customHeight="1" x14ac:dyDescent="0.3">
      <c r="A514" s="2"/>
    </row>
    <row r="515" spans="1:1" ht="14.25" customHeight="1" x14ac:dyDescent="0.3">
      <c r="A515" s="2"/>
    </row>
    <row r="516" spans="1:1" ht="14.25" customHeight="1" x14ac:dyDescent="0.3">
      <c r="A516" s="2"/>
    </row>
    <row r="517" spans="1:1" ht="14.25" customHeight="1" x14ac:dyDescent="0.3">
      <c r="A517" s="2"/>
    </row>
    <row r="518" spans="1:1" ht="14.25" customHeight="1" x14ac:dyDescent="0.3">
      <c r="A518" s="2"/>
    </row>
    <row r="519" spans="1:1" ht="14.25" customHeight="1" x14ac:dyDescent="0.3">
      <c r="A519" s="2"/>
    </row>
    <row r="520" spans="1:1" ht="14.25" customHeight="1" x14ac:dyDescent="0.3">
      <c r="A520" s="2"/>
    </row>
    <row r="521" spans="1:1" ht="14.25" customHeight="1" x14ac:dyDescent="0.3">
      <c r="A521" s="2"/>
    </row>
    <row r="522" spans="1:1" ht="14.25" customHeight="1" x14ac:dyDescent="0.3">
      <c r="A522" s="2"/>
    </row>
    <row r="523" spans="1:1" ht="14.25" customHeight="1" x14ac:dyDescent="0.3">
      <c r="A523" s="2"/>
    </row>
    <row r="524" spans="1:1" ht="14.25" customHeight="1" x14ac:dyDescent="0.3">
      <c r="A524" s="2"/>
    </row>
    <row r="525" spans="1:1" ht="14.25" customHeight="1" x14ac:dyDescent="0.3">
      <c r="A525" s="2"/>
    </row>
    <row r="526" spans="1:1" ht="14.25" customHeight="1" x14ac:dyDescent="0.3">
      <c r="A526" s="2"/>
    </row>
    <row r="527" spans="1:1" ht="14.25" customHeight="1" x14ac:dyDescent="0.3">
      <c r="A527" s="2"/>
    </row>
    <row r="528" spans="1:1" ht="14.25" customHeight="1" x14ac:dyDescent="0.3">
      <c r="A528" s="2"/>
    </row>
    <row r="529" spans="1:1" ht="14.25" customHeight="1" x14ac:dyDescent="0.3">
      <c r="A529" s="2"/>
    </row>
    <row r="530" spans="1:1" ht="14.25" customHeight="1" x14ac:dyDescent="0.3">
      <c r="A530" s="2"/>
    </row>
    <row r="531" spans="1:1" ht="14.25" customHeight="1" x14ac:dyDescent="0.3">
      <c r="A531" s="2"/>
    </row>
    <row r="532" spans="1:1" ht="14.25" customHeight="1" x14ac:dyDescent="0.3">
      <c r="A532" s="2"/>
    </row>
    <row r="533" spans="1:1" ht="14.25" customHeight="1" x14ac:dyDescent="0.3">
      <c r="A533" s="2"/>
    </row>
    <row r="534" spans="1:1" ht="14.25" customHeight="1" x14ac:dyDescent="0.3">
      <c r="A534" s="2"/>
    </row>
    <row r="535" spans="1:1" ht="14.25" customHeight="1" x14ac:dyDescent="0.3">
      <c r="A535" s="2"/>
    </row>
    <row r="536" spans="1:1" ht="14.25" customHeight="1" x14ac:dyDescent="0.3">
      <c r="A536" s="2"/>
    </row>
    <row r="537" spans="1:1" ht="14.25" customHeight="1" x14ac:dyDescent="0.3">
      <c r="A537" s="2"/>
    </row>
    <row r="538" spans="1:1" ht="14.25" customHeight="1" x14ac:dyDescent="0.3">
      <c r="A538" s="2"/>
    </row>
    <row r="539" spans="1:1" ht="14.25" customHeight="1" x14ac:dyDescent="0.3">
      <c r="A539" s="2"/>
    </row>
    <row r="540" spans="1:1" ht="14.25" customHeight="1" x14ac:dyDescent="0.3">
      <c r="A540" s="2"/>
    </row>
    <row r="541" spans="1:1" ht="14.25" customHeight="1" x14ac:dyDescent="0.3">
      <c r="A541" s="2"/>
    </row>
    <row r="542" spans="1:1" ht="14.25" customHeight="1" x14ac:dyDescent="0.3">
      <c r="A542" s="2"/>
    </row>
    <row r="543" spans="1:1" ht="14.25" customHeight="1" x14ac:dyDescent="0.3">
      <c r="A543" s="2"/>
    </row>
    <row r="544" spans="1:1" ht="14.25" customHeight="1" x14ac:dyDescent="0.3">
      <c r="A544" s="2"/>
    </row>
    <row r="545" spans="1:1" ht="14.25" customHeight="1" x14ac:dyDescent="0.3">
      <c r="A545" s="2"/>
    </row>
    <row r="546" spans="1:1" ht="14.25" customHeight="1" x14ac:dyDescent="0.3">
      <c r="A546" s="2"/>
    </row>
    <row r="547" spans="1:1" ht="14.25" customHeight="1" x14ac:dyDescent="0.3">
      <c r="A547" s="2"/>
    </row>
    <row r="548" spans="1:1" ht="14.25" customHeight="1" x14ac:dyDescent="0.3">
      <c r="A548" s="2"/>
    </row>
    <row r="549" spans="1:1" ht="14.25" customHeight="1" x14ac:dyDescent="0.3">
      <c r="A549" s="2"/>
    </row>
    <row r="550" spans="1:1" ht="14.25" customHeight="1" x14ac:dyDescent="0.3">
      <c r="A550" s="2"/>
    </row>
    <row r="551" spans="1:1" ht="14.25" customHeight="1" x14ac:dyDescent="0.3">
      <c r="A551" s="2"/>
    </row>
    <row r="552" spans="1:1" ht="14.25" customHeight="1" x14ac:dyDescent="0.3">
      <c r="A552" s="2"/>
    </row>
    <row r="553" spans="1:1" ht="14.25" customHeight="1" x14ac:dyDescent="0.3">
      <c r="A553" s="2"/>
    </row>
    <row r="554" spans="1:1" ht="14.25" customHeight="1" x14ac:dyDescent="0.3">
      <c r="A554" s="2"/>
    </row>
    <row r="555" spans="1:1" ht="14.25" customHeight="1" x14ac:dyDescent="0.3">
      <c r="A555" s="2"/>
    </row>
    <row r="556" spans="1:1" ht="14.25" customHeight="1" x14ac:dyDescent="0.3">
      <c r="A556" s="2"/>
    </row>
    <row r="557" spans="1:1" ht="14.25" customHeight="1" x14ac:dyDescent="0.3">
      <c r="A557" s="2"/>
    </row>
    <row r="558" spans="1:1" ht="14.25" customHeight="1" x14ac:dyDescent="0.3">
      <c r="A558" s="2"/>
    </row>
    <row r="559" spans="1:1" ht="14.25" customHeight="1" x14ac:dyDescent="0.3">
      <c r="A559" s="2"/>
    </row>
    <row r="560" spans="1:1" ht="14.25" customHeight="1" x14ac:dyDescent="0.3">
      <c r="A560" s="2"/>
    </row>
    <row r="561" spans="1:1" ht="14.25" customHeight="1" x14ac:dyDescent="0.3">
      <c r="A561" s="2"/>
    </row>
    <row r="562" spans="1:1" ht="14.25" customHeight="1" x14ac:dyDescent="0.3">
      <c r="A562" s="2"/>
    </row>
    <row r="563" spans="1:1" ht="14.25" customHeight="1" x14ac:dyDescent="0.3">
      <c r="A563" s="2"/>
    </row>
    <row r="564" spans="1:1" ht="14.25" customHeight="1" x14ac:dyDescent="0.3">
      <c r="A564" s="2"/>
    </row>
    <row r="565" spans="1:1" ht="14.25" customHeight="1" x14ac:dyDescent="0.3">
      <c r="A565" s="2"/>
    </row>
    <row r="566" spans="1:1" ht="14.25" customHeight="1" x14ac:dyDescent="0.3">
      <c r="A566" s="2"/>
    </row>
    <row r="567" spans="1:1" ht="14.25" customHeight="1" x14ac:dyDescent="0.3">
      <c r="A567" s="2"/>
    </row>
    <row r="568" spans="1:1" ht="14.25" customHeight="1" x14ac:dyDescent="0.3">
      <c r="A568" s="2"/>
    </row>
    <row r="569" spans="1:1" ht="14.25" customHeight="1" x14ac:dyDescent="0.3">
      <c r="A569" s="2"/>
    </row>
    <row r="570" spans="1:1" ht="14.25" customHeight="1" x14ac:dyDescent="0.3">
      <c r="A570" s="2"/>
    </row>
    <row r="571" spans="1:1" ht="14.25" customHeight="1" x14ac:dyDescent="0.3">
      <c r="A571" s="2"/>
    </row>
    <row r="572" spans="1:1" ht="14.25" customHeight="1" x14ac:dyDescent="0.3">
      <c r="A572" s="2"/>
    </row>
    <row r="573" spans="1:1" ht="14.25" customHeight="1" x14ac:dyDescent="0.3">
      <c r="A573" s="2"/>
    </row>
    <row r="574" spans="1:1" ht="14.25" customHeight="1" x14ac:dyDescent="0.3">
      <c r="A574" s="2"/>
    </row>
    <row r="575" spans="1:1" ht="14.25" customHeight="1" x14ac:dyDescent="0.3">
      <c r="A575" s="2"/>
    </row>
    <row r="576" spans="1:1" ht="14.25" customHeight="1" x14ac:dyDescent="0.3">
      <c r="A576" s="2"/>
    </row>
    <row r="577" spans="1:1" ht="14.25" customHeight="1" x14ac:dyDescent="0.3">
      <c r="A577" s="2"/>
    </row>
    <row r="578" spans="1:1" ht="14.25" customHeight="1" x14ac:dyDescent="0.3">
      <c r="A578" s="2"/>
    </row>
    <row r="579" spans="1:1" ht="14.25" customHeight="1" x14ac:dyDescent="0.3">
      <c r="A579" s="2"/>
    </row>
    <row r="580" spans="1:1" ht="14.25" customHeight="1" x14ac:dyDescent="0.3">
      <c r="A580" s="2"/>
    </row>
    <row r="581" spans="1:1" ht="14.25" customHeight="1" x14ac:dyDescent="0.3">
      <c r="A581" s="2"/>
    </row>
    <row r="582" spans="1:1" ht="14.25" customHeight="1" x14ac:dyDescent="0.3">
      <c r="A582" s="2"/>
    </row>
    <row r="583" spans="1:1" ht="14.25" customHeight="1" x14ac:dyDescent="0.3">
      <c r="A583" s="2"/>
    </row>
    <row r="584" spans="1:1" ht="14.25" customHeight="1" x14ac:dyDescent="0.3">
      <c r="A584" s="2"/>
    </row>
    <row r="585" spans="1:1" ht="14.25" customHeight="1" x14ac:dyDescent="0.3">
      <c r="A585" s="2"/>
    </row>
    <row r="586" spans="1:1" ht="14.25" customHeight="1" x14ac:dyDescent="0.3">
      <c r="A586" s="2"/>
    </row>
    <row r="587" spans="1:1" ht="14.25" customHeight="1" x14ac:dyDescent="0.3">
      <c r="A587" s="2"/>
    </row>
    <row r="588" spans="1:1" ht="14.25" customHeight="1" x14ac:dyDescent="0.3">
      <c r="A588" s="2"/>
    </row>
    <row r="589" spans="1:1" ht="14.25" customHeight="1" x14ac:dyDescent="0.3">
      <c r="A589" s="2"/>
    </row>
    <row r="590" spans="1:1" ht="14.25" customHeight="1" x14ac:dyDescent="0.3">
      <c r="A590" s="2"/>
    </row>
    <row r="591" spans="1:1" ht="14.25" customHeight="1" x14ac:dyDescent="0.3">
      <c r="A591" s="2"/>
    </row>
    <row r="592" spans="1:1" ht="14.25" customHeight="1" x14ac:dyDescent="0.3">
      <c r="A592" s="2"/>
    </row>
    <row r="593" spans="1:1" ht="14.25" customHeight="1" x14ac:dyDescent="0.3">
      <c r="A593" s="2"/>
    </row>
    <row r="594" spans="1:1" ht="14.25" customHeight="1" x14ac:dyDescent="0.3">
      <c r="A594" s="2"/>
    </row>
    <row r="595" spans="1:1" ht="14.25" customHeight="1" x14ac:dyDescent="0.3">
      <c r="A595" s="2"/>
    </row>
    <row r="596" spans="1:1" ht="14.25" customHeight="1" x14ac:dyDescent="0.3">
      <c r="A596" s="2"/>
    </row>
    <row r="597" spans="1:1" ht="14.25" customHeight="1" x14ac:dyDescent="0.3">
      <c r="A597" s="2"/>
    </row>
    <row r="598" spans="1:1" ht="14.25" customHeight="1" x14ac:dyDescent="0.3">
      <c r="A598" s="2"/>
    </row>
    <row r="599" spans="1:1" ht="14.25" customHeight="1" x14ac:dyDescent="0.3">
      <c r="A599" s="2"/>
    </row>
    <row r="600" spans="1:1" ht="14.25" customHeight="1" x14ac:dyDescent="0.3">
      <c r="A600" s="2"/>
    </row>
    <row r="601" spans="1:1" ht="14.25" customHeight="1" x14ac:dyDescent="0.3">
      <c r="A601" s="2"/>
    </row>
    <row r="602" spans="1:1" ht="14.25" customHeight="1" x14ac:dyDescent="0.3">
      <c r="A602" s="2"/>
    </row>
    <row r="603" spans="1:1" ht="14.25" customHeight="1" x14ac:dyDescent="0.3">
      <c r="A603" s="2"/>
    </row>
    <row r="604" spans="1:1" ht="14.25" customHeight="1" x14ac:dyDescent="0.3">
      <c r="A604" s="2"/>
    </row>
    <row r="605" spans="1:1" ht="14.25" customHeight="1" x14ac:dyDescent="0.3">
      <c r="A605" s="2"/>
    </row>
    <row r="606" spans="1:1" ht="14.25" customHeight="1" x14ac:dyDescent="0.3">
      <c r="A606" s="2"/>
    </row>
    <row r="607" spans="1:1" ht="14.25" customHeight="1" x14ac:dyDescent="0.3">
      <c r="A607" s="2"/>
    </row>
    <row r="608" spans="1:1" ht="14.25" customHeight="1" x14ac:dyDescent="0.3">
      <c r="A608" s="2"/>
    </row>
    <row r="609" spans="1:1" ht="14.25" customHeight="1" x14ac:dyDescent="0.3">
      <c r="A609" s="2"/>
    </row>
    <row r="610" spans="1:1" ht="14.25" customHeight="1" x14ac:dyDescent="0.3">
      <c r="A610" s="2"/>
    </row>
    <row r="611" spans="1:1" ht="14.25" customHeight="1" x14ac:dyDescent="0.3">
      <c r="A611" s="2"/>
    </row>
    <row r="612" spans="1:1" ht="14.25" customHeight="1" x14ac:dyDescent="0.3">
      <c r="A612" s="2"/>
    </row>
    <row r="613" spans="1:1" ht="14.25" customHeight="1" x14ac:dyDescent="0.3">
      <c r="A613" s="2"/>
    </row>
    <row r="614" spans="1:1" ht="14.25" customHeight="1" x14ac:dyDescent="0.3">
      <c r="A614" s="2"/>
    </row>
    <row r="615" spans="1:1" ht="14.25" customHeight="1" x14ac:dyDescent="0.3">
      <c r="A615" s="2"/>
    </row>
    <row r="616" spans="1:1" ht="14.25" customHeight="1" x14ac:dyDescent="0.3">
      <c r="A616" s="2"/>
    </row>
    <row r="617" spans="1:1" ht="14.25" customHeight="1" x14ac:dyDescent="0.3">
      <c r="A617" s="2"/>
    </row>
    <row r="618" spans="1:1" ht="14.25" customHeight="1" x14ac:dyDescent="0.3">
      <c r="A618" s="2"/>
    </row>
    <row r="619" spans="1:1" ht="14.25" customHeight="1" x14ac:dyDescent="0.3">
      <c r="A619" s="2"/>
    </row>
    <row r="620" spans="1:1" ht="14.25" customHeight="1" x14ac:dyDescent="0.3">
      <c r="A620" s="2"/>
    </row>
    <row r="621" spans="1:1" ht="14.25" customHeight="1" x14ac:dyDescent="0.3">
      <c r="A621" s="2"/>
    </row>
    <row r="622" spans="1:1" ht="14.25" customHeight="1" x14ac:dyDescent="0.3">
      <c r="A622" s="2"/>
    </row>
    <row r="623" spans="1:1" ht="14.25" customHeight="1" x14ac:dyDescent="0.3">
      <c r="A623" s="2"/>
    </row>
    <row r="624" spans="1:1" ht="14.25" customHeight="1" x14ac:dyDescent="0.3">
      <c r="A624" s="2"/>
    </row>
    <row r="625" spans="1:1" ht="14.25" customHeight="1" x14ac:dyDescent="0.3">
      <c r="A625" s="2"/>
    </row>
    <row r="626" spans="1:1" ht="14.25" customHeight="1" x14ac:dyDescent="0.3">
      <c r="A626" s="2"/>
    </row>
    <row r="627" spans="1:1" ht="14.25" customHeight="1" x14ac:dyDescent="0.3">
      <c r="A627" s="2"/>
    </row>
    <row r="628" spans="1:1" ht="14.25" customHeight="1" x14ac:dyDescent="0.3">
      <c r="A628" s="2"/>
    </row>
    <row r="629" spans="1:1" ht="14.25" customHeight="1" x14ac:dyDescent="0.3">
      <c r="A629" s="2"/>
    </row>
    <row r="630" spans="1:1" ht="14.25" customHeight="1" x14ac:dyDescent="0.3">
      <c r="A630" s="2"/>
    </row>
    <row r="631" spans="1:1" ht="14.25" customHeight="1" x14ac:dyDescent="0.3">
      <c r="A631" s="2"/>
    </row>
    <row r="632" spans="1:1" ht="14.25" customHeight="1" x14ac:dyDescent="0.3">
      <c r="A632" s="2"/>
    </row>
    <row r="633" spans="1:1" ht="14.25" customHeight="1" x14ac:dyDescent="0.3">
      <c r="A633" s="2"/>
    </row>
    <row r="634" spans="1:1" ht="14.25" customHeight="1" x14ac:dyDescent="0.3">
      <c r="A634" s="2"/>
    </row>
    <row r="635" spans="1:1" ht="14.25" customHeight="1" x14ac:dyDescent="0.3">
      <c r="A635" s="2"/>
    </row>
    <row r="636" spans="1:1" ht="14.25" customHeight="1" x14ac:dyDescent="0.3">
      <c r="A636" s="2"/>
    </row>
    <row r="637" spans="1:1" ht="14.25" customHeight="1" x14ac:dyDescent="0.3">
      <c r="A637" s="2"/>
    </row>
    <row r="638" spans="1:1" ht="14.25" customHeight="1" x14ac:dyDescent="0.3">
      <c r="A638" s="2"/>
    </row>
    <row r="639" spans="1:1" ht="14.25" customHeight="1" x14ac:dyDescent="0.3">
      <c r="A639" s="2"/>
    </row>
    <row r="640" spans="1:1" ht="14.25" customHeight="1" x14ac:dyDescent="0.3">
      <c r="A640" s="2"/>
    </row>
    <row r="641" spans="1:1" ht="14.25" customHeight="1" x14ac:dyDescent="0.3">
      <c r="A641" s="2"/>
    </row>
    <row r="642" spans="1:1" ht="14.25" customHeight="1" x14ac:dyDescent="0.3">
      <c r="A642" s="2"/>
    </row>
    <row r="643" spans="1:1" ht="14.25" customHeight="1" x14ac:dyDescent="0.3">
      <c r="A643" s="2"/>
    </row>
    <row r="644" spans="1:1" ht="14.25" customHeight="1" x14ac:dyDescent="0.3">
      <c r="A644" s="2"/>
    </row>
    <row r="645" spans="1:1" ht="14.25" customHeight="1" x14ac:dyDescent="0.3">
      <c r="A645" s="2"/>
    </row>
    <row r="646" spans="1:1" ht="14.25" customHeight="1" x14ac:dyDescent="0.3">
      <c r="A646" s="2"/>
    </row>
    <row r="647" spans="1:1" ht="14.25" customHeight="1" x14ac:dyDescent="0.3">
      <c r="A647" s="2"/>
    </row>
    <row r="648" spans="1:1" ht="14.25" customHeight="1" x14ac:dyDescent="0.3">
      <c r="A648" s="2"/>
    </row>
    <row r="649" spans="1:1" ht="14.25" customHeight="1" x14ac:dyDescent="0.3">
      <c r="A649" s="2"/>
    </row>
    <row r="650" spans="1:1" ht="14.25" customHeight="1" x14ac:dyDescent="0.3">
      <c r="A650" s="2"/>
    </row>
    <row r="651" spans="1:1" ht="14.25" customHeight="1" x14ac:dyDescent="0.3">
      <c r="A651" s="2"/>
    </row>
    <row r="652" spans="1:1" ht="14.25" customHeight="1" x14ac:dyDescent="0.3">
      <c r="A652" s="2"/>
    </row>
    <row r="653" spans="1:1" ht="14.25" customHeight="1" x14ac:dyDescent="0.3">
      <c r="A653" s="2"/>
    </row>
    <row r="654" spans="1:1" ht="14.25" customHeight="1" x14ac:dyDescent="0.3">
      <c r="A654" s="2"/>
    </row>
    <row r="655" spans="1:1" ht="14.25" customHeight="1" x14ac:dyDescent="0.3">
      <c r="A655" s="2"/>
    </row>
    <row r="656" spans="1:1" ht="14.25" customHeight="1" x14ac:dyDescent="0.3">
      <c r="A656" s="2"/>
    </row>
    <row r="657" spans="1:1" ht="14.25" customHeight="1" x14ac:dyDescent="0.3">
      <c r="A657" s="2"/>
    </row>
    <row r="658" spans="1:1" ht="14.25" customHeight="1" x14ac:dyDescent="0.3">
      <c r="A658" s="2"/>
    </row>
    <row r="659" spans="1:1" ht="14.25" customHeight="1" x14ac:dyDescent="0.3">
      <c r="A659" s="2"/>
    </row>
    <row r="660" spans="1:1" ht="14.25" customHeight="1" x14ac:dyDescent="0.3">
      <c r="A660" s="2"/>
    </row>
    <row r="661" spans="1:1" ht="14.25" customHeight="1" x14ac:dyDescent="0.3">
      <c r="A661" s="2"/>
    </row>
    <row r="662" spans="1:1" ht="14.25" customHeight="1" x14ac:dyDescent="0.3">
      <c r="A662" s="2"/>
    </row>
    <row r="663" spans="1:1" ht="14.25" customHeight="1" x14ac:dyDescent="0.3">
      <c r="A663" s="2"/>
    </row>
    <row r="664" spans="1:1" ht="14.25" customHeight="1" x14ac:dyDescent="0.3">
      <c r="A664" s="2"/>
    </row>
    <row r="665" spans="1:1" ht="14.25" customHeight="1" x14ac:dyDescent="0.3">
      <c r="A665" s="2"/>
    </row>
    <row r="666" spans="1:1" ht="14.25" customHeight="1" x14ac:dyDescent="0.3">
      <c r="A666" s="2"/>
    </row>
    <row r="667" spans="1:1" ht="14.25" customHeight="1" x14ac:dyDescent="0.3">
      <c r="A667" s="2"/>
    </row>
    <row r="668" spans="1:1" ht="14.25" customHeight="1" x14ac:dyDescent="0.3">
      <c r="A668" s="2"/>
    </row>
    <row r="669" spans="1:1" ht="14.25" customHeight="1" x14ac:dyDescent="0.3">
      <c r="A669" s="2"/>
    </row>
    <row r="670" spans="1:1" ht="14.25" customHeight="1" x14ac:dyDescent="0.3">
      <c r="A670" s="2"/>
    </row>
    <row r="671" spans="1:1" ht="14.25" customHeight="1" x14ac:dyDescent="0.3">
      <c r="A671" s="2"/>
    </row>
    <row r="672" spans="1:1" ht="14.25" customHeight="1" x14ac:dyDescent="0.3">
      <c r="A672" s="2"/>
    </row>
    <row r="673" spans="1:1" ht="14.25" customHeight="1" x14ac:dyDescent="0.3">
      <c r="A673" s="2"/>
    </row>
    <row r="674" spans="1:1" ht="14.25" customHeight="1" x14ac:dyDescent="0.3">
      <c r="A674" s="2"/>
    </row>
    <row r="675" spans="1:1" ht="14.25" customHeight="1" x14ac:dyDescent="0.3">
      <c r="A675" s="2"/>
    </row>
    <row r="676" spans="1:1" ht="14.25" customHeight="1" x14ac:dyDescent="0.3">
      <c r="A676" s="2"/>
    </row>
    <row r="677" spans="1:1" ht="14.25" customHeight="1" x14ac:dyDescent="0.3">
      <c r="A677" s="2"/>
    </row>
    <row r="678" spans="1:1" ht="14.25" customHeight="1" x14ac:dyDescent="0.3">
      <c r="A678" s="2"/>
    </row>
    <row r="679" spans="1:1" ht="14.25" customHeight="1" x14ac:dyDescent="0.3">
      <c r="A679" s="2"/>
    </row>
    <row r="680" spans="1:1" ht="14.25" customHeight="1" x14ac:dyDescent="0.3">
      <c r="A680" s="2"/>
    </row>
    <row r="681" spans="1:1" ht="14.25" customHeight="1" x14ac:dyDescent="0.3">
      <c r="A681" s="2"/>
    </row>
    <row r="682" spans="1:1" ht="14.25" customHeight="1" x14ac:dyDescent="0.3">
      <c r="A682" s="2"/>
    </row>
    <row r="683" spans="1:1" ht="14.25" customHeight="1" x14ac:dyDescent="0.3">
      <c r="A683" s="2"/>
    </row>
    <row r="684" spans="1:1" ht="14.25" customHeight="1" x14ac:dyDescent="0.3">
      <c r="A684" s="2"/>
    </row>
    <row r="685" spans="1:1" ht="14.25" customHeight="1" x14ac:dyDescent="0.3">
      <c r="A685" s="2"/>
    </row>
    <row r="686" spans="1:1" ht="14.25" customHeight="1" x14ac:dyDescent="0.3">
      <c r="A686" s="2"/>
    </row>
    <row r="687" spans="1:1" ht="14.25" customHeight="1" x14ac:dyDescent="0.3">
      <c r="A687" s="2"/>
    </row>
    <row r="688" spans="1:1" ht="14.25" customHeight="1" x14ac:dyDescent="0.3">
      <c r="A688" s="2"/>
    </row>
    <row r="689" spans="1:1" ht="14.25" customHeight="1" x14ac:dyDescent="0.3">
      <c r="A689" s="2"/>
    </row>
    <row r="690" spans="1:1" ht="14.25" customHeight="1" x14ac:dyDescent="0.3">
      <c r="A690" s="2"/>
    </row>
    <row r="691" spans="1:1" ht="14.25" customHeight="1" x14ac:dyDescent="0.3">
      <c r="A691" s="2"/>
    </row>
    <row r="692" spans="1:1" ht="14.25" customHeight="1" x14ac:dyDescent="0.3">
      <c r="A692" s="2"/>
    </row>
    <row r="693" spans="1:1" ht="14.25" customHeight="1" x14ac:dyDescent="0.3">
      <c r="A693" s="2"/>
    </row>
    <row r="694" spans="1:1" ht="14.25" customHeight="1" x14ac:dyDescent="0.3">
      <c r="A694" s="2"/>
    </row>
    <row r="695" spans="1:1" ht="14.25" customHeight="1" x14ac:dyDescent="0.3">
      <c r="A695" s="2"/>
    </row>
    <row r="696" spans="1:1" ht="14.25" customHeight="1" x14ac:dyDescent="0.3">
      <c r="A696" s="2"/>
    </row>
    <row r="697" spans="1:1" ht="14.25" customHeight="1" x14ac:dyDescent="0.3">
      <c r="A697" s="2"/>
    </row>
    <row r="698" spans="1:1" ht="14.25" customHeight="1" x14ac:dyDescent="0.3">
      <c r="A698" s="2"/>
    </row>
    <row r="699" spans="1:1" ht="14.25" customHeight="1" x14ac:dyDescent="0.3">
      <c r="A699" s="2"/>
    </row>
    <row r="700" spans="1:1" ht="14.25" customHeight="1" x14ac:dyDescent="0.3">
      <c r="A700" s="2"/>
    </row>
    <row r="701" spans="1:1" ht="14.25" customHeight="1" x14ac:dyDescent="0.3">
      <c r="A701" s="2"/>
    </row>
    <row r="702" spans="1:1" ht="14.25" customHeight="1" x14ac:dyDescent="0.3">
      <c r="A702" s="2"/>
    </row>
    <row r="703" spans="1:1" ht="14.25" customHeight="1" x14ac:dyDescent="0.3">
      <c r="A703" s="2"/>
    </row>
    <row r="704" spans="1:1" ht="14.25" customHeight="1" x14ac:dyDescent="0.3">
      <c r="A704" s="2"/>
    </row>
    <row r="705" spans="1:1" ht="14.25" customHeight="1" x14ac:dyDescent="0.3">
      <c r="A705" s="2"/>
    </row>
    <row r="706" spans="1:1" ht="14.25" customHeight="1" x14ac:dyDescent="0.3">
      <c r="A706" s="2"/>
    </row>
    <row r="707" spans="1:1" ht="14.25" customHeight="1" x14ac:dyDescent="0.3">
      <c r="A707" s="2"/>
    </row>
    <row r="708" spans="1:1" ht="14.25" customHeight="1" x14ac:dyDescent="0.3">
      <c r="A708" s="2"/>
    </row>
    <row r="709" spans="1:1" ht="14.25" customHeight="1" x14ac:dyDescent="0.3">
      <c r="A709" s="2"/>
    </row>
    <row r="710" spans="1:1" ht="14.25" customHeight="1" x14ac:dyDescent="0.3">
      <c r="A710" s="2"/>
    </row>
    <row r="711" spans="1:1" ht="14.25" customHeight="1" x14ac:dyDescent="0.3">
      <c r="A711" s="2"/>
    </row>
    <row r="712" spans="1:1" ht="14.25" customHeight="1" x14ac:dyDescent="0.3">
      <c r="A712" s="2"/>
    </row>
    <row r="713" spans="1:1" ht="14.25" customHeight="1" x14ac:dyDescent="0.3">
      <c r="A713" s="2"/>
    </row>
    <row r="714" spans="1:1" ht="14.25" customHeight="1" x14ac:dyDescent="0.3">
      <c r="A714" s="2"/>
    </row>
    <row r="715" spans="1:1" ht="14.25" customHeight="1" x14ac:dyDescent="0.3">
      <c r="A715" s="2"/>
    </row>
    <row r="716" spans="1:1" ht="14.25" customHeight="1" x14ac:dyDescent="0.3">
      <c r="A716" s="2"/>
    </row>
    <row r="717" spans="1:1" ht="14.25" customHeight="1" x14ac:dyDescent="0.3">
      <c r="A717" s="2"/>
    </row>
    <row r="718" spans="1:1" ht="14.25" customHeight="1" x14ac:dyDescent="0.3">
      <c r="A718" s="2"/>
    </row>
    <row r="719" spans="1:1" ht="14.25" customHeight="1" x14ac:dyDescent="0.3">
      <c r="A719" s="2"/>
    </row>
    <row r="720" spans="1:1" ht="14.25" customHeight="1" x14ac:dyDescent="0.3">
      <c r="A720" s="2"/>
    </row>
    <row r="721" spans="1:1" ht="14.25" customHeight="1" x14ac:dyDescent="0.3">
      <c r="A721" s="2"/>
    </row>
    <row r="722" spans="1:1" ht="14.25" customHeight="1" x14ac:dyDescent="0.3">
      <c r="A722" s="2"/>
    </row>
    <row r="723" spans="1:1" ht="14.25" customHeight="1" x14ac:dyDescent="0.3">
      <c r="A723" s="2"/>
    </row>
    <row r="724" spans="1:1" ht="14.25" customHeight="1" x14ac:dyDescent="0.3">
      <c r="A724" s="2"/>
    </row>
    <row r="725" spans="1:1" ht="14.25" customHeight="1" x14ac:dyDescent="0.3">
      <c r="A725" s="2"/>
    </row>
    <row r="726" spans="1:1" ht="14.25" customHeight="1" x14ac:dyDescent="0.3">
      <c r="A726" s="2"/>
    </row>
    <row r="727" spans="1:1" ht="14.25" customHeight="1" x14ac:dyDescent="0.3">
      <c r="A727" s="2"/>
    </row>
    <row r="728" spans="1:1" ht="14.25" customHeight="1" x14ac:dyDescent="0.3">
      <c r="A728" s="2"/>
    </row>
    <row r="729" spans="1:1" ht="14.25" customHeight="1" x14ac:dyDescent="0.3">
      <c r="A729" s="2"/>
    </row>
    <row r="730" spans="1:1" ht="14.25" customHeight="1" x14ac:dyDescent="0.3">
      <c r="A730" s="2"/>
    </row>
    <row r="731" spans="1:1" ht="14.25" customHeight="1" x14ac:dyDescent="0.3">
      <c r="A731" s="2"/>
    </row>
    <row r="732" spans="1:1" ht="14.25" customHeight="1" x14ac:dyDescent="0.3">
      <c r="A732" s="2"/>
    </row>
    <row r="733" spans="1:1" ht="14.25" customHeight="1" x14ac:dyDescent="0.3">
      <c r="A733" s="2"/>
    </row>
    <row r="734" spans="1:1" ht="14.25" customHeight="1" x14ac:dyDescent="0.3">
      <c r="A734" s="2"/>
    </row>
    <row r="735" spans="1:1" ht="14.25" customHeight="1" x14ac:dyDescent="0.3">
      <c r="A735" s="2"/>
    </row>
    <row r="736" spans="1:1" ht="14.25" customHeight="1" x14ac:dyDescent="0.3">
      <c r="A736" s="2"/>
    </row>
    <row r="737" spans="1:1" ht="14.25" customHeight="1" x14ac:dyDescent="0.3">
      <c r="A737" s="2"/>
    </row>
    <row r="738" spans="1:1" ht="14.25" customHeight="1" x14ac:dyDescent="0.3">
      <c r="A738" s="2"/>
    </row>
    <row r="739" spans="1:1" ht="14.25" customHeight="1" x14ac:dyDescent="0.3">
      <c r="A739" s="2"/>
    </row>
    <row r="740" spans="1:1" ht="14.25" customHeight="1" x14ac:dyDescent="0.3">
      <c r="A740" s="2"/>
    </row>
    <row r="741" spans="1:1" ht="14.25" customHeight="1" x14ac:dyDescent="0.3">
      <c r="A741" s="2"/>
    </row>
    <row r="742" spans="1:1" ht="14.25" customHeight="1" x14ac:dyDescent="0.3">
      <c r="A742" s="2"/>
    </row>
    <row r="743" spans="1:1" ht="14.25" customHeight="1" x14ac:dyDescent="0.3">
      <c r="A743" s="2"/>
    </row>
    <row r="744" spans="1:1" ht="14.25" customHeight="1" x14ac:dyDescent="0.3">
      <c r="A744" s="2"/>
    </row>
    <row r="745" spans="1:1" ht="14.25" customHeight="1" x14ac:dyDescent="0.3">
      <c r="A745" s="2"/>
    </row>
    <row r="746" spans="1:1" ht="14.25" customHeight="1" x14ac:dyDescent="0.3">
      <c r="A746" s="2"/>
    </row>
    <row r="747" spans="1:1" ht="14.25" customHeight="1" x14ac:dyDescent="0.3">
      <c r="A747" s="2"/>
    </row>
    <row r="748" spans="1:1" ht="14.25" customHeight="1" x14ac:dyDescent="0.3">
      <c r="A748" s="2"/>
    </row>
    <row r="749" spans="1:1" ht="14.25" customHeight="1" x14ac:dyDescent="0.3">
      <c r="A749" s="2"/>
    </row>
    <row r="750" spans="1:1" ht="14.25" customHeight="1" x14ac:dyDescent="0.3">
      <c r="A750" s="2"/>
    </row>
    <row r="751" spans="1:1" ht="14.25" customHeight="1" x14ac:dyDescent="0.3">
      <c r="A751" s="2"/>
    </row>
    <row r="752" spans="1:1" ht="14.25" customHeight="1" x14ac:dyDescent="0.3">
      <c r="A752" s="2"/>
    </row>
    <row r="753" spans="1:1" ht="14.25" customHeight="1" x14ac:dyDescent="0.3">
      <c r="A753" s="2"/>
    </row>
    <row r="754" spans="1:1" ht="14.25" customHeight="1" x14ac:dyDescent="0.3">
      <c r="A754" s="2"/>
    </row>
    <row r="755" spans="1:1" ht="14.25" customHeight="1" x14ac:dyDescent="0.3">
      <c r="A755" s="2"/>
    </row>
    <row r="756" spans="1:1" ht="14.25" customHeight="1" x14ac:dyDescent="0.3">
      <c r="A756" s="2"/>
    </row>
    <row r="757" spans="1:1" ht="14.25" customHeight="1" x14ac:dyDescent="0.3">
      <c r="A757" s="2"/>
    </row>
    <row r="758" spans="1:1" ht="14.25" customHeight="1" x14ac:dyDescent="0.3">
      <c r="A758" s="2"/>
    </row>
    <row r="759" spans="1:1" ht="14.25" customHeight="1" x14ac:dyDescent="0.3">
      <c r="A759" s="2"/>
    </row>
    <row r="760" spans="1:1" ht="14.25" customHeight="1" x14ac:dyDescent="0.3">
      <c r="A760" s="2"/>
    </row>
    <row r="761" spans="1:1" ht="14.25" customHeight="1" x14ac:dyDescent="0.3">
      <c r="A761" s="2"/>
    </row>
    <row r="762" spans="1:1" ht="14.25" customHeight="1" x14ac:dyDescent="0.3">
      <c r="A762" s="2"/>
    </row>
    <row r="763" spans="1:1" ht="14.25" customHeight="1" x14ac:dyDescent="0.3">
      <c r="A763" s="2"/>
    </row>
    <row r="764" spans="1:1" ht="14.25" customHeight="1" x14ac:dyDescent="0.3">
      <c r="A764" s="2"/>
    </row>
    <row r="765" spans="1:1" ht="14.25" customHeight="1" x14ac:dyDescent="0.3">
      <c r="A765" s="2"/>
    </row>
    <row r="766" spans="1:1" ht="14.25" customHeight="1" x14ac:dyDescent="0.3">
      <c r="A766" s="2"/>
    </row>
    <row r="767" spans="1:1" ht="14.25" customHeight="1" x14ac:dyDescent="0.3">
      <c r="A767" s="2"/>
    </row>
    <row r="768" spans="1:1" ht="14.25" customHeight="1" x14ac:dyDescent="0.3">
      <c r="A768" s="2"/>
    </row>
    <row r="769" spans="1:1" ht="14.25" customHeight="1" x14ac:dyDescent="0.3">
      <c r="A769" s="2"/>
    </row>
    <row r="770" spans="1:1" ht="14.25" customHeight="1" x14ac:dyDescent="0.3">
      <c r="A770" s="2"/>
    </row>
    <row r="771" spans="1:1" ht="14.25" customHeight="1" x14ac:dyDescent="0.3">
      <c r="A771" s="2"/>
    </row>
    <row r="772" spans="1:1" ht="14.25" customHeight="1" x14ac:dyDescent="0.3">
      <c r="A772" s="2"/>
    </row>
    <row r="773" spans="1:1" ht="14.25" customHeight="1" x14ac:dyDescent="0.3">
      <c r="A773" s="2"/>
    </row>
    <row r="774" spans="1:1" ht="14.25" customHeight="1" x14ac:dyDescent="0.3">
      <c r="A774" s="2"/>
    </row>
    <row r="775" spans="1:1" ht="14.25" customHeight="1" x14ac:dyDescent="0.3">
      <c r="A775" s="2"/>
    </row>
    <row r="776" spans="1:1" ht="14.25" customHeight="1" x14ac:dyDescent="0.3">
      <c r="A776" s="2"/>
    </row>
    <row r="777" spans="1:1" ht="14.25" customHeight="1" x14ac:dyDescent="0.3">
      <c r="A777" s="2"/>
    </row>
    <row r="778" spans="1:1" ht="14.25" customHeight="1" x14ac:dyDescent="0.3">
      <c r="A778" s="2"/>
    </row>
    <row r="779" spans="1:1" ht="14.25" customHeight="1" x14ac:dyDescent="0.3">
      <c r="A779" s="2"/>
    </row>
    <row r="780" spans="1:1" ht="14.25" customHeight="1" x14ac:dyDescent="0.3">
      <c r="A780" s="2"/>
    </row>
    <row r="781" spans="1:1" ht="14.25" customHeight="1" x14ac:dyDescent="0.3">
      <c r="A781" s="2"/>
    </row>
    <row r="782" spans="1:1" ht="14.25" customHeight="1" x14ac:dyDescent="0.3">
      <c r="A782" s="2"/>
    </row>
    <row r="783" spans="1:1" ht="14.25" customHeight="1" x14ac:dyDescent="0.3">
      <c r="A783" s="2"/>
    </row>
    <row r="784" spans="1:1" ht="14.25" customHeight="1" x14ac:dyDescent="0.3">
      <c r="A784" s="2"/>
    </row>
    <row r="785" spans="1:1" ht="14.25" customHeight="1" x14ac:dyDescent="0.3">
      <c r="A785" s="2"/>
    </row>
    <row r="786" spans="1:1" ht="14.25" customHeight="1" x14ac:dyDescent="0.3">
      <c r="A786" s="2"/>
    </row>
    <row r="787" spans="1:1" ht="14.25" customHeight="1" x14ac:dyDescent="0.3">
      <c r="A787" s="2"/>
    </row>
    <row r="788" spans="1:1" ht="14.25" customHeight="1" x14ac:dyDescent="0.3">
      <c r="A788" s="2"/>
    </row>
    <row r="789" spans="1:1" ht="14.25" customHeight="1" x14ac:dyDescent="0.3">
      <c r="A789" s="2"/>
    </row>
    <row r="790" spans="1:1" ht="14.25" customHeight="1" x14ac:dyDescent="0.3">
      <c r="A790" s="2"/>
    </row>
    <row r="791" spans="1:1" ht="14.25" customHeight="1" x14ac:dyDescent="0.3">
      <c r="A791" s="2"/>
    </row>
    <row r="792" spans="1:1" ht="14.25" customHeight="1" x14ac:dyDescent="0.3">
      <c r="A792" s="2"/>
    </row>
    <row r="793" spans="1:1" ht="14.25" customHeight="1" x14ac:dyDescent="0.3">
      <c r="A793" s="2"/>
    </row>
    <row r="794" spans="1:1" ht="14.25" customHeight="1" x14ac:dyDescent="0.3">
      <c r="A794" s="2"/>
    </row>
    <row r="795" spans="1:1" ht="14.25" customHeight="1" x14ac:dyDescent="0.3">
      <c r="A795" s="2"/>
    </row>
    <row r="796" spans="1:1" ht="14.25" customHeight="1" x14ac:dyDescent="0.3">
      <c r="A796" s="2"/>
    </row>
    <row r="797" spans="1:1" ht="14.25" customHeight="1" x14ac:dyDescent="0.3">
      <c r="A797" s="2"/>
    </row>
    <row r="798" spans="1:1" ht="14.25" customHeight="1" x14ac:dyDescent="0.3">
      <c r="A798" s="2"/>
    </row>
    <row r="799" spans="1:1" ht="14.25" customHeight="1" x14ac:dyDescent="0.3">
      <c r="A799" s="2"/>
    </row>
    <row r="800" spans="1:1" ht="14.25" customHeight="1" x14ac:dyDescent="0.3">
      <c r="A800" s="2"/>
    </row>
    <row r="801" spans="1:1" ht="14.25" customHeight="1" x14ac:dyDescent="0.3">
      <c r="A801" s="2"/>
    </row>
    <row r="802" spans="1:1" ht="14.25" customHeight="1" x14ac:dyDescent="0.3">
      <c r="A802" s="2"/>
    </row>
    <row r="803" spans="1:1" ht="14.25" customHeight="1" x14ac:dyDescent="0.3">
      <c r="A803" s="2"/>
    </row>
    <row r="804" spans="1:1" ht="14.25" customHeight="1" x14ac:dyDescent="0.3">
      <c r="A804" s="2"/>
    </row>
    <row r="805" spans="1:1" ht="14.25" customHeight="1" x14ac:dyDescent="0.3">
      <c r="A805" s="2"/>
    </row>
    <row r="806" spans="1:1" ht="14.25" customHeight="1" x14ac:dyDescent="0.3">
      <c r="A806" s="2"/>
    </row>
    <row r="807" spans="1:1" ht="14.25" customHeight="1" x14ac:dyDescent="0.3">
      <c r="A807" s="2"/>
    </row>
    <row r="808" spans="1:1" ht="14.25" customHeight="1" x14ac:dyDescent="0.3">
      <c r="A808" s="2"/>
    </row>
    <row r="809" spans="1:1" ht="14.25" customHeight="1" x14ac:dyDescent="0.3">
      <c r="A809" s="2"/>
    </row>
    <row r="810" spans="1:1" ht="14.25" customHeight="1" x14ac:dyDescent="0.3">
      <c r="A810" s="2"/>
    </row>
    <row r="811" spans="1:1" ht="14.25" customHeight="1" x14ac:dyDescent="0.3">
      <c r="A811" s="2"/>
    </row>
    <row r="812" spans="1:1" ht="14.25" customHeight="1" x14ac:dyDescent="0.3">
      <c r="A812" s="2"/>
    </row>
    <row r="813" spans="1:1" ht="14.25" customHeight="1" x14ac:dyDescent="0.3">
      <c r="A813" s="2"/>
    </row>
    <row r="814" spans="1:1" ht="14.25" customHeight="1" x14ac:dyDescent="0.3">
      <c r="A814" s="2"/>
    </row>
    <row r="815" spans="1:1" ht="14.25" customHeight="1" x14ac:dyDescent="0.3">
      <c r="A815" s="2"/>
    </row>
    <row r="816" spans="1:1" ht="14.25" customHeight="1" x14ac:dyDescent="0.3">
      <c r="A816" s="2"/>
    </row>
    <row r="817" spans="1:1" ht="14.25" customHeight="1" x14ac:dyDescent="0.3">
      <c r="A817" s="2"/>
    </row>
    <row r="818" spans="1:1" ht="14.25" customHeight="1" x14ac:dyDescent="0.3">
      <c r="A818" s="2"/>
    </row>
    <row r="819" spans="1:1" ht="14.25" customHeight="1" x14ac:dyDescent="0.3">
      <c r="A819" s="2"/>
    </row>
    <row r="820" spans="1:1" ht="14.25" customHeight="1" x14ac:dyDescent="0.3">
      <c r="A820" s="2"/>
    </row>
    <row r="821" spans="1:1" ht="14.25" customHeight="1" x14ac:dyDescent="0.3">
      <c r="A821" s="2"/>
    </row>
    <row r="822" spans="1:1" ht="14.25" customHeight="1" x14ac:dyDescent="0.3">
      <c r="A822" s="2"/>
    </row>
    <row r="823" spans="1:1" ht="14.25" customHeight="1" x14ac:dyDescent="0.3">
      <c r="A823" s="2"/>
    </row>
    <row r="824" spans="1:1" ht="14.25" customHeight="1" x14ac:dyDescent="0.3">
      <c r="A824" s="2"/>
    </row>
    <row r="825" spans="1:1" ht="14.25" customHeight="1" x14ac:dyDescent="0.3">
      <c r="A825" s="2"/>
    </row>
    <row r="826" spans="1:1" ht="14.25" customHeight="1" x14ac:dyDescent="0.3">
      <c r="A826" s="2"/>
    </row>
    <row r="827" spans="1:1" ht="14.25" customHeight="1" x14ac:dyDescent="0.3">
      <c r="A827" s="2"/>
    </row>
    <row r="828" spans="1:1" ht="14.25" customHeight="1" x14ac:dyDescent="0.3">
      <c r="A828" s="2"/>
    </row>
    <row r="829" spans="1:1" ht="14.25" customHeight="1" x14ac:dyDescent="0.3">
      <c r="A829" s="2"/>
    </row>
    <row r="830" spans="1:1" ht="14.25" customHeight="1" x14ac:dyDescent="0.3">
      <c r="A830" s="2"/>
    </row>
    <row r="831" spans="1:1" ht="14.25" customHeight="1" x14ac:dyDescent="0.3">
      <c r="A831" s="2"/>
    </row>
    <row r="832" spans="1:1" ht="14.25" customHeight="1" x14ac:dyDescent="0.3">
      <c r="A832" s="2"/>
    </row>
    <row r="833" spans="1:1" ht="14.25" customHeight="1" x14ac:dyDescent="0.3">
      <c r="A833" s="2"/>
    </row>
    <row r="834" spans="1:1" ht="14.25" customHeight="1" x14ac:dyDescent="0.3">
      <c r="A834" s="2"/>
    </row>
    <row r="835" spans="1:1" ht="14.25" customHeight="1" x14ac:dyDescent="0.3">
      <c r="A835" s="2"/>
    </row>
    <row r="836" spans="1:1" ht="14.25" customHeight="1" x14ac:dyDescent="0.3">
      <c r="A836" s="2"/>
    </row>
    <row r="837" spans="1:1" ht="14.25" customHeight="1" x14ac:dyDescent="0.3">
      <c r="A837" s="2"/>
    </row>
    <row r="838" spans="1:1" ht="14.25" customHeight="1" x14ac:dyDescent="0.3">
      <c r="A838" s="2"/>
    </row>
    <row r="839" spans="1:1" ht="14.25" customHeight="1" x14ac:dyDescent="0.3">
      <c r="A839" s="2"/>
    </row>
    <row r="840" spans="1:1" ht="14.25" customHeight="1" x14ac:dyDescent="0.3">
      <c r="A840" s="2"/>
    </row>
    <row r="841" spans="1:1" ht="14.25" customHeight="1" x14ac:dyDescent="0.3">
      <c r="A841" s="2"/>
    </row>
    <row r="842" spans="1:1" ht="14.25" customHeight="1" x14ac:dyDescent="0.3">
      <c r="A842" s="2"/>
    </row>
    <row r="843" spans="1:1" ht="14.25" customHeight="1" x14ac:dyDescent="0.3">
      <c r="A843" s="2"/>
    </row>
    <row r="844" spans="1:1" ht="14.25" customHeight="1" x14ac:dyDescent="0.3">
      <c r="A844" s="2"/>
    </row>
    <row r="845" spans="1:1" ht="14.25" customHeight="1" x14ac:dyDescent="0.3">
      <c r="A845" s="2"/>
    </row>
    <row r="846" spans="1:1" ht="14.25" customHeight="1" x14ac:dyDescent="0.3">
      <c r="A846" s="2"/>
    </row>
    <row r="847" spans="1:1" ht="14.25" customHeight="1" x14ac:dyDescent="0.3">
      <c r="A847" s="2"/>
    </row>
    <row r="848" spans="1:1" ht="14.25" customHeight="1" x14ac:dyDescent="0.3">
      <c r="A848" s="2"/>
    </row>
    <row r="849" spans="1:1" ht="14.25" customHeight="1" x14ac:dyDescent="0.3">
      <c r="A849" s="2"/>
    </row>
    <row r="850" spans="1:1" ht="14.25" customHeight="1" x14ac:dyDescent="0.3">
      <c r="A850" s="2"/>
    </row>
    <row r="851" spans="1:1" ht="14.25" customHeight="1" x14ac:dyDescent="0.3">
      <c r="A851" s="2"/>
    </row>
    <row r="852" spans="1:1" ht="14.25" customHeight="1" x14ac:dyDescent="0.3">
      <c r="A852" s="2"/>
    </row>
    <row r="853" spans="1:1" ht="14.25" customHeight="1" x14ac:dyDescent="0.3">
      <c r="A853" s="2"/>
    </row>
    <row r="854" spans="1:1" ht="14.25" customHeight="1" x14ac:dyDescent="0.3">
      <c r="A854" s="2"/>
    </row>
    <row r="855" spans="1:1" ht="14.25" customHeight="1" x14ac:dyDescent="0.3">
      <c r="A855" s="2"/>
    </row>
    <row r="856" spans="1:1" ht="14.25" customHeight="1" x14ac:dyDescent="0.3">
      <c r="A856" s="2"/>
    </row>
    <row r="857" spans="1:1" ht="14.25" customHeight="1" x14ac:dyDescent="0.3">
      <c r="A857" s="2"/>
    </row>
    <row r="858" spans="1:1" ht="14.25" customHeight="1" x14ac:dyDescent="0.3">
      <c r="A858" s="2"/>
    </row>
    <row r="859" spans="1:1" ht="14.25" customHeight="1" x14ac:dyDescent="0.3">
      <c r="A859" s="2"/>
    </row>
    <row r="860" spans="1:1" ht="14.25" customHeight="1" x14ac:dyDescent="0.3">
      <c r="A860" s="2"/>
    </row>
    <row r="861" spans="1:1" ht="14.25" customHeight="1" x14ac:dyDescent="0.3">
      <c r="A861" s="2"/>
    </row>
    <row r="862" spans="1:1" ht="14.25" customHeight="1" x14ac:dyDescent="0.3">
      <c r="A862" s="2"/>
    </row>
    <row r="863" spans="1:1" ht="14.25" customHeight="1" x14ac:dyDescent="0.3">
      <c r="A863" s="2"/>
    </row>
    <row r="864" spans="1:1" ht="14.25" customHeight="1" x14ac:dyDescent="0.3">
      <c r="A864" s="2"/>
    </row>
    <row r="865" spans="1:1" ht="14.25" customHeight="1" x14ac:dyDescent="0.3">
      <c r="A865" s="2"/>
    </row>
    <row r="866" spans="1:1" ht="14.25" customHeight="1" x14ac:dyDescent="0.3">
      <c r="A866" s="2"/>
    </row>
    <row r="867" spans="1:1" ht="14.25" customHeight="1" x14ac:dyDescent="0.3">
      <c r="A867" s="2"/>
    </row>
    <row r="868" spans="1:1" ht="14.25" customHeight="1" x14ac:dyDescent="0.3">
      <c r="A868" s="2"/>
    </row>
    <row r="869" spans="1:1" ht="14.25" customHeight="1" x14ac:dyDescent="0.3">
      <c r="A869" s="2"/>
    </row>
    <row r="870" spans="1:1" ht="14.25" customHeight="1" x14ac:dyDescent="0.3">
      <c r="A870" s="2"/>
    </row>
    <row r="871" spans="1:1" ht="14.25" customHeight="1" x14ac:dyDescent="0.3">
      <c r="A871" s="2"/>
    </row>
    <row r="872" spans="1:1" ht="14.25" customHeight="1" x14ac:dyDescent="0.3">
      <c r="A872" s="2"/>
    </row>
    <row r="873" spans="1:1" ht="14.25" customHeight="1" x14ac:dyDescent="0.3">
      <c r="A873" s="2"/>
    </row>
    <row r="874" spans="1:1" ht="14.25" customHeight="1" x14ac:dyDescent="0.3">
      <c r="A874" s="2"/>
    </row>
    <row r="875" spans="1:1" ht="14.25" customHeight="1" x14ac:dyDescent="0.3">
      <c r="A875" s="2"/>
    </row>
    <row r="876" spans="1:1" ht="14.25" customHeight="1" x14ac:dyDescent="0.3">
      <c r="A876" s="2"/>
    </row>
    <row r="877" spans="1:1" ht="14.25" customHeight="1" x14ac:dyDescent="0.3">
      <c r="A877" s="2"/>
    </row>
    <row r="878" spans="1:1" ht="14.25" customHeight="1" x14ac:dyDescent="0.3">
      <c r="A878" s="2"/>
    </row>
    <row r="879" spans="1:1" ht="14.25" customHeight="1" x14ac:dyDescent="0.3">
      <c r="A879" s="2"/>
    </row>
    <row r="880" spans="1:1" ht="14.25" customHeight="1" x14ac:dyDescent="0.3">
      <c r="A880" s="2"/>
    </row>
    <row r="881" spans="1:1" ht="14.25" customHeight="1" x14ac:dyDescent="0.3">
      <c r="A881" s="2"/>
    </row>
    <row r="882" spans="1:1" ht="14.25" customHeight="1" x14ac:dyDescent="0.3">
      <c r="A882" s="2"/>
    </row>
    <row r="883" spans="1:1" ht="14.25" customHeight="1" x14ac:dyDescent="0.3">
      <c r="A883" s="2"/>
    </row>
    <row r="884" spans="1:1" ht="14.25" customHeight="1" x14ac:dyDescent="0.3">
      <c r="A884" s="2"/>
    </row>
    <row r="885" spans="1:1" ht="14.25" customHeight="1" x14ac:dyDescent="0.3">
      <c r="A885" s="2"/>
    </row>
    <row r="886" spans="1:1" ht="14.25" customHeight="1" x14ac:dyDescent="0.3">
      <c r="A886" s="2"/>
    </row>
    <row r="887" spans="1:1" ht="14.25" customHeight="1" x14ac:dyDescent="0.3">
      <c r="A887" s="2"/>
    </row>
    <row r="888" spans="1:1" ht="14.25" customHeight="1" x14ac:dyDescent="0.3">
      <c r="A888" s="2"/>
    </row>
    <row r="889" spans="1:1" ht="14.25" customHeight="1" x14ac:dyDescent="0.3">
      <c r="A889" s="2"/>
    </row>
    <row r="890" spans="1:1" ht="14.25" customHeight="1" x14ac:dyDescent="0.3">
      <c r="A890" s="2"/>
    </row>
    <row r="891" spans="1:1" ht="14.25" customHeight="1" x14ac:dyDescent="0.3">
      <c r="A891" s="2"/>
    </row>
    <row r="892" spans="1:1" ht="14.25" customHeight="1" x14ac:dyDescent="0.3">
      <c r="A892" s="2"/>
    </row>
    <row r="893" spans="1:1" ht="14.25" customHeight="1" x14ac:dyDescent="0.3">
      <c r="A893" s="2"/>
    </row>
    <row r="894" spans="1:1" ht="14.25" customHeight="1" x14ac:dyDescent="0.3">
      <c r="A894" s="2"/>
    </row>
    <row r="895" spans="1:1" ht="14.25" customHeight="1" x14ac:dyDescent="0.3">
      <c r="A895" s="2"/>
    </row>
    <row r="896" spans="1:1" ht="14.25" customHeight="1" x14ac:dyDescent="0.3">
      <c r="A896" s="2"/>
    </row>
    <row r="897" spans="1:1" ht="14.25" customHeight="1" x14ac:dyDescent="0.3">
      <c r="A897" s="2"/>
    </row>
    <row r="898" spans="1:1" ht="14.25" customHeight="1" x14ac:dyDescent="0.3">
      <c r="A898" s="2"/>
    </row>
    <row r="899" spans="1:1" ht="14.25" customHeight="1" x14ac:dyDescent="0.3">
      <c r="A899" s="2"/>
    </row>
    <row r="900" spans="1:1" ht="14.25" customHeight="1" x14ac:dyDescent="0.3">
      <c r="A900" s="2"/>
    </row>
    <row r="901" spans="1:1" ht="14.25" customHeight="1" x14ac:dyDescent="0.3">
      <c r="A901" s="2"/>
    </row>
    <row r="902" spans="1:1" ht="14.25" customHeight="1" x14ac:dyDescent="0.3">
      <c r="A902" s="2"/>
    </row>
    <row r="903" spans="1:1" ht="14.25" customHeight="1" x14ac:dyDescent="0.3">
      <c r="A903" s="2"/>
    </row>
    <row r="904" spans="1:1" ht="14.25" customHeight="1" x14ac:dyDescent="0.3">
      <c r="A904" s="2"/>
    </row>
    <row r="905" spans="1:1" ht="14.25" customHeight="1" x14ac:dyDescent="0.3">
      <c r="A905" s="2"/>
    </row>
    <row r="906" spans="1:1" ht="14.25" customHeight="1" x14ac:dyDescent="0.3">
      <c r="A906" s="2"/>
    </row>
    <row r="907" spans="1:1" ht="14.25" customHeight="1" x14ac:dyDescent="0.3">
      <c r="A907" s="2"/>
    </row>
    <row r="908" spans="1:1" ht="14.25" customHeight="1" x14ac:dyDescent="0.3">
      <c r="A908" s="2"/>
    </row>
    <row r="909" spans="1:1" ht="14.25" customHeight="1" x14ac:dyDescent="0.3">
      <c r="A909" s="2"/>
    </row>
    <row r="910" spans="1:1" ht="14.25" customHeight="1" x14ac:dyDescent="0.3">
      <c r="A910" s="2"/>
    </row>
    <row r="911" spans="1:1" ht="14.25" customHeight="1" x14ac:dyDescent="0.3">
      <c r="A911" s="2"/>
    </row>
    <row r="912" spans="1:1" ht="14.25" customHeight="1" x14ac:dyDescent="0.3">
      <c r="A912" s="2"/>
    </row>
    <row r="913" spans="1:1" ht="14.25" customHeight="1" x14ac:dyDescent="0.3">
      <c r="A913" s="2"/>
    </row>
    <row r="914" spans="1:1" ht="14.25" customHeight="1" x14ac:dyDescent="0.3">
      <c r="A914" s="2"/>
    </row>
    <row r="915" spans="1:1" ht="14.25" customHeight="1" x14ac:dyDescent="0.3">
      <c r="A915" s="2"/>
    </row>
    <row r="916" spans="1:1" ht="14.25" customHeight="1" x14ac:dyDescent="0.3">
      <c r="A916" s="2"/>
    </row>
    <row r="917" spans="1:1" ht="14.25" customHeight="1" x14ac:dyDescent="0.3">
      <c r="A917" s="2"/>
    </row>
    <row r="918" spans="1:1" ht="14.25" customHeight="1" x14ac:dyDescent="0.3">
      <c r="A918" s="2"/>
    </row>
    <row r="919" spans="1:1" ht="14.25" customHeight="1" x14ac:dyDescent="0.3">
      <c r="A919" s="2"/>
    </row>
    <row r="920" spans="1:1" ht="14.25" customHeight="1" x14ac:dyDescent="0.3">
      <c r="A920" s="2"/>
    </row>
    <row r="921" spans="1:1" ht="14.25" customHeight="1" x14ac:dyDescent="0.3">
      <c r="A921" s="2"/>
    </row>
    <row r="922" spans="1:1" ht="14.25" customHeight="1" x14ac:dyDescent="0.3">
      <c r="A922" s="2"/>
    </row>
    <row r="923" spans="1:1" ht="14.25" customHeight="1" x14ac:dyDescent="0.3">
      <c r="A923" s="2"/>
    </row>
    <row r="924" spans="1:1" ht="14.25" customHeight="1" x14ac:dyDescent="0.3">
      <c r="A924" s="2"/>
    </row>
    <row r="925" spans="1:1" ht="14.25" customHeight="1" x14ac:dyDescent="0.3">
      <c r="A925" s="2"/>
    </row>
    <row r="926" spans="1:1" ht="14.25" customHeight="1" x14ac:dyDescent="0.3">
      <c r="A926" s="2"/>
    </row>
    <row r="927" spans="1:1" ht="14.25" customHeight="1" x14ac:dyDescent="0.3">
      <c r="A927" s="2"/>
    </row>
    <row r="928" spans="1:1" ht="14.25" customHeight="1" x14ac:dyDescent="0.3">
      <c r="A928" s="2"/>
    </row>
    <row r="929" spans="1:1" ht="14.25" customHeight="1" x14ac:dyDescent="0.3">
      <c r="A929" s="2"/>
    </row>
    <row r="930" spans="1:1" ht="14.25" customHeight="1" x14ac:dyDescent="0.3">
      <c r="A930" s="2"/>
    </row>
    <row r="931" spans="1:1" ht="14.25" customHeight="1" x14ac:dyDescent="0.3">
      <c r="A931" s="2"/>
    </row>
    <row r="932" spans="1:1" ht="14.25" customHeight="1" x14ac:dyDescent="0.3">
      <c r="A932" s="2"/>
    </row>
    <row r="933" spans="1:1" ht="14.25" customHeight="1" x14ac:dyDescent="0.3">
      <c r="A933" s="2"/>
    </row>
    <row r="934" spans="1:1" ht="14.25" customHeight="1" x14ac:dyDescent="0.3">
      <c r="A934" s="2"/>
    </row>
    <row r="935" spans="1:1" ht="14.25" customHeight="1" x14ac:dyDescent="0.3">
      <c r="A935" s="2"/>
    </row>
    <row r="936" spans="1:1" ht="14.25" customHeight="1" x14ac:dyDescent="0.3">
      <c r="A936" s="2"/>
    </row>
    <row r="937" spans="1:1" ht="14.25" customHeight="1" x14ac:dyDescent="0.3">
      <c r="A937" s="2"/>
    </row>
    <row r="938" spans="1:1" ht="14.25" customHeight="1" x14ac:dyDescent="0.3">
      <c r="A938" s="2"/>
    </row>
    <row r="939" spans="1:1" ht="14.25" customHeight="1" x14ac:dyDescent="0.3">
      <c r="A939" s="2"/>
    </row>
    <row r="940" spans="1:1" ht="14.25" customHeight="1" x14ac:dyDescent="0.3">
      <c r="A940" s="2"/>
    </row>
    <row r="941" spans="1:1" ht="14.25" customHeight="1" x14ac:dyDescent="0.3">
      <c r="A941" s="2"/>
    </row>
    <row r="942" spans="1:1" ht="14.25" customHeight="1" x14ac:dyDescent="0.3">
      <c r="A942" s="2"/>
    </row>
    <row r="943" spans="1:1" ht="14.25" customHeight="1" x14ac:dyDescent="0.3">
      <c r="A943" s="2"/>
    </row>
    <row r="944" spans="1:1" ht="14.25" customHeight="1" x14ac:dyDescent="0.3">
      <c r="A944" s="2"/>
    </row>
    <row r="945" spans="1:1" ht="14.25" customHeight="1" x14ac:dyDescent="0.3">
      <c r="A945" s="2"/>
    </row>
    <row r="946" spans="1:1" ht="14.25" customHeight="1" x14ac:dyDescent="0.3">
      <c r="A946" s="2"/>
    </row>
    <row r="947" spans="1:1" ht="14.25" customHeight="1" x14ac:dyDescent="0.3">
      <c r="A947" s="2"/>
    </row>
    <row r="948" spans="1:1" ht="14.25" customHeight="1" x14ac:dyDescent="0.3">
      <c r="A948" s="2"/>
    </row>
    <row r="949" spans="1:1" ht="14.25" customHeight="1" x14ac:dyDescent="0.3">
      <c r="A949" s="2"/>
    </row>
    <row r="950" spans="1:1" ht="14.25" customHeight="1" x14ac:dyDescent="0.3">
      <c r="A950" s="2"/>
    </row>
    <row r="951" spans="1:1" ht="14.25" customHeight="1" x14ac:dyDescent="0.3">
      <c r="A951" s="2"/>
    </row>
    <row r="952" spans="1:1" ht="14.25" customHeight="1" x14ac:dyDescent="0.3">
      <c r="A952" s="2"/>
    </row>
    <row r="953" spans="1:1" ht="14.25" customHeight="1" x14ac:dyDescent="0.3">
      <c r="A953" s="2"/>
    </row>
    <row r="954" spans="1:1" ht="14.25" customHeight="1" x14ac:dyDescent="0.3">
      <c r="A954" s="2"/>
    </row>
    <row r="955" spans="1:1" ht="14.25" customHeight="1" x14ac:dyDescent="0.3">
      <c r="A955" s="2"/>
    </row>
    <row r="956" spans="1:1" ht="14.25" customHeight="1" x14ac:dyDescent="0.3">
      <c r="A956" s="2"/>
    </row>
    <row r="957" spans="1:1" ht="14.25" customHeight="1" x14ac:dyDescent="0.3">
      <c r="A957" s="2"/>
    </row>
    <row r="958" spans="1:1" ht="14.25" customHeight="1" x14ac:dyDescent="0.3">
      <c r="A958" s="2"/>
    </row>
    <row r="959" spans="1:1" ht="14.25" customHeight="1" x14ac:dyDescent="0.3">
      <c r="A959" s="2"/>
    </row>
    <row r="960" spans="1:1" ht="14.25" customHeight="1" x14ac:dyDescent="0.3">
      <c r="A960" s="2"/>
    </row>
    <row r="961" spans="1:1" ht="14.25" customHeight="1" x14ac:dyDescent="0.3">
      <c r="A961" s="2"/>
    </row>
    <row r="962" spans="1:1" ht="14.25" customHeight="1" x14ac:dyDescent="0.3">
      <c r="A962" s="2"/>
    </row>
    <row r="963" spans="1:1" ht="14.25" customHeight="1" x14ac:dyDescent="0.3">
      <c r="A963" s="2"/>
    </row>
    <row r="964" spans="1:1" ht="14.25" customHeight="1" x14ac:dyDescent="0.3">
      <c r="A964" s="2"/>
    </row>
    <row r="965" spans="1:1" ht="14.25" customHeight="1" x14ac:dyDescent="0.3">
      <c r="A965" s="2"/>
    </row>
    <row r="966" spans="1:1" ht="14.25" customHeight="1" x14ac:dyDescent="0.3">
      <c r="A966" s="2"/>
    </row>
    <row r="967" spans="1:1" ht="14.25" customHeight="1" x14ac:dyDescent="0.3">
      <c r="A967" s="2"/>
    </row>
    <row r="968" spans="1:1" ht="14.25" customHeight="1" x14ac:dyDescent="0.3">
      <c r="A968" s="2"/>
    </row>
    <row r="969" spans="1:1" ht="14.25" customHeight="1" x14ac:dyDescent="0.3">
      <c r="A969" s="2"/>
    </row>
    <row r="970" spans="1:1" ht="14.25" customHeight="1" x14ac:dyDescent="0.3">
      <c r="A970" s="2"/>
    </row>
    <row r="971" spans="1:1" ht="14.25" customHeight="1" x14ac:dyDescent="0.3">
      <c r="A971" s="2"/>
    </row>
    <row r="972" spans="1:1" ht="14.25" customHeight="1" x14ac:dyDescent="0.3">
      <c r="A972" s="2"/>
    </row>
    <row r="973" spans="1:1" ht="14.25" customHeight="1" x14ac:dyDescent="0.3">
      <c r="A973" s="2"/>
    </row>
    <row r="974" spans="1:1" ht="14.25" customHeight="1" x14ac:dyDescent="0.3">
      <c r="A974" s="2"/>
    </row>
    <row r="975" spans="1:1" ht="14.25" customHeight="1" x14ac:dyDescent="0.3">
      <c r="A975" s="2"/>
    </row>
    <row r="976" spans="1:1" ht="14.25" customHeight="1" x14ac:dyDescent="0.3">
      <c r="A976" s="2"/>
    </row>
    <row r="977" spans="1:1" ht="14.25" customHeight="1" x14ac:dyDescent="0.3">
      <c r="A977" s="2"/>
    </row>
    <row r="978" spans="1:1" ht="14.25" customHeight="1" x14ac:dyDescent="0.3">
      <c r="A978" s="2"/>
    </row>
    <row r="979" spans="1:1" ht="14.25" customHeight="1" x14ac:dyDescent="0.3">
      <c r="A979" s="2"/>
    </row>
    <row r="980" spans="1:1" ht="14.25" customHeight="1" x14ac:dyDescent="0.3">
      <c r="A980" s="2"/>
    </row>
    <row r="981" spans="1:1" ht="14.25" customHeight="1" x14ac:dyDescent="0.3">
      <c r="A981" s="2"/>
    </row>
    <row r="982" spans="1:1" ht="14.25" customHeight="1" x14ac:dyDescent="0.3">
      <c r="A982" s="2"/>
    </row>
    <row r="983" spans="1:1" ht="14.25" customHeight="1" x14ac:dyDescent="0.3">
      <c r="A983" s="2"/>
    </row>
    <row r="984" spans="1:1" ht="14.25" customHeight="1" x14ac:dyDescent="0.3">
      <c r="A984" s="2"/>
    </row>
    <row r="985" spans="1:1" ht="14.25" customHeight="1" x14ac:dyDescent="0.3">
      <c r="A985" s="2"/>
    </row>
    <row r="986" spans="1:1" ht="14.25" customHeight="1" x14ac:dyDescent="0.3">
      <c r="A986" s="2"/>
    </row>
    <row r="987" spans="1:1" ht="14.25" customHeight="1" x14ac:dyDescent="0.3">
      <c r="A987" s="2"/>
    </row>
    <row r="988" spans="1:1" ht="14.25" customHeight="1" x14ac:dyDescent="0.3">
      <c r="A988" s="2"/>
    </row>
    <row r="989" spans="1:1" ht="14.25" customHeight="1" x14ac:dyDescent="0.3">
      <c r="A989" s="2"/>
    </row>
    <row r="990" spans="1:1" ht="14.25" customHeight="1" x14ac:dyDescent="0.3">
      <c r="A990" s="2"/>
    </row>
    <row r="991" spans="1:1" ht="14.25" customHeight="1" x14ac:dyDescent="0.3">
      <c r="A991" s="2"/>
    </row>
    <row r="992" spans="1:1" ht="14.25" customHeight="1" x14ac:dyDescent="0.3">
      <c r="A992" s="2"/>
    </row>
    <row r="993" spans="1:1" ht="14.25" customHeight="1" x14ac:dyDescent="0.3">
      <c r="A993" s="2"/>
    </row>
    <row r="994" spans="1:1" ht="14.25" customHeight="1" x14ac:dyDescent="0.3">
      <c r="A994" s="2"/>
    </row>
    <row r="995" spans="1:1" ht="14.25" customHeight="1" x14ac:dyDescent="0.3">
      <c r="A995" s="2"/>
    </row>
    <row r="996" spans="1:1" ht="14.25" customHeight="1" x14ac:dyDescent="0.3">
      <c r="A996" s="2"/>
    </row>
    <row r="997" spans="1:1" ht="14.25" customHeight="1" x14ac:dyDescent="0.3">
      <c r="A997" s="2"/>
    </row>
    <row r="998" spans="1:1" ht="14.25" customHeight="1" x14ac:dyDescent="0.3">
      <c r="A998" s="2"/>
    </row>
    <row r="999" spans="1:1" ht="14.25" customHeight="1" x14ac:dyDescent="0.3">
      <c r="A999" s="2"/>
    </row>
    <row r="1000" spans="1:1" ht="14.25" customHeight="1" x14ac:dyDescent="0.3">
      <c r="A1000" s="2"/>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570E0-ADE9-47A9-8BF5-E7A6FBF331A3}">
  <dimension ref="A1:E6"/>
  <sheetViews>
    <sheetView workbookViewId="0">
      <selection activeCell="B7" sqref="B7"/>
    </sheetView>
  </sheetViews>
  <sheetFormatPr defaultRowHeight="14.4" x14ac:dyDescent="0.3"/>
  <cols>
    <col min="1" max="1" width="14" bestFit="1" customWidth="1"/>
    <col min="2" max="2" width="10" bestFit="1" customWidth="1"/>
    <col min="3" max="3" width="13.77734375" bestFit="1" customWidth="1"/>
    <col min="4" max="4" width="13.77734375" customWidth="1"/>
    <col min="5" max="5" width="13.5546875" bestFit="1" customWidth="1"/>
  </cols>
  <sheetData>
    <row r="1" spans="1:5" ht="16.2" thickBot="1" x14ac:dyDescent="0.35">
      <c r="A1" s="18" t="s">
        <v>6</v>
      </c>
      <c r="B1" s="18" t="s">
        <v>2114</v>
      </c>
      <c r="C1" s="18" t="s">
        <v>2115</v>
      </c>
      <c r="D1" s="18" t="s">
        <v>2116</v>
      </c>
      <c r="E1" s="18" t="s">
        <v>2121</v>
      </c>
    </row>
    <row r="2" spans="1:5" x14ac:dyDescent="0.3">
      <c r="A2" s="14" t="s">
        <v>13</v>
      </c>
      <c r="B2" s="21">
        <f>AVERAGEIF(Product_Type,A2,Price)</f>
        <v>399</v>
      </c>
      <c r="C2" s="47">
        <f>AVERAGEIF(Product_Type,A2,Quantity)</f>
        <v>4.5492610837438425</v>
      </c>
      <c r="D2" s="47">
        <f>AVERAGEIF(Product_Type,A2,Revenue)</f>
        <v>1815.155172413793</v>
      </c>
      <c r="E2" s="14">
        <f>COUNTIF(Product_Type,A2)</f>
        <v>406</v>
      </c>
    </row>
    <row r="3" spans="1:5" x14ac:dyDescent="0.3">
      <c r="A3" s="30" t="s">
        <v>832</v>
      </c>
      <c r="B3" s="21">
        <f>AVERAGEIF(Product_Type,A3,Price)</f>
        <v>199</v>
      </c>
      <c r="C3" s="47">
        <f>AVERAGEIF(Product_Type,A3,Quantity)</f>
        <v>4.3761904761904766</v>
      </c>
      <c r="D3" s="47">
        <f>AVERAGEIF(Product_Type,A3,Revenue)</f>
        <v>870.86190476190473</v>
      </c>
      <c r="E3" s="14">
        <f>COUNTIF(Product_Type,A3)</f>
        <v>420</v>
      </c>
    </row>
    <row r="4" spans="1:5" x14ac:dyDescent="0.3">
      <c r="A4" s="6" t="s">
        <v>1662</v>
      </c>
      <c r="B4" s="21">
        <f>AVERAGEIF(Product_Type,A4,Price)</f>
        <v>69</v>
      </c>
      <c r="C4" s="47">
        <f>AVERAGEIF(Product_Type,A4,Quantity)</f>
        <v>4.713541666666667</v>
      </c>
      <c r="D4" s="47">
        <f>AVERAGEIF(Product_Type,A4,Revenue)</f>
        <v>325.234375</v>
      </c>
      <c r="E4" s="14">
        <f>COUNTIF(Product_Type,A4)</f>
        <v>384</v>
      </c>
    </row>
    <row r="5" spans="1:5" x14ac:dyDescent="0.3">
      <c r="A5" s="6" t="s">
        <v>1253</v>
      </c>
      <c r="B5" s="21">
        <f>AVERAGEIF(Product_Type,A5,Price)</f>
        <v>159</v>
      </c>
      <c r="C5" s="47">
        <f>AVERAGEIF(Product_Type,A5,Quantity)</f>
        <v>4.6446078431372548</v>
      </c>
      <c r="D5" s="47">
        <f>AVERAGEIF(Product_Type,A5,Revenue)</f>
        <v>738.49264705882354</v>
      </c>
      <c r="E5" s="14">
        <f>COUNTIF(Product_Type,A5)</f>
        <v>408</v>
      </c>
    </row>
    <row r="6" spans="1:5" x14ac:dyDescent="0.3">
      <c r="A6" s="6" t="s">
        <v>449</v>
      </c>
      <c r="B6" s="21">
        <f>AVERAGEIF(Product_Type,A6,Price)</f>
        <v>289</v>
      </c>
      <c r="C6" s="47">
        <f>AVERAGEIF(Product_Type,A6,Quantity)</f>
        <v>4.5261780104712042</v>
      </c>
      <c r="D6" s="47">
        <f>AVERAGEIF(Product_Type,A6,Revenue)</f>
        <v>1308.0654450261779</v>
      </c>
      <c r="E6" s="14">
        <f>COUNTIF(Product_Type,A6)</f>
        <v>382</v>
      </c>
    </row>
  </sheetData>
  <sortState xmlns:xlrd2="http://schemas.microsoft.com/office/spreadsheetml/2017/richdata2" ref="A3:A6">
    <sortCondition ref="A2:A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12</vt:i4>
      </vt:variant>
    </vt:vector>
  </HeadingPairs>
  <TitlesOfParts>
    <vt:vector size="23" baseType="lpstr">
      <vt:lpstr>DASHBOARD</vt:lpstr>
      <vt:lpstr>PRODUCT WISE REVENUE</vt:lpstr>
      <vt:lpstr>PERSON WISE REVENUE</vt:lpstr>
      <vt:lpstr>REVENUE BY PRODUCTS</vt:lpstr>
      <vt:lpstr>Monthly Revenue Trends</vt:lpstr>
      <vt:lpstr>Data_Sales</vt:lpstr>
      <vt:lpstr>Data_Persons</vt:lpstr>
      <vt:lpstr>Questions</vt:lpstr>
      <vt:lpstr>Products</vt:lpstr>
      <vt:lpstr>California Sales</vt:lpstr>
      <vt:lpstr>Sales Persons</vt:lpstr>
      <vt:lpstr>Customer_ID</vt:lpstr>
      <vt:lpstr>Customer_Name</vt:lpstr>
      <vt:lpstr>Manager</vt:lpstr>
      <vt:lpstr>Order_Date</vt:lpstr>
      <vt:lpstr>Order_ID</vt:lpstr>
      <vt:lpstr>Price</vt:lpstr>
      <vt:lpstr>Product_Type</vt:lpstr>
      <vt:lpstr>Quantity</vt:lpstr>
      <vt:lpstr>Region</vt:lpstr>
      <vt:lpstr>Revenue</vt:lpstr>
      <vt:lpstr>Rpice</vt:lpstr>
      <vt:lpstr>Sales_Person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HarishMahale</dc:creator>
  <cp:lastModifiedBy>Saurabh Devlikar</cp:lastModifiedBy>
  <dcterms:created xsi:type="dcterms:W3CDTF">2023-07-10T18:58:16Z</dcterms:created>
  <dcterms:modified xsi:type="dcterms:W3CDTF">2023-07-29T04:14:42Z</dcterms:modified>
</cp:coreProperties>
</file>