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shanelldodson/Library/Mobile Documents/com~apple~CloudDocs/PortfolioProjects/Excel_Risk_Project/"/>
    </mc:Choice>
  </mc:AlternateContent>
  <xr:revisionPtr revIDLastSave="0" documentId="13_ncr:1_{254E7A20-C432-A944-ABE8-1F7DF5C363AC}" xr6:coauthVersionLast="47" xr6:coauthVersionMax="47" xr10:uidLastSave="{00000000-0000-0000-0000-000000000000}"/>
  <bookViews>
    <workbookView xWindow="900" yWindow="500" windowWidth="27980" windowHeight="17500" activeTab="2" xr2:uid="{00000000-000D-0000-FFFF-FFFF00000000}"/>
  </bookViews>
  <sheets>
    <sheet name="transcation_data" sheetId="4" r:id="rId1"/>
    <sheet name="risk_scoring" sheetId="1" r:id="rId2"/>
    <sheet name="pivots" sheetId="5" r:id="rId3"/>
    <sheet name="dashboard" sheetId="3" r:id="rId4"/>
  </sheets>
  <definedNames>
    <definedName name="_xlnm._FilterDatabase" localSheetId="1" hidden="1">risk_scoring!$A$1:$M$201</definedName>
    <definedName name="Slicer_Country">#N/A</definedName>
    <definedName name="Slicer_Country1">#N/A</definedName>
    <definedName name="Slicer_Country2">#N/A</definedName>
    <definedName name="Slicer_Transaction_Type">#N/A</definedName>
  </definedNames>
  <calcPr calcId="191029"/>
  <pivotCaches>
    <pivotCache cacheId="10" r:id="rId5"/>
    <pivotCache cacheId="1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2" i="1"/>
  <c r="L3" i="1"/>
  <c r="L4" i="1"/>
  <c r="L5" i="1"/>
  <c r="L6" i="1"/>
  <c r="L7" i="1"/>
  <c r="L8" i="1"/>
  <c r="L9" i="1"/>
  <c r="L10" i="1"/>
  <c r="L11" i="1"/>
  <c r="L12" i="1"/>
  <c r="L13" i="1"/>
  <c r="L14" i="1"/>
  <c r="L15" i="1"/>
  <c r="L16" i="1"/>
  <c r="L17" i="1"/>
  <c r="L18" i="1"/>
  <c r="L173" i="1"/>
  <c r="L113"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26" i="1"/>
  <c r="L114" i="1"/>
  <c r="L115" i="1"/>
  <c r="L116" i="1"/>
  <c r="L117" i="1"/>
  <c r="L118" i="1"/>
  <c r="L119" i="1"/>
  <c r="L120" i="1"/>
  <c r="L121" i="1"/>
  <c r="L122" i="1"/>
  <c r="L123" i="1"/>
  <c r="L124" i="1"/>
  <c r="L125" i="1"/>
  <c r="L20" i="1"/>
  <c r="L127" i="1"/>
  <c r="L128" i="1"/>
  <c r="L129" i="1"/>
  <c r="L130" i="1"/>
  <c r="L131" i="1"/>
  <c r="L132" i="1"/>
  <c r="L133" i="1"/>
  <c r="L134" i="1"/>
  <c r="L135" i="1"/>
  <c r="L151" i="1"/>
  <c r="L137" i="1"/>
  <c r="L138" i="1"/>
  <c r="L139" i="1"/>
  <c r="L140" i="1"/>
  <c r="L141" i="1"/>
  <c r="L142" i="1"/>
  <c r="L143" i="1"/>
  <c r="L144" i="1"/>
  <c r="L145" i="1"/>
  <c r="L146" i="1"/>
  <c r="L147" i="1"/>
  <c r="L148" i="1"/>
  <c r="L149" i="1"/>
  <c r="L150" i="1"/>
  <c r="L19" i="1"/>
  <c r="L152" i="1"/>
  <c r="L153" i="1"/>
  <c r="L154" i="1"/>
  <c r="L189" i="1"/>
  <c r="L156" i="1"/>
  <c r="L157" i="1"/>
  <c r="L158" i="1"/>
  <c r="L159" i="1"/>
  <c r="L160" i="1"/>
  <c r="L161" i="1"/>
  <c r="L162" i="1"/>
  <c r="L163" i="1"/>
  <c r="L164" i="1"/>
  <c r="L165" i="1"/>
  <c r="L166" i="1"/>
  <c r="L167" i="1"/>
  <c r="L168" i="1"/>
  <c r="L169" i="1"/>
  <c r="L170" i="1"/>
  <c r="L171" i="1"/>
  <c r="L172" i="1"/>
  <c r="L136" i="1"/>
  <c r="L174" i="1"/>
  <c r="L175" i="1"/>
  <c r="L176" i="1"/>
  <c r="L177" i="1"/>
  <c r="L178" i="1"/>
  <c r="L179" i="1"/>
  <c r="L180" i="1"/>
  <c r="L181" i="1"/>
  <c r="L182" i="1"/>
  <c r="L183" i="1"/>
  <c r="L184" i="1"/>
  <c r="L185" i="1"/>
  <c r="L186" i="1"/>
  <c r="L187" i="1"/>
  <c r="L188" i="1"/>
  <c r="L155" i="1"/>
  <c r="L190" i="1"/>
  <c r="L191" i="1"/>
  <c r="L192" i="1"/>
  <c r="L193" i="1"/>
  <c r="L194" i="1"/>
  <c r="L195" i="1"/>
  <c r="L196" i="1"/>
  <c r="L197" i="1"/>
  <c r="L198" i="1"/>
  <c r="L199" i="1"/>
  <c r="L200" i="1"/>
  <c r="L201" i="1"/>
  <c r="L2" i="1"/>
  <c r="K3" i="1"/>
  <c r="K4" i="1"/>
  <c r="K5" i="1"/>
  <c r="K6" i="1"/>
  <c r="K7" i="1"/>
  <c r="K8" i="1"/>
  <c r="K9" i="1"/>
  <c r="K10" i="1"/>
  <c r="K11" i="1"/>
  <c r="K12" i="1"/>
  <c r="K13" i="1"/>
  <c r="K14" i="1"/>
  <c r="K15" i="1"/>
  <c r="K16" i="1"/>
  <c r="K17" i="1"/>
  <c r="K18" i="1"/>
  <c r="K173" i="1"/>
  <c r="K113"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26" i="1"/>
  <c r="K114" i="1"/>
  <c r="K115" i="1"/>
  <c r="K116" i="1"/>
  <c r="K117" i="1"/>
  <c r="K118" i="1"/>
  <c r="K119" i="1"/>
  <c r="K120" i="1"/>
  <c r="K121" i="1"/>
  <c r="K122" i="1"/>
  <c r="K123" i="1"/>
  <c r="K124" i="1"/>
  <c r="K125" i="1"/>
  <c r="K20" i="1"/>
  <c r="K127" i="1"/>
  <c r="K128" i="1"/>
  <c r="K129" i="1"/>
  <c r="K130" i="1"/>
  <c r="K131" i="1"/>
  <c r="K132" i="1"/>
  <c r="K133" i="1"/>
  <c r="K134" i="1"/>
  <c r="K135" i="1"/>
  <c r="K151" i="1"/>
  <c r="K137" i="1"/>
  <c r="K138" i="1"/>
  <c r="K139" i="1"/>
  <c r="K140" i="1"/>
  <c r="K141" i="1"/>
  <c r="K142" i="1"/>
  <c r="K143" i="1"/>
  <c r="K144" i="1"/>
  <c r="K145" i="1"/>
  <c r="K146" i="1"/>
  <c r="K147" i="1"/>
  <c r="K148" i="1"/>
  <c r="K149" i="1"/>
  <c r="K150" i="1"/>
  <c r="K19" i="1"/>
  <c r="K152" i="1"/>
  <c r="K153" i="1"/>
  <c r="K154" i="1"/>
  <c r="K189" i="1"/>
  <c r="K156" i="1"/>
  <c r="K157" i="1"/>
  <c r="K158" i="1"/>
  <c r="K159" i="1"/>
  <c r="K160" i="1"/>
  <c r="K161" i="1"/>
  <c r="K162" i="1"/>
  <c r="K163" i="1"/>
  <c r="K164" i="1"/>
  <c r="K165" i="1"/>
  <c r="K166" i="1"/>
  <c r="K167" i="1"/>
  <c r="K168" i="1"/>
  <c r="K169" i="1"/>
  <c r="K170" i="1"/>
  <c r="K171" i="1"/>
  <c r="K172" i="1"/>
  <c r="K136" i="1"/>
  <c r="K174" i="1"/>
  <c r="K175" i="1"/>
  <c r="K176" i="1"/>
  <c r="K177" i="1"/>
  <c r="K178" i="1"/>
  <c r="K179" i="1"/>
  <c r="K180" i="1"/>
  <c r="K181" i="1"/>
  <c r="K182" i="1"/>
  <c r="K183" i="1"/>
  <c r="K184" i="1"/>
  <c r="K185" i="1"/>
  <c r="K186" i="1"/>
  <c r="K187" i="1"/>
  <c r="K188" i="1"/>
  <c r="K155" i="1"/>
  <c r="K190" i="1"/>
  <c r="K191" i="1"/>
  <c r="K192" i="1"/>
  <c r="K193" i="1"/>
  <c r="K194" i="1"/>
  <c r="K195" i="1"/>
  <c r="K196" i="1"/>
  <c r="K197" i="1"/>
  <c r="K198" i="1"/>
  <c r="K199" i="1"/>
  <c r="K200" i="1"/>
  <c r="K201" i="1"/>
  <c r="K2" i="1"/>
  <c r="J3" i="1"/>
  <c r="J4" i="1"/>
  <c r="J5" i="1"/>
  <c r="J6" i="1"/>
  <c r="J7" i="1"/>
  <c r="J8" i="1"/>
  <c r="J9" i="1"/>
  <c r="J10" i="1"/>
  <c r="J11" i="1"/>
  <c r="J12" i="1"/>
  <c r="J13" i="1"/>
  <c r="J14" i="1"/>
  <c r="J15" i="1"/>
  <c r="J16" i="1"/>
  <c r="J17" i="1"/>
  <c r="J18" i="1"/>
  <c r="J173" i="1"/>
  <c r="J113"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26" i="1"/>
  <c r="J114" i="1"/>
  <c r="J115" i="1"/>
  <c r="J116" i="1"/>
  <c r="J117" i="1"/>
  <c r="J118" i="1"/>
  <c r="J119" i="1"/>
  <c r="J120" i="1"/>
  <c r="J121" i="1"/>
  <c r="J122" i="1"/>
  <c r="J123" i="1"/>
  <c r="J124" i="1"/>
  <c r="J125" i="1"/>
  <c r="J20" i="1"/>
  <c r="J127" i="1"/>
  <c r="J128" i="1"/>
  <c r="J129" i="1"/>
  <c r="J130" i="1"/>
  <c r="J131" i="1"/>
  <c r="J132" i="1"/>
  <c r="J133" i="1"/>
  <c r="J134" i="1"/>
  <c r="J135" i="1"/>
  <c r="J151" i="1"/>
  <c r="J137" i="1"/>
  <c r="J138" i="1"/>
  <c r="J139" i="1"/>
  <c r="J140" i="1"/>
  <c r="J141" i="1"/>
  <c r="J142" i="1"/>
  <c r="J143" i="1"/>
  <c r="J144" i="1"/>
  <c r="J145" i="1"/>
  <c r="J146" i="1"/>
  <c r="J147" i="1"/>
  <c r="J148" i="1"/>
  <c r="J149" i="1"/>
  <c r="J150" i="1"/>
  <c r="J19" i="1"/>
  <c r="J152" i="1"/>
  <c r="J153" i="1"/>
  <c r="J154" i="1"/>
  <c r="J189" i="1"/>
  <c r="J156" i="1"/>
  <c r="J157" i="1"/>
  <c r="J158" i="1"/>
  <c r="J159" i="1"/>
  <c r="J160" i="1"/>
  <c r="J161" i="1"/>
  <c r="J162" i="1"/>
  <c r="J163" i="1"/>
  <c r="J164" i="1"/>
  <c r="J165" i="1"/>
  <c r="J166" i="1"/>
  <c r="J167" i="1"/>
  <c r="J168" i="1"/>
  <c r="J169" i="1"/>
  <c r="J170" i="1"/>
  <c r="J171" i="1"/>
  <c r="J172" i="1"/>
  <c r="J136" i="1"/>
  <c r="J174" i="1"/>
  <c r="J175" i="1"/>
  <c r="J176" i="1"/>
  <c r="J177" i="1"/>
  <c r="J178" i="1"/>
  <c r="J179" i="1"/>
  <c r="J180" i="1"/>
  <c r="J181" i="1"/>
  <c r="J182" i="1"/>
  <c r="J183" i="1"/>
  <c r="J184" i="1"/>
  <c r="J185" i="1"/>
  <c r="J186" i="1"/>
  <c r="J187" i="1"/>
  <c r="J188" i="1"/>
  <c r="J155" i="1"/>
  <c r="J190" i="1"/>
  <c r="J191" i="1"/>
  <c r="J192" i="1"/>
  <c r="J193" i="1"/>
  <c r="J194" i="1"/>
  <c r="J195" i="1"/>
  <c r="J196" i="1"/>
  <c r="J197" i="1"/>
  <c r="J198" i="1"/>
  <c r="J199" i="1"/>
  <c r="J200" i="1"/>
  <c r="J201" i="1"/>
  <c r="J2" i="1"/>
  <c r="I3" i="1"/>
  <c r="I4" i="1"/>
  <c r="I5" i="1"/>
  <c r="I6" i="1"/>
  <c r="I7" i="1"/>
  <c r="I8" i="1"/>
  <c r="I9" i="1"/>
  <c r="I10" i="1"/>
  <c r="I11" i="1"/>
  <c r="I12" i="1"/>
  <c r="I13" i="1"/>
  <c r="I14" i="1"/>
  <c r="I15" i="1"/>
  <c r="I16" i="1"/>
  <c r="I17" i="1"/>
  <c r="I18" i="1"/>
  <c r="I173" i="1"/>
  <c r="I113"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26" i="1"/>
  <c r="I114" i="1"/>
  <c r="I115" i="1"/>
  <c r="I116" i="1"/>
  <c r="I117" i="1"/>
  <c r="I118" i="1"/>
  <c r="I119" i="1"/>
  <c r="I120" i="1"/>
  <c r="I121" i="1"/>
  <c r="I122" i="1"/>
  <c r="I123" i="1"/>
  <c r="I124" i="1"/>
  <c r="I125" i="1"/>
  <c r="I20" i="1"/>
  <c r="I127" i="1"/>
  <c r="I128" i="1"/>
  <c r="I129" i="1"/>
  <c r="I130" i="1"/>
  <c r="I131" i="1"/>
  <c r="I132" i="1"/>
  <c r="I133" i="1"/>
  <c r="I134" i="1"/>
  <c r="I135" i="1"/>
  <c r="I151" i="1"/>
  <c r="I137" i="1"/>
  <c r="I138" i="1"/>
  <c r="I139" i="1"/>
  <c r="I140" i="1"/>
  <c r="I141" i="1"/>
  <c r="I142" i="1"/>
  <c r="I143" i="1"/>
  <c r="I144" i="1"/>
  <c r="I145" i="1"/>
  <c r="I146" i="1"/>
  <c r="I147" i="1"/>
  <c r="I148" i="1"/>
  <c r="I149" i="1"/>
  <c r="I150" i="1"/>
  <c r="I19" i="1"/>
  <c r="I152" i="1"/>
  <c r="I153" i="1"/>
  <c r="I154" i="1"/>
  <c r="I189" i="1"/>
  <c r="I156" i="1"/>
  <c r="I157" i="1"/>
  <c r="I158" i="1"/>
  <c r="I159" i="1"/>
  <c r="I160" i="1"/>
  <c r="I161" i="1"/>
  <c r="I162" i="1"/>
  <c r="I163" i="1"/>
  <c r="I164" i="1"/>
  <c r="I165" i="1"/>
  <c r="I166" i="1"/>
  <c r="I167" i="1"/>
  <c r="I168" i="1"/>
  <c r="I169" i="1"/>
  <c r="I170" i="1"/>
  <c r="I171" i="1"/>
  <c r="I172" i="1"/>
  <c r="I136" i="1"/>
  <c r="I174" i="1"/>
  <c r="I175" i="1"/>
  <c r="I176" i="1"/>
  <c r="I177" i="1"/>
  <c r="I178" i="1"/>
  <c r="I179" i="1"/>
  <c r="I180" i="1"/>
  <c r="I181" i="1"/>
  <c r="I182" i="1"/>
  <c r="I183" i="1"/>
  <c r="I184" i="1"/>
  <c r="I185" i="1"/>
  <c r="I186" i="1"/>
  <c r="I187" i="1"/>
  <c r="I188" i="1"/>
  <c r="I155" i="1"/>
  <c r="I190" i="1"/>
  <c r="I191" i="1"/>
  <c r="I192" i="1"/>
  <c r="I193" i="1"/>
  <c r="I194" i="1"/>
  <c r="I195" i="1"/>
  <c r="I196" i="1"/>
  <c r="I197" i="1"/>
  <c r="I198" i="1"/>
  <c r="I199" i="1"/>
  <c r="I200" i="1"/>
  <c r="I201" i="1"/>
  <c r="I2" i="1"/>
  <c r="H3" i="1"/>
  <c r="M3" i="1" s="1"/>
  <c r="H4" i="1"/>
  <c r="M4" i="1" s="1"/>
  <c r="H5" i="1"/>
  <c r="M5" i="1" s="1"/>
  <c r="H6" i="1"/>
  <c r="M6" i="1" s="1"/>
  <c r="H7" i="1"/>
  <c r="M7" i="1" s="1"/>
  <c r="H8" i="1"/>
  <c r="M8" i="1" s="1"/>
  <c r="H9" i="1"/>
  <c r="M9" i="1" s="1"/>
  <c r="H10" i="1"/>
  <c r="M10" i="1" s="1"/>
  <c r="H11" i="1"/>
  <c r="M11" i="1" s="1"/>
  <c r="H12" i="1"/>
  <c r="M12" i="1" s="1"/>
  <c r="H13" i="1"/>
  <c r="M13" i="1" s="1"/>
  <c r="H14" i="1"/>
  <c r="M14" i="1" s="1"/>
  <c r="H15" i="1"/>
  <c r="M15" i="1" s="1"/>
  <c r="H16" i="1"/>
  <c r="M16" i="1" s="1"/>
  <c r="H17" i="1"/>
  <c r="M17" i="1" s="1"/>
  <c r="H18" i="1"/>
  <c r="M18" i="1" s="1"/>
  <c r="H173" i="1"/>
  <c r="M173" i="1" s="1"/>
  <c r="H113" i="1"/>
  <c r="M113" i="1" s="1"/>
  <c r="H21" i="1"/>
  <c r="M21" i="1" s="1"/>
  <c r="H22" i="1"/>
  <c r="M22" i="1" s="1"/>
  <c r="H23" i="1"/>
  <c r="M23" i="1" s="1"/>
  <c r="H24" i="1"/>
  <c r="M24" i="1" s="1"/>
  <c r="H25" i="1"/>
  <c r="M25" i="1" s="1"/>
  <c r="H26" i="1"/>
  <c r="M26" i="1" s="1"/>
  <c r="H27" i="1"/>
  <c r="M27" i="1" s="1"/>
  <c r="H28" i="1"/>
  <c r="M28" i="1" s="1"/>
  <c r="H29" i="1"/>
  <c r="M29" i="1" s="1"/>
  <c r="H30" i="1"/>
  <c r="M30" i="1" s="1"/>
  <c r="H31" i="1"/>
  <c r="M31" i="1" s="1"/>
  <c r="H32" i="1"/>
  <c r="M32" i="1" s="1"/>
  <c r="H33" i="1"/>
  <c r="M33" i="1" s="1"/>
  <c r="H34" i="1"/>
  <c r="M34" i="1" s="1"/>
  <c r="H35" i="1"/>
  <c r="M35" i="1" s="1"/>
  <c r="H36" i="1"/>
  <c r="M36" i="1" s="1"/>
  <c r="H37" i="1"/>
  <c r="M37" i="1" s="1"/>
  <c r="H38" i="1"/>
  <c r="M38" i="1" s="1"/>
  <c r="H39" i="1"/>
  <c r="M39" i="1" s="1"/>
  <c r="H40" i="1"/>
  <c r="M40" i="1" s="1"/>
  <c r="H41" i="1"/>
  <c r="M41" i="1" s="1"/>
  <c r="H42" i="1"/>
  <c r="M42" i="1" s="1"/>
  <c r="H43" i="1"/>
  <c r="M43" i="1" s="1"/>
  <c r="H44" i="1"/>
  <c r="M44" i="1" s="1"/>
  <c r="H45" i="1"/>
  <c r="M45" i="1" s="1"/>
  <c r="H46" i="1"/>
  <c r="M46" i="1" s="1"/>
  <c r="H47" i="1"/>
  <c r="M47" i="1" s="1"/>
  <c r="H48" i="1"/>
  <c r="M48" i="1" s="1"/>
  <c r="H49" i="1"/>
  <c r="M49" i="1" s="1"/>
  <c r="H50" i="1"/>
  <c r="M50" i="1" s="1"/>
  <c r="H51" i="1"/>
  <c r="M51" i="1" s="1"/>
  <c r="H52" i="1"/>
  <c r="M52" i="1" s="1"/>
  <c r="H53" i="1"/>
  <c r="M53" i="1" s="1"/>
  <c r="H54" i="1"/>
  <c r="M54" i="1" s="1"/>
  <c r="H55" i="1"/>
  <c r="M55" i="1" s="1"/>
  <c r="H56" i="1"/>
  <c r="M56" i="1" s="1"/>
  <c r="H57" i="1"/>
  <c r="M57" i="1" s="1"/>
  <c r="H58" i="1"/>
  <c r="M58" i="1" s="1"/>
  <c r="H59" i="1"/>
  <c r="M59" i="1" s="1"/>
  <c r="H60" i="1"/>
  <c r="M60" i="1" s="1"/>
  <c r="H61" i="1"/>
  <c r="M61" i="1" s="1"/>
  <c r="H62" i="1"/>
  <c r="M62" i="1" s="1"/>
  <c r="H63" i="1"/>
  <c r="M63" i="1" s="1"/>
  <c r="H64" i="1"/>
  <c r="M64" i="1" s="1"/>
  <c r="H65" i="1"/>
  <c r="M65" i="1" s="1"/>
  <c r="H66" i="1"/>
  <c r="M66" i="1" s="1"/>
  <c r="H67" i="1"/>
  <c r="M67" i="1" s="1"/>
  <c r="H68" i="1"/>
  <c r="M68" i="1" s="1"/>
  <c r="H69" i="1"/>
  <c r="M69" i="1" s="1"/>
  <c r="H70" i="1"/>
  <c r="M70" i="1" s="1"/>
  <c r="H71" i="1"/>
  <c r="H72" i="1"/>
  <c r="M72" i="1" s="1"/>
  <c r="H73" i="1"/>
  <c r="M73" i="1" s="1"/>
  <c r="H74" i="1"/>
  <c r="M74" i="1" s="1"/>
  <c r="H75" i="1"/>
  <c r="M75" i="1" s="1"/>
  <c r="H76" i="1"/>
  <c r="M76" i="1" s="1"/>
  <c r="H77" i="1"/>
  <c r="M77" i="1" s="1"/>
  <c r="H78" i="1"/>
  <c r="M78" i="1" s="1"/>
  <c r="H79" i="1"/>
  <c r="M79" i="1" s="1"/>
  <c r="H80" i="1"/>
  <c r="M80" i="1" s="1"/>
  <c r="H81" i="1"/>
  <c r="M81" i="1" s="1"/>
  <c r="H82" i="1"/>
  <c r="M82" i="1" s="1"/>
  <c r="H83" i="1"/>
  <c r="M83" i="1" s="1"/>
  <c r="H84" i="1"/>
  <c r="M84" i="1" s="1"/>
  <c r="H85" i="1"/>
  <c r="M85" i="1" s="1"/>
  <c r="H86" i="1"/>
  <c r="M86" i="1" s="1"/>
  <c r="H87" i="1"/>
  <c r="M87" i="1" s="1"/>
  <c r="H88" i="1"/>
  <c r="M88" i="1" s="1"/>
  <c r="H89" i="1"/>
  <c r="M89" i="1" s="1"/>
  <c r="H90" i="1"/>
  <c r="M90" i="1" s="1"/>
  <c r="H91" i="1"/>
  <c r="M91" i="1" s="1"/>
  <c r="H92" i="1"/>
  <c r="M92" i="1" s="1"/>
  <c r="H93" i="1"/>
  <c r="M93" i="1" s="1"/>
  <c r="H94" i="1"/>
  <c r="M94" i="1" s="1"/>
  <c r="H95" i="1"/>
  <c r="M95" i="1" s="1"/>
  <c r="H96" i="1"/>
  <c r="M96" i="1" s="1"/>
  <c r="H97" i="1"/>
  <c r="M97" i="1" s="1"/>
  <c r="H98" i="1"/>
  <c r="M98" i="1" s="1"/>
  <c r="H99" i="1"/>
  <c r="M99" i="1" s="1"/>
  <c r="H100" i="1"/>
  <c r="M100" i="1" s="1"/>
  <c r="H101" i="1"/>
  <c r="M101" i="1" s="1"/>
  <c r="H102" i="1"/>
  <c r="M102" i="1" s="1"/>
  <c r="H103" i="1"/>
  <c r="M103" i="1" s="1"/>
  <c r="H104" i="1"/>
  <c r="M104" i="1" s="1"/>
  <c r="H105" i="1"/>
  <c r="M105" i="1" s="1"/>
  <c r="H106" i="1"/>
  <c r="M106" i="1" s="1"/>
  <c r="H107" i="1"/>
  <c r="M107" i="1" s="1"/>
  <c r="H108" i="1"/>
  <c r="M108" i="1" s="1"/>
  <c r="H109" i="1"/>
  <c r="M109" i="1" s="1"/>
  <c r="H110" i="1"/>
  <c r="M110" i="1" s="1"/>
  <c r="H111" i="1"/>
  <c r="M111" i="1" s="1"/>
  <c r="H112" i="1"/>
  <c r="M112" i="1" s="1"/>
  <c r="H126" i="1"/>
  <c r="M126" i="1" s="1"/>
  <c r="H114" i="1"/>
  <c r="M114" i="1" s="1"/>
  <c r="H115" i="1"/>
  <c r="M115" i="1" s="1"/>
  <c r="H116" i="1"/>
  <c r="M116" i="1" s="1"/>
  <c r="H117" i="1"/>
  <c r="M117" i="1" s="1"/>
  <c r="H118" i="1"/>
  <c r="M118" i="1" s="1"/>
  <c r="H119" i="1"/>
  <c r="M119" i="1" s="1"/>
  <c r="H120" i="1"/>
  <c r="M120" i="1" s="1"/>
  <c r="H121" i="1"/>
  <c r="M121" i="1" s="1"/>
  <c r="H122" i="1"/>
  <c r="M122" i="1" s="1"/>
  <c r="H123" i="1"/>
  <c r="M123" i="1" s="1"/>
  <c r="H124" i="1"/>
  <c r="M124" i="1" s="1"/>
  <c r="H125" i="1"/>
  <c r="M125" i="1" s="1"/>
  <c r="H20" i="1"/>
  <c r="M20" i="1" s="1"/>
  <c r="H127" i="1"/>
  <c r="M127" i="1" s="1"/>
  <c r="H128" i="1"/>
  <c r="M128" i="1" s="1"/>
  <c r="H129" i="1"/>
  <c r="M129" i="1" s="1"/>
  <c r="H130" i="1"/>
  <c r="M130" i="1" s="1"/>
  <c r="H131" i="1"/>
  <c r="M131" i="1" s="1"/>
  <c r="H132" i="1"/>
  <c r="M132" i="1" s="1"/>
  <c r="H133" i="1"/>
  <c r="M133" i="1" s="1"/>
  <c r="H134" i="1"/>
  <c r="M134" i="1" s="1"/>
  <c r="H135" i="1"/>
  <c r="M135" i="1" s="1"/>
  <c r="H151" i="1"/>
  <c r="M151" i="1" s="1"/>
  <c r="H137" i="1"/>
  <c r="M137" i="1" s="1"/>
  <c r="H138" i="1"/>
  <c r="M138" i="1" s="1"/>
  <c r="H139" i="1"/>
  <c r="M139" i="1" s="1"/>
  <c r="H140" i="1"/>
  <c r="M140" i="1" s="1"/>
  <c r="H141" i="1"/>
  <c r="M141" i="1" s="1"/>
  <c r="H142" i="1"/>
  <c r="H143" i="1"/>
  <c r="M143" i="1" s="1"/>
  <c r="H144" i="1"/>
  <c r="M144" i="1" s="1"/>
  <c r="H145" i="1"/>
  <c r="M145" i="1" s="1"/>
  <c r="H146" i="1"/>
  <c r="M146" i="1" s="1"/>
  <c r="H147" i="1"/>
  <c r="M147" i="1" s="1"/>
  <c r="H148" i="1"/>
  <c r="M148" i="1" s="1"/>
  <c r="H149" i="1"/>
  <c r="M149" i="1" s="1"/>
  <c r="H150" i="1"/>
  <c r="M150" i="1" s="1"/>
  <c r="H19" i="1"/>
  <c r="M19" i="1" s="1"/>
  <c r="H152" i="1"/>
  <c r="M152" i="1" s="1"/>
  <c r="H153" i="1"/>
  <c r="M153" i="1" s="1"/>
  <c r="H154" i="1"/>
  <c r="M154" i="1" s="1"/>
  <c r="H189" i="1"/>
  <c r="M189" i="1" s="1"/>
  <c r="H156" i="1"/>
  <c r="M156" i="1" s="1"/>
  <c r="H157" i="1"/>
  <c r="M157" i="1" s="1"/>
  <c r="H158" i="1"/>
  <c r="M158" i="1" s="1"/>
  <c r="H159" i="1"/>
  <c r="M159" i="1" s="1"/>
  <c r="H160" i="1"/>
  <c r="M160" i="1" s="1"/>
  <c r="H161" i="1"/>
  <c r="M161" i="1" s="1"/>
  <c r="H162" i="1"/>
  <c r="M162" i="1" s="1"/>
  <c r="H163" i="1"/>
  <c r="M163" i="1" s="1"/>
  <c r="H164" i="1"/>
  <c r="M164" i="1" s="1"/>
  <c r="H165" i="1"/>
  <c r="M165" i="1" s="1"/>
  <c r="H166" i="1"/>
  <c r="M166" i="1" s="1"/>
  <c r="H167" i="1"/>
  <c r="M167" i="1" s="1"/>
  <c r="H168" i="1"/>
  <c r="M168" i="1" s="1"/>
  <c r="H169" i="1"/>
  <c r="M169" i="1" s="1"/>
  <c r="H170" i="1"/>
  <c r="M170" i="1" s="1"/>
  <c r="H171" i="1"/>
  <c r="M171" i="1" s="1"/>
  <c r="H172" i="1"/>
  <c r="M172" i="1" s="1"/>
  <c r="H136" i="1"/>
  <c r="M136" i="1" s="1"/>
  <c r="H174" i="1"/>
  <c r="M174" i="1" s="1"/>
  <c r="H175" i="1"/>
  <c r="M175" i="1" s="1"/>
  <c r="H176" i="1"/>
  <c r="M176" i="1" s="1"/>
  <c r="H177" i="1"/>
  <c r="M177" i="1" s="1"/>
  <c r="H178" i="1"/>
  <c r="M178" i="1" s="1"/>
  <c r="H179" i="1"/>
  <c r="M179" i="1" s="1"/>
  <c r="H180" i="1"/>
  <c r="M180" i="1" s="1"/>
  <c r="H181" i="1"/>
  <c r="M181" i="1" s="1"/>
  <c r="H182" i="1"/>
  <c r="M182" i="1" s="1"/>
  <c r="H183" i="1"/>
  <c r="M183" i="1" s="1"/>
  <c r="H184" i="1"/>
  <c r="M184" i="1" s="1"/>
  <c r="H185" i="1"/>
  <c r="M185" i="1" s="1"/>
  <c r="H186" i="1"/>
  <c r="M186" i="1" s="1"/>
  <c r="H187" i="1"/>
  <c r="M187" i="1" s="1"/>
  <c r="H188" i="1"/>
  <c r="M188" i="1" s="1"/>
  <c r="H155" i="1"/>
  <c r="M155" i="1" s="1"/>
  <c r="H190" i="1"/>
  <c r="M190" i="1" s="1"/>
  <c r="H191" i="1"/>
  <c r="M191" i="1" s="1"/>
  <c r="H192" i="1"/>
  <c r="M192" i="1" s="1"/>
  <c r="H193" i="1"/>
  <c r="M193" i="1" s="1"/>
  <c r="H194" i="1"/>
  <c r="M194" i="1" s="1"/>
  <c r="H195" i="1"/>
  <c r="M195" i="1" s="1"/>
  <c r="H196" i="1"/>
  <c r="M196" i="1" s="1"/>
  <c r="H197" i="1"/>
  <c r="M197" i="1" s="1"/>
  <c r="H198" i="1"/>
  <c r="M198" i="1" s="1"/>
  <c r="H199" i="1"/>
  <c r="M199" i="1" s="1"/>
  <c r="H200" i="1"/>
  <c r="M200" i="1" s="1"/>
  <c r="H201" i="1"/>
  <c r="M201" i="1" s="1"/>
  <c r="H2" i="1"/>
  <c r="M2" i="1" s="1"/>
  <c r="M71" i="1" l="1"/>
  <c r="M142" i="1"/>
</calcChain>
</file>

<file path=xl/sharedStrings.xml><?xml version="1.0" encoding="utf-8"?>
<sst xmlns="http://schemas.openxmlformats.org/spreadsheetml/2006/main" count="2143" uniqueCount="527">
  <si>
    <t>Transaction ID</t>
  </si>
  <si>
    <t>Customer Name</t>
  </si>
  <si>
    <t>Amount</t>
  </si>
  <si>
    <t>Country</t>
  </si>
  <si>
    <t>Transaction Type</t>
  </si>
  <si>
    <t>Time</t>
  </si>
  <si>
    <t>Previous Flags</t>
  </si>
  <si>
    <t>66c70a92-5ea3-4250-8cca-0acacc0a0043</t>
  </si>
  <si>
    <t>b7f67c2d-cb11-4c8f-832c-e4b7a57cbfe6</t>
  </si>
  <si>
    <t>58ec038d-f8e4-4bff-bf15-906b20d56743</t>
  </si>
  <si>
    <t>6c0f7a12-0867-4dd6-8953-8596d87a15c3</t>
  </si>
  <si>
    <t>8394058a-d86b-4715-a35d-37f4a2e5944b</t>
  </si>
  <si>
    <t>9c221ddf-2ae6-4769-9860-deb1e9e44a1f</t>
  </si>
  <si>
    <t>f4538ebd-8b0e-4f94-b4aa-4d1f24d99ed9</t>
  </si>
  <si>
    <t>5b47c40b-5b9d-4d51-a1a1-13dbd6bfd6da</t>
  </si>
  <si>
    <t>9e25c855-808a-48e3-98bd-fae93e1df29e</t>
  </si>
  <si>
    <t>e744eb86-256c-42d0-aa3a-bf521839a88f</t>
  </si>
  <si>
    <t>edaa7b9c-5173-4af8-8fdb-26baab98bb9e</t>
  </si>
  <si>
    <t>74504bbc-5ac7-4864-a0ac-77e38e57d38b</t>
  </si>
  <si>
    <t>7010bb19-0fff-46a3-9556-b11230a28013</t>
  </si>
  <si>
    <t>b575fd34-fc3c-4a96-b5f3-a99d379df98a</t>
  </si>
  <si>
    <t>48c4af38-6b99-452c-9431-4f2d6c0767de</t>
  </si>
  <si>
    <t>7695fd11-dad7-4898-8c96-e77c4c82872e</t>
  </si>
  <si>
    <t>c6bf44de-5a98-425b-beea-a36342c499f9</t>
  </si>
  <si>
    <t>94bf50e2-1deb-4a57-a2ba-39fb26413577</t>
  </si>
  <si>
    <t>5c38695f-25ed-4c9e-9144-32474f0f6824</t>
  </si>
  <si>
    <t>580f9c68-b37a-454d-881e-f822407592d8</t>
  </si>
  <si>
    <t>abbf6fa0-7697-42a1-897d-defa19606679</t>
  </si>
  <si>
    <t>1cde679e-d4c9-43bc-9909-ab7a35c63e53</t>
  </si>
  <si>
    <t>08ad0221-41b4-4fdd-87f8-b15118969b33</t>
  </si>
  <si>
    <t>c587fdf2-ac13-4e70-91bb-19e9ca9449d6</t>
  </si>
  <si>
    <t>4849ae8a-67dc-410a-b1a7-8ec22f9549de</t>
  </si>
  <si>
    <t>b3981fbb-dbc0-4a26-8792-bdc1bd2229f6</t>
  </si>
  <si>
    <t>c433f18c-8e20-4d7f-88d7-5f8b22d11abc</t>
  </si>
  <si>
    <t>38c878da-ffbd-4b9b-a686-a8ce95da608f</t>
  </si>
  <si>
    <t>fd2274f1-6e23-409f-a5c5-e9c9f3fbe0b2</t>
  </si>
  <si>
    <t>7251f05a-cf73-4974-8877-b74b8f35c8a2</t>
  </si>
  <si>
    <t>f855bb83-fd8b-4c82-8c73-8edeaddc6d65</t>
  </si>
  <si>
    <t>14423241-7e6e-4fcc-9c92-ff44f572cbe5</t>
  </si>
  <si>
    <t>d244d0a3-71d7-4a1a-a1d4-b5e8a91a6804</t>
  </si>
  <si>
    <t>99f60ca4-a307-433b-aa5d-a9327cdbf70d</t>
  </si>
  <si>
    <t>59c2a6eb-94de-4aaf-9c90-9c257a8a89f6</t>
  </si>
  <si>
    <t>7de23c71-052d-4cc7-b571-8ad0bae50e78</t>
  </si>
  <si>
    <t>60529b0a-76da-4646-91d7-bab43ad3a79d</t>
  </si>
  <si>
    <t>74199e1b-8f5e-4bd0-8f26-83d1a96c1ee5</t>
  </si>
  <si>
    <t>75502143-e5c5-44d7-94c5-95113f49747e</t>
  </si>
  <si>
    <t>8d6c382e-23fa-4a46-a9b9-0ed49b69d3df</t>
  </si>
  <si>
    <t>d433ef45-3ced-4178-aea8-ad68b47c49b3</t>
  </si>
  <si>
    <t>722251ba-4395-4be9-92fa-bb6474504851</t>
  </si>
  <si>
    <t>955b3f6b-01db-4728-aa34-6eb5b665952c</t>
  </si>
  <si>
    <t>e24d47e8-ddd4-41ad-a81f-7885be124ad1</t>
  </si>
  <si>
    <t>4e01a442-81ea-48c8-ade8-3f3334e3255d</t>
  </si>
  <si>
    <t>7e05708d-c508-4c47-8e93-5c74b805092f</t>
  </si>
  <si>
    <t>eea9828b-da0e-4a0a-9524-b2859e845e6a</t>
  </si>
  <si>
    <t>45c4a009-8ef6-4874-b1f5-a72d331fd32e</t>
  </si>
  <si>
    <t>eaf659ed-27b6-468d-bb65-1710d2cc506c</t>
  </si>
  <si>
    <t>70cf2b0b-59dc-4ab2-b9d7-6f62d31717ba</t>
  </si>
  <si>
    <t>30c5b38c-9e13-4d23-9026-4c70c298f309</t>
  </si>
  <si>
    <t>b89ed36e-fed3-47c3-affe-5406be1204a8</t>
  </si>
  <si>
    <t>c3e78bb2-bf1d-4b93-9668-067631b275b8</t>
  </si>
  <si>
    <t>575abf2d-614a-49da-bf47-ab2a5a9a0cc2</t>
  </si>
  <si>
    <t>76a200a6-7ebc-4d76-9674-2f73c3321e3e</t>
  </si>
  <si>
    <t>95495b1e-86c5-4834-a5e4-ca46fab84428</t>
  </si>
  <si>
    <t>84e6a7a8-f522-4d77-9870-d4044e333f04</t>
  </si>
  <si>
    <t>6eafa3dd-a005-4d6d-9893-39dbdbf222b9</t>
  </si>
  <si>
    <t>5dc6f9be-b793-48b2-846d-ab0a0a6f7d87</t>
  </si>
  <si>
    <t>aef459f8-3abf-4930-83c0-b16ea7f11025</t>
  </si>
  <si>
    <t>11735d58-25b4-42e2-b64b-adbc0c3abaf3</t>
  </si>
  <si>
    <t>cb997a3d-ab57-4c84-990a-77334b20cbe8</t>
  </si>
  <si>
    <t>6cbf3d03-4d21-42ad-bf03-b7171dc357f4</t>
  </si>
  <si>
    <t>d5c27692-3376-4aea-8a09-41a5ed4195a1</t>
  </si>
  <si>
    <t>f28380fc-7178-4fdc-bf00-111497f60a33</t>
  </si>
  <si>
    <t>ff8bff36-1d55-4185-9cfa-26c3df47acab</t>
  </si>
  <si>
    <t>0c1fb6e0-7c93-4e18-9d29-0daa9e19ae0e</t>
  </si>
  <si>
    <t>5a9a5a8b-d293-4f7f-bdcb-bccb22830a12</t>
  </si>
  <si>
    <t>72015291-5fce-4227-b91d-e372447a6c76</t>
  </si>
  <si>
    <t>9540ad45-708b-477c-921d-4039cb5fc97c</t>
  </si>
  <si>
    <t>9c279d06-3bcb-4fb4-afa6-652e0df7e2f1</t>
  </si>
  <si>
    <t>b2cbd1eb-0c5e-434a-93e8-001859f1ceb5</t>
  </si>
  <si>
    <t>a76ae8fe-7ca6-4a91-8ad7-0594e06ee049</t>
  </si>
  <si>
    <t>19454f43-5805-4825-8aec-5e4b7edd1c62</t>
  </si>
  <si>
    <t>41ad6a80-bcee-49d5-9b34-50790300673d</t>
  </si>
  <si>
    <t>f0e234f3-adf7-47d8-b492-7541d7a23c23</t>
  </si>
  <si>
    <t>693ad222-c81e-4479-98b0-04aa75cb91ed</t>
  </si>
  <si>
    <t>121a3857-3e02-4057-bbd2-99af4a608449</t>
  </si>
  <si>
    <t>d58def4a-e4e0-4342-b3c9-a8e2298c12a8</t>
  </si>
  <si>
    <t>22791946-e093-4eb8-ab73-006d95aba090</t>
  </si>
  <si>
    <t>67c48717-2955-49d1-84a8-9b368f4b59c1</t>
  </si>
  <si>
    <t>c1b6c225-e96c-4fb4-a9f5-7bf36bb214ae</t>
  </si>
  <si>
    <t>fa91a402-f190-424a-b350-74960b5d3d8c</t>
  </si>
  <si>
    <t>65b7d481-140d-4a07-b431-b3c30c5767df</t>
  </si>
  <si>
    <t>4e3b3f66-9141-4d8f-8903-304ba68f9b0f</t>
  </si>
  <si>
    <t>69896a60-9c25-40c5-b01e-4fdc0586d66d</t>
  </si>
  <si>
    <t>d24c5557-722d-4d32-8df8-02d4ef7f5341</t>
  </si>
  <si>
    <t>4acbabc6-e738-4c04-bac1-3cc8be1228e1</t>
  </si>
  <si>
    <t>bb153e52-2641-4fe8-bde8-84ea80156f10</t>
  </si>
  <si>
    <t>e92e76b2-d98d-4813-95d5-44c04cc4961b</t>
  </si>
  <si>
    <t>ea7fc6dd-d6f3-45ce-ae50-f1c68247be34</t>
  </si>
  <si>
    <t>d1c5ffa6-08f7-4fc2-bb5e-feeec790590d</t>
  </si>
  <si>
    <t>cfdcb5e2-b7a0-458c-8cf7-b812207d1828</t>
  </si>
  <si>
    <t>808e01fd-d363-477e-bdbc-f5eb9f87dc38</t>
  </si>
  <si>
    <t>fb59ba12-547e-40a1-ac24-30bc2aab4350</t>
  </si>
  <si>
    <t>09f6ece4-b66c-438f-86a4-71b06e447a26</t>
  </si>
  <si>
    <t>7f71e099-9888-4790-9cfd-8a7130064184</t>
  </si>
  <si>
    <t>d5ce0479-3328-436b-b728-6071912de715</t>
  </si>
  <si>
    <t>856e8bbf-9770-472e-9ced-b1f67ce9f98c</t>
  </si>
  <si>
    <t>80e9f1a0-7ef6-4a9e-890a-a0d08b0a29de</t>
  </si>
  <si>
    <t>268edf96-805c-4606-ab2d-4a2697276f00</t>
  </si>
  <si>
    <t>b8896d20-b97e-41af-bbd2-6c35000260d7</t>
  </si>
  <si>
    <t>edee3fa8-d705-4283-8496-752c153a49be</t>
  </si>
  <si>
    <t>c7ba04cb-67d0-49ac-8a48-dea902246856</t>
  </si>
  <si>
    <t>f3e752d1-f685-4961-8043-c51a4b7fa548</t>
  </si>
  <si>
    <t>ca82e6da-eee2-44cb-bed4-be25034adda5</t>
  </si>
  <si>
    <t>1a1ccf0f-6c31-41be-8507-fef6e89ce2f4</t>
  </si>
  <si>
    <t>5af8f94a-4865-42a1-a14b-42328eeec9d0</t>
  </si>
  <si>
    <t>6d92f7c2-c32a-4d84-b311-18b65e6f1c44</t>
  </si>
  <si>
    <t>427dc4e3-4077-4c39-8ba1-065d79e5d2f1</t>
  </si>
  <si>
    <t>6d985037-713a-4c8e-b9f1-a15a600aadaf</t>
  </si>
  <si>
    <t>88718e1e-096d-41ad-abc0-28f3863bc122</t>
  </si>
  <si>
    <t>c249bac6-e230-49ac-ba0c-798adf65cea4</t>
  </si>
  <si>
    <t>b755c504-58f1-48f6-a692-98ba550774f2</t>
  </si>
  <si>
    <t>4dfd2130-4327-44e9-983d-8437036b7ae8</t>
  </si>
  <si>
    <t>ca071c13-b2e8-44db-8bd4-5de72be2b13b</t>
  </si>
  <si>
    <t>bc3d4053-723e-4a9e-b7a2-238701958e5c</t>
  </si>
  <si>
    <t>24f07cb3-92e0-4d99-ae51-2a554297dbbd</t>
  </si>
  <si>
    <t>56f55f7e-0eac-40cc-99a9-d4911edccab6</t>
  </si>
  <si>
    <t>53736096-71c2-492c-9d4b-0f30a05d8ced</t>
  </si>
  <si>
    <t>8cd7cd93-db16-4fe5-8dc9-82ba27b88200</t>
  </si>
  <si>
    <t>42bf6872-b2bc-444e-b5dc-ebf6d1cbd375</t>
  </si>
  <si>
    <t>b3bbfbba-0722-4386-894b-6073b752eafb</t>
  </si>
  <si>
    <t>db623815-82bc-4642-84a5-c37574aa56de</t>
  </si>
  <si>
    <t>de928711-7c21-439a-9d54-6fa466dc7949</t>
  </si>
  <si>
    <t>6ade109c-ac73-4253-88c1-547c025b63bd</t>
  </si>
  <si>
    <t>925a2869-2f87-4585-913f-c2b3098beed0</t>
  </si>
  <si>
    <t>de7243ed-42ca-45f6-8184-c1d20f08cfee</t>
  </si>
  <si>
    <t>9583ce02-2db8-4406-bfe2-ab226feb3d11</t>
  </si>
  <si>
    <t>c8297c7a-36d7-4bb4-bbc4-19802952c0ca</t>
  </si>
  <si>
    <t>83ab7c3e-01c1-4757-a829-8b009cbccf53</t>
  </si>
  <si>
    <t>2989dad2-446b-4506-bcb9-322bf6400c3c</t>
  </si>
  <si>
    <t>cf1136e8-5b72-430f-97a1-e5452ce4b9b9</t>
  </si>
  <si>
    <t>aaa2bd97-a7d9-4c70-9edc-469f8fbf08de</t>
  </si>
  <si>
    <t>78ca8811-5394-4dcf-9e9c-509fe67b9f9c</t>
  </si>
  <si>
    <t>2d98bd13-6517-4970-b935-868ab36873e7</t>
  </si>
  <si>
    <t>4f754811-fd8e-471c-86c3-748150927cae</t>
  </si>
  <si>
    <t>ebb1357c-7f1a-4ea2-a6f8-b94b8d58ced7</t>
  </si>
  <si>
    <t>ac2d51d8-2e43-4b97-8c6a-5a2b4e41feff</t>
  </si>
  <si>
    <t>d842cc10-222a-444c-b91b-c82e3efa8703</t>
  </si>
  <si>
    <t>a193fa9d-7bc4-490a-88e4-805188ee6ed7</t>
  </si>
  <si>
    <t>5040f208-a9ea-44dc-9df6-f27558f3dd2c</t>
  </si>
  <si>
    <t>c87f73a8-74e0-4010-870a-c1fc9357e2e5</t>
  </si>
  <si>
    <t>731954b1-c6c7-4a65-8f1c-7f9ea1eea95f</t>
  </si>
  <si>
    <t>dd4c619e-1a8c-468d-93d3-271630c4583b</t>
  </si>
  <si>
    <t>591c1679-81ca-49ec-9f61-983c32139440</t>
  </si>
  <si>
    <t>11553330-f3cd-4620-a69f-a1f7b7e91fe4</t>
  </si>
  <si>
    <t>c2f5c3d3-2e34-4e99-bb3f-91dfeea9966b</t>
  </si>
  <si>
    <t>a573ed36-0400-4af7-8494-d510ab8d85eb</t>
  </si>
  <si>
    <t>2de49028-2f6a-4a7e-9fd1-7544cfbf8538</t>
  </si>
  <si>
    <t>61b54b07-a804-478f-9cf1-aac171082c9f</t>
  </si>
  <si>
    <t>1a875fd0-0143-4ef2-8124-4f415eff9ed1</t>
  </si>
  <si>
    <t>accd0cd3-cd99-4e25-9311-31da1fa887d9</t>
  </si>
  <si>
    <t>ef3a5c3a-6cdb-4ebf-9fef-6fbaeff0b6e5</t>
  </si>
  <si>
    <t>5aa0571f-6b55-418e-9539-012af768e2aa</t>
  </si>
  <si>
    <t>b3009b75-7dd9-430d-a69d-b66bde09091c</t>
  </si>
  <si>
    <t>bf0af75e-c252-405f-988c-10b5534e1bf4</t>
  </si>
  <si>
    <t>343787e1-00d9-4aeb-b7be-c41bda8e1170</t>
  </si>
  <si>
    <t>a235f59a-b582-4939-bc6d-53883703e156</t>
  </si>
  <si>
    <t>ab9f7588-dcf2-426e-befd-0eda24efce53</t>
  </si>
  <si>
    <t>4443527d-9ab6-4db6-b614-a49a9f23d9eb</t>
  </si>
  <si>
    <t>84f8bb37-5686-466b-bfff-ec9e1069a504</t>
  </si>
  <si>
    <t>cef1b2dc-e3b4-484a-899a-467eaa9b4b25</t>
  </si>
  <si>
    <t>eec64b16-6f7b-4fbb-a598-338fd026cfee</t>
  </si>
  <si>
    <t>77ee146d-b6e5-40a3-af15-e21429568fd6</t>
  </si>
  <si>
    <t>c10de877-5755-4598-b6d6-35fe6706c714</t>
  </si>
  <si>
    <t>514b8939-c0d2-4cfa-91ca-a34d0d52210e</t>
  </si>
  <si>
    <t>da9cbcd6-c698-49a3-88ce-a8d96e85c363</t>
  </si>
  <si>
    <t>e81dd545-65d3-46f1-8288-19b3be926644</t>
  </si>
  <si>
    <t>1c6c184e-d4d3-4f14-b612-d228baea5eca</t>
  </si>
  <si>
    <t>a6cb1807-9292-47f8-8d57-32fa5180002e</t>
  </si>
  <si>
    <t>b3a2838f-8125-4a15-9978-516158453f0c</t>
  </si>
  <si>
    <t>93d62d7f-a243-45b3-9291-8bfb322739b7</t>
  </si>
  <si>
    <t>7974e43f-56db-414c-a6df-a53918f588f1</t>
  </si>
  <si>
    <t>4970da36-d9e2-489f-9d80-48ba2f29d9c9</t>
  </si>
  <si>
    <t>e2e58413-f700-4af6-a2cf-0bddcf0d856a</t>
  </si>
  <si>
    <t>3e040037-c6f2-43d8-98bd-40b86de6ec09</t>
  </si>
  <si>
    <t>c7f808bb-e49f-4adc-aa1b-d161d5fcdb62</t>
  </si>
  <si>
    <t>605e9e41-00a1-4870-aa50-89ad69fe4020</t>
  </si>
  <si>
    <t>4dbb000e-2d39-4bda-abb6-af19c2e268d3</t>
  </si>
  <si>
    <t>532f8fa3-cfc7-4239-b67d-f24c0ebe2866</t>
  </si>
  <si>
    <t>3ea430cf-5edc-4ea5-a801-c030bd2618ea</t>
  </si>
  <si>
    <t>824567d6-36d0-4296-9483-d39d4dd2532e</t>
  </si>
  <si>
    <t>3e463c9b-1d1e-48cc-9b74-4783b01a2ec4</t>
  </si>
  <si>
    <t>1b12ac58-bac2-4614-8a1c-878847620c37</t>
  </si>
  <si>
    <t>44772943-c67f-4853-b004-c37496a3e310</t>
  </si>
  <si>
    <t>03064ae8-d756-4cee-8635-5b356eb04ff5</t>
  </si>
  <si>
    <t>781d1e0a-b916-4d79-bb33-ec0049452222</t>
  </si>
  <si>
    <t>66f8a6aa-b340-47b0-a879-2cf5095c34dc</t>
  </si>
  <si>
    <t>9c57128e-044c-4513-a517-0deb371988b0</t>
  </si>
  <si>
    <t>c4b6c246-b510-43bf-b69f-fea47fa66301</t>
  </si>
  <si>
    <t>6a242c29-bfa3-480f-a639-7762e535ecb3</t>
  </si>
  <si>
    <t>08595d43-d4cb-4201-8573-25d891545bb2</t>
  </si>
  <si>
    <t>5648f98c-6ed3-41ff-9c6d-07ee65fc2042</t>
  </si>
  <si>
    <t>abdc5c5a-36d1-4ca6-870c-d2bded2596e5</t>
  </si>
  <si>
    <t>38ed9dd0-ac13-4464-ac32-465753552e70</t>
  </si>
  <si>
    <t>9ccf303d-28f9-4d5a-9c91-d94a06884162</t>
  </si>
  <si>
    <t>4dce0979-d7cb-485b-9baa-68de95d8693a</t>
  </si>
  <si>
    <t>444c4580-b4e5-4e36-b86d-2bdbf2f8dfaa</t>
  </si>
  <si>
    <t>5293edbb-2280-4f23-8a06-60c5a47a95a8</t>
  </si>
  <si>
    <t>Lonnie Mcpherson</t>
  </si>
  <si>
    <t>Linda Wagner</t>
  </si>
  <si>
    <t>Nicholas Sherman</t>
  </si>
  <si>
    <t>Dakota Garcia</t>
  </si>
  <si>
    <t>Ashley Wolfe</t>
  </si>
  <si>
    <t>Chad Dominguez</t>
  </si>
  <si>
    <t>Joseph James</t>
  </si>
  <si>
    <t>Michael Edwards</t>
  </si>
  <si>
    <t>Diane West</t>
  </si>
  <si>
    <t>Erika Stokes</t>
  </si>
  <si>
    <t>Melissa Parker</t>
  </si>
  <si>
    <t>Jordan Davis</t>
  </si>
  <si>
    <t>Crystal Torres</t>
  </si>
  <si>
    <t>Stephen Gutierrez</t>
  </si>
  <si>
    <t>Dana Cochran</t>
  </si>
  <si>
    <t>Gregory Ortiz</t>
  </si>
  <si>
    <t>Tyler Haas</t>
  </si>
  <si>
    <t>Shelly Diaz</t>
  </si>
  <si>
    <t>Matthew Taylor</t>
  </si>
  <si>
    <t>Wanda Cummings</t>
  </si>
  <si>
    <t>Steven Rogers</t>
  </si>
  <si>
    <t>Elizabeth Lopez</t>
  </si>
  <si>
    <t>Brian Cole</t>
  </si>
  <si>
    <t>Anna Farrell</t>
  </si>
  <si>
    <t>Amanda Lewis</t>
  </si>
  <si>
    <t>Tiffany Morgan</t>
  </si>
  <si>
    <t>Brian Marsh</t>
  </si>
  <si>
    <t>Hannah Owens</t>
  </si>
  <si>
    <t>Ashley Jones</t>
  </si>
  <si>
    <t>Angela Clark</t>
  </si>
  <si>
    <t>Martha Bradley</t>
  </si>
  <si>
    <t>Dustin Rogers</t>
  </si>
  <si>
    <t>Linda Murphy</t>
  </si>
  <si>
    <t>Stephanie Chen</t>
  </si>
  <si>
    <t>Tina Cook</t>
  </si>
  <si>
    <t>William Friedman</t>
  </si>
  <si>
    <t>Tyler Griffith</t>
  </si>
  <si>
    <t>Kenneth Vega</t>
  </si>
  <si>
    <t>Christopher Herrera</t>
  </si>
  <si>
    <t>Catherine Johnson</t>
  </si>
  <si>
    <t>Bryan Barton</t>
  </si>
  <si>
    <t>John Thomas</t>
  </si>
  <si>
    <t>Heather Park</t>
  </si>
  <si>
    <t>Amy Rivera</t>
  </si>
  <si>
    <t>Arthur Hernandez</t>
  </si>
  <si>
    <t>William Bell</t>
  </si>
  <si>
    <t>Timothy Horton</t>
  </si>
  <si>
    <t>Brandon Castillo</t>
  </si>
  <si>
    <t>Cynthia Gibbs</t>
  </si>
  <si>
    <t>Aaron Zavala</t>
  </si>
  <si>
    <t>Anthony Mccormick</t>
  </si>
  <si>
    <t>Dustin Anderson</t>
  </si>
  <si>
    <t>Natalie Austin</t>
  </si>
  <si>
    <t>Amanda Weber</t>
  </si>
  <si>
    <t>David Bender</t>
  </si>
  <si>
    <t>Rebecca Sparks</t>
  </si>
  <si>
    <t>Mark Brooks</t>
  </si>
  <si>
    <t>Alyssa Nixon</t>
  </si>
  <si>
    <t>Jennifer Wilson</t>
  </si>
  <si>
    <t>Anna Gonzalez</t>
  </si>
  <si>
    <t>Andrew Morrow</t>
  </si>
  <si>
    <t>Nathan Duncan</t>
  </si>
  <si>
    <t>Anthony Hill</t>
  </si>
  <si>
    <t>Natalie Le</t>
  </si>
  <si>
    <t>Ian Ellis</t>
  </si>
  <si>
    <t>Rachael Lopez</t>
  </si>
  <si>
    <t>Joseph Adams</t>
  </si>
  <si>
    <t>Alison Owen</t>
  </si>
  <si>
    <t>Eric Combs</t>
  </si>
  <si>
    <t>Sarah Chan</t>
  </si>
  <si>
    <t>Laura Robinson</t>
  </si>
  <si>
    <t>Lucas Jordan</t>
  </si>
  <si>
    <t>Stephen Palmer</t>
  </si>
  <si>
    <t>Robert Archer</t>
  </si>
  <si>
    <t>Elizabeth Page</t>
  </si>
  <si>
    <t>Brittany Baker</t>
  </si>
  <si>
    <t>Ariana Valdez</t>
  </si>
  <si>
    <t>Jonathan Foley</t>
  </si>
  <si>
    <t>Dr. John Perkins</t>
  </si>
  <si>
    <t>Danielle Henry</t>
  </si>
  <si>
    <t>Aaron Perez</t>
  </si>
  <si>
    <t>Jodi Willis</t>
  </si>
  <si>
    <t>Abigail James</t>
  </si>
  <si>
    <t>Lauren Rollins</t>
  </si>
  <si>
    <t>Mr. Bryan Freeman</t>
  </si>
  <si>
    <t>Connie Dillon</t>
  </si>
  <si>
    <t>Joshua Bradford</t>
  </si>
  <si>
    <t>Amy Weaver</t>
  </si>
  <si>
    <t>Kristen Lindsey DVM</t>
  </si>
  <si>
    <t>Franklin Oliver</t>
  </si>
  <si>
    <t>Brenda Brown</t>
  </si>
  <si>
    <t>Anna Miles</t>
  </si>
  <si>
    <t>Roger Schwartz</t>
  </si>
  <si>
    <t>Susan Browning</t>
  </si>
  <si>
    <t>Latasha Campbell</t>
  </si>
  <si>
    <t>Kayla Nichols</t>
  </si>
  <si>
    <t>Jennifer Patterson</t>
  </si>
  <si>
    <t>Stacey Mayer</t>
  </si>
  <si>
    <t>Richard Shepherd</t>
  </si>
  <si>
    <t>Connie Williams</t>
  </si>
  <si>
    <t>Lisa Williams</t>
  </si>
  <si>
    <t>Todd Mitchell</t>
  </si>
  <si>
    <t>Charles York</t>
  </si>
  <si>
    <t>Emily Johnson</t>
  </si>
  <si>
    <t>Mark Mack</t>
  </si>
  <si>
    <t>Christopher Mitchell</t>
  </si>
  <si>
    <t>Michael Lopez</t>
  </si>
  <si>
    <t>Sara Gonzalez</t>
  </si>
  <si>
    <t>Katherine Mosley</t>
  </si>
  <si>
    <t>Joshua Grant</t>
  </si>
  <si>
    <t>Michael Davis</t>
  </si>
  <si>
    <t>Jeffrey Garrison</t>
  </si>
  <si>
    <t>Lindsey Jones</t>
  </si>
  <si>
    <t>Ralph Kramer</t>
  </si>
  <si>
    <t>Kimberly Baker MD</t>
  </si>
  <si>
    <t>Jeremy Walker</t>
  </si>
  <si>
    <t>Hailey White</t>
  </si>
  <si>
    <t>Nancy Sanchez</t>
  </si>
  <si>
    <t>Johnny Villarreal</t>
  </si>
  <si>
    <t>Valerie Johnson</t>
  </si>
  <si>
    <t>Joel Franklin</t>
  </si>
  <si>
    <t>Ruben Weber</t>
  </si>
  <si>
    <t>Tonya Marshall</t>
  </si>
  <si>
    <t>Timothy Jensen</t>
  </si>
  <si>
    <t>Christine Nash</t>
  </si>
  <si>
    <t>Jason Williams III</t>
  </si>
  <si>
    <t>Thomas Sutton</t>
  </si>
  <si>
    <t>Russell Harris</t>
  </si>
  <si>
    <t>Charles Miller</t>
  </si>
  <si>
    <t>Charles Frye</t>
  </si>
  <si>
    <t>Sarah Henry</t>
  </si>
  <si>
    <t>Christopher Hubbard</t>
  </si>
  <si>
    <t>Sydney Mccormick</t>
  </si>
  <si>
    <t>Joseph Watkins</t>
  </si>
  <si>
    <t>Amanda Mitchell</t>
  </si>
  <si>
    <t>David Mullins</t>
  </si>
  <si>
    <t>Kyle Jones</t>
  </si>
  <si>
    <t>Ashley Hanna</t>
  </si>
  <si>
    <t>Christopher Gallagher</t>
  </si>
  <si>
    <t>Darren Wood</t>
  </si>
  <si>
    <t>Alicia Rivera</t>
  </si>
  <si>
    <t>Rebecca Carter</t>
  </si>
  <si>
    <t>Thomas Bennett</t>
  </si>
  <si>
    <t>Kimberly Charles</t>
  </si>
  <si>
    <t>Sarah Rogers</t>
  </si>
  <si>
    <t>David Vance</t>
  </si>
  <si>
    <t>Gabriela Diaz</t>
  </si>
  <si>
    <t>Ruben Johnson</t>
  </si>
  <si>
    <t>Sherry Pearson</t>
  </si>
  <si>
    <t>Ryan Ward</t>
  </si>
  <si>
    <t>Eric Dean</t>
  </si>
  <si>
    <t>Douglas Bowman</t>
  </si>
  <si>
    <t>Austin King</t>
  </si>
  <si>
    <t>Tasha Greene</t>
  </si>
  <si>
    <t>Michael Barnes</t>
  </si>
  <si>
    <t>Jonathan Scott</t>
  </si>
  <si>
    <t>Patricia Poole</t>
  </si>
  <si>
    <t>Brittany Lewis</t>
  </si>
  <si>
    <t>Mark Chavez</t>
  </si>
  <si>
    <t>Peggy Smith</t>
  </si>
  <si>
    <t>Angela Kramer</t>
  </si>
  <si>
    <t>Jasmine Perez</t>
  </si>
  <si>
    <t>Elizabeth Fisher</t>
  </si>
  <si>
    <t>Janice Cummings</t>
  </si>
  <si>
    <t>Terry Mason</t>
  </si>
  <si>
    <t>Jessica Foster</t>
  </si>
  <si>
    <t>Sarah Harrell</t>
  </si>
  <si>
    <t>Candice Farrell</t>
  </si>
  <si>
    <t>Kimberly Jensen</t>
  </si>
  <si>
    <t>Oscar Duke</t>
  </si>
  <si>
    <t>Sergio Elliott</t>
  </si>
  <si>
    <t>Juan Riley</t>
  </si>
  <si>
    <t>Adrian Day</t>
  </si>
  <si>
    <t>James Garcia</t>
  </si>
  <si>
    <t>Sarah Miller</t>
  </si>
  <si>
    <t>Daniel Gutierrez</t>
  </si>
  <si>
    <t>Daniel Smith</t>
  </si>
  <si>
    <t>Matthew Adams</t>
  </si>
  <si>
    <t>Rachel Lewis</t>
  </si>
  <si>
    <t>Joshua Hamilton</t>
  </si>
  <si>
    <t>Jacob Davis</t>
  </si>
  <si>
    <t>Felicia Mendoza</t>
  </si>
  <si>
    <t>Robert Miller</t>
  </si>
  <si>
    <t>Kenneth Johnson</t>
  </si>
  <si>
    <t>Garrett Clark</t>
  </si>
  <si>
    <t>Peggy Williams</t>
  </si>
  <si>
    <t>Mercedes Miller</t>
  </si>
  <si>
    <t>Margaret Alvarez</t>
  </si>
  <si>
    <t>Caitlin Simmons</t>
  </si>
  <si>
    <t>Miss Shelley Walker DDS</t>
  </si>
  <si>
    <t>Kristi Foster</t>
  </si>
  <si>
    <t>Patrick Barnett</t>
  </si>
  <si>
    <t>Susan Martin</t>
  </si>
  <si>
    <t>Timothy Stephens</t>
  </si>
  <si>
    <t>Catherine Scott</t>
  </si>
  <si>
    <t>Jennifer Dean</t>
  </si>
  <si>
    <t>Alan Rios</t>
  </si>
  <si>
    <t>Christopher Harper</t>
  </si>
  <si>
    <t>Jessica Larsen</t>
  </si>
  <si>
    <t>Erika Hamilton</t>
  </si>
  <si>
    <t>Brazil</t>
  </si>
  <si>
    <t>Mexico</t>
  </si>
  <si>
    <t>Australia</t>
  </si>
  <si>
    <t>China</t>
  </si>
  <si>
    <t>UK</t>
  </si>
  <si>
    <t>USA</t>
  </si>
  <si>
    <t>Germany</t>
  </si>
  <si>
    <t>India</t>
  </si>
  <si>
    <t>Canada</t>
  </si>
  <si>
    <t>France</t>
  </si>
  <si>
    <t>Purchase</t>
  </si>
  <si>
    <t>Payment</t>
  </si>
  <si>
    <t>Withdrawal</t>
  </si>
  <si>
    <t>Transfer</t>
  </si>
  <si>
    <t>Deposit</t>
  </si>
  <si>
    <t>Wire</t>
  </si>
  <si>
    <t>22:45</t>
  </si>
  <si>
    <t>00:45</t>
  </si>
  <si>
    <t>00:15</t>
  </si>
  <si>
    <t>04:15</t>
  </si>
  <si>
    <t>01:45</t>
  </si>
  <si>
    <t>23:30</t>
  </si>
  <si>
    <t>11:30</t>
  </si>
  <si>
    <t>21:00</t>
  </si>
  <si>
    <t>05:30</t>
  </si>
  <si>
    <t>08:15</t>
  </si>
  <si>
    <t>20:15</t>
  </si>
  <si>
    <t>14:30</t>
  </si>
  <si>
    <t>06:30</t>
  </si>
  <si>
    <t>04:30</t>
  </si>
  <si>
    <t>07:15</t>
  </si>
  <si>
    <t>10:15</t>
  </si>
  <si>
    <t>19:00</t>
  </si>
  <si>
    <t>23:00</t>
  </si>
  <si>
    <t>19:45</t>
  </si>
  <si>
    <t>16:15</t>
  </si>
  <si>
    <t>09:00</t>
  </si>
  <si>
    <t>13:00</t>
  </si>
  <si>
    <t>07:30</t>
  </si>
  <si>
    <t>09:15</t>
  </si>
  <si>
    <t>02:45</t>
  </si>
  <si>
    <t>08:00</t>
  </si>
  <si>
    <t>11:45</t>
  </si>
  <si>
    <t>22:15</t>
  </si>
  <si>
    <t>14:00</t>
  </si>
  <si>
    <t>21:30</t>
  </si>
  <si>
    <t>01:30</t>
  </si>
  <si>
    <t>18:45</t>
  </si>
  <si>
    <t>16:30</t>
  </si>
  <si>
    <t>17:30</t>
  </si>
  <si>
    <t>05:15</t>
  </si>
  <si>
    <t>05:45</t>
  </si>
  <si>
    <t>00:30</t>
  </si>
  <si>
    <t>11:00</t>
  </si>
  <si>
    <t>06:45</t>
  </si>
  <si>
    <t>01:15</t>
  </si>
  <si>
    <t>12:45</t>
  </si>
  <si>
    <t>09:30</t>
  </si>
  <si>
    <t>08:45</t>
  </si>
  <si>
    <t>19:15</t>
  </si>
  <si>
    <t>04:00</t>
  </si>
  <si>
    <t>18:30</t>
  </si>
  <si>
    <t>14:45</t>
  </si>
  <si>
    <t>19:30</t>
  </si>
  <si>
    <t>15:15</t>
  </si>
  <si>
    <t>16:00</t>
  </si>
  <si>
    <t>21:45</t>
  </si>
  <si>
    <t>15:30</t>
  </si>
  <si>
    <t>23:15</t>
  </si>
  <si>
    <t>07:00</t>
  </si>
  <si>
    <t>13:15</t>
  </si>
  <si>
    <t>15:00</t>
  </si>
  <si>
    <t>17:00</t>
  </si>
  <si>
    <t>12:15</t>
  </si>
  <si>
    <t>18:00</t>
  </si>
  <si>
    <t>02:00</t>
  </si>
  <si>
    <t>03:45</t>
  </si>
  <si>
    <t>23:45</t>
  </si>
  <si>
    <t>10:00</t>
  </si>
  <si>
    <t>12:30</t>
  </si>
  <si>
    <t>04:45</t>
  </si>
  <si>
    <t>01:00</t>
  </si>
  <si>
    <t>13:30</t>
  </si>
  <si>
    <t>21:15</t>
  </si>
  <si>
    <t>00:00</t>
  </si>
  <si>
    <t>16:45</t>
  </si>
  <si>
    <t>05:00</t>
  </si>
  <si>
    <t>09:45</t>
  </si>
  <si>
    <t>10:45</t>
  </si>
  <si>
    <t>22:00</t>
  </si>
  <si>
    <t>02:15</t>
  </si>
  <si>
    <t>06:00</t>
  </si>
  <si>
    <t>13:45</t>
  </si>
  <si>
    <t>03:30</t>
  </si>
  <si>
    <t>02:30</t>
  </si>
  <si>
    <t>11:15</t>
  </si>
  <si>
    <t>15:45</t>
  </si>
  <si>
    <t>07:45</t>
  </si>
  <si>
    <t>Total Risk Score</t>
  </si>
  <si>
    <t>High Amount (&gt;1000)</t>
  </si>
  <si>
    <t>Foreign Country</t>
  </si>
  <si>
    <t>Risky Transcation Type</t>
  </si>
  <si>
    <t>Odd Transaction Time</t>
  </si>
  <si>
    <t>Has Previous Flags</t>
  </si>
  <si>
    <t>Grand Total</t>
  </si>
  <si>
    <t>Count of Transaction ID</t>
  </si>
  <si>
    <t>Country Type</t>
  </si>
  <si>
    <t>Count</t>
  </si>
  <si>
    <t>Foreign</t>
  </si>
  <si>
    <t>Average of Total Risk Score</t>
  </si>
  <si>
    <t xml:space="preserve">            </t>
  </si>
  <si>
    <t>Risk Score</t>
  </si>
  <si>
    <t>Country Name</t>
  </si>
  <si>
    <t>Time of Day</t>
  </si>
  <si>
    <t>Row Labels</t>
  </si>
  <si>
    <t>22.47-1022.47</t>
  </si>
  <si>
    <t>1022.47-2022.47</t>
  </si>
  <si>
    <t>2022.47-3022.47</t>
  </si>
  <si>
    <t>3022.47-4022.47</t>
  </si>
  <si>
    <t>4022.47-5022.47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</si>
</sst>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Gill Sans MT"/>
      <family val="2"/>
      <scheme val="minor"/>
    </font>
    <font>
      <b/>
      <sz val="11"/>
      <color theme="1"/>
      <name val="Gill Sans MT"/>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1" fillId="0" borderId="3" xfId="0" applyFont="1" applyBorder="1" applyAlignment="1">
      <alignment horizontal="center" vertical="top"/>
    </xf>
    <xf numFmtId="0" fontId="0" fillId="0" borderId="0" xfId="0" applyAlignment="1">
      <alignment horizontal="right"/>
    </xf>
    <xf numFmtId="2" fontId="0" fillId="0" borderId="0" xfId="0" applyNumberFormat="1"/>
  </cellXfs>
  <cellStyles count="1">
    <cellStyle name="Normal" xfId="0" builtinId="0"/>
  </cellStyles>
  <dxfs count="4">
    <dxf>
      <font>
        <color theme="1"/>
      </font>
      <fill>
        <patternFill>
          <bgColor rgb="FF00B050"/>
        </patternFill>
      </fill>
    </dxf>
    <dxf>
      <fill>
        <patternFill>
          <bgColor rgb="FFFFFD78"/>
        </patternFill>
      </fill>
    </dxf>
    <dxf>
      <fill>
        <patternFill>
          <bgColor rgb="FFFFD579"/>
        </patternFill>
      </fill>
    </dxf>
    <dxf>
      <font>
        <color theme="0"/>
      </font>
      <fill>
        <patternFill>
          <bgColor rgb="FFC00000"/>
        </patternFill>
      </fill>
    </dxf>
  </dxfs>
  <tableStyles count="0" defaultTableStyle="TableStyleMedium9" defaultPivotStyle="PivotStyleLight16"/>
  <colors>
    <mruColors>
      <color rgb="FFFFFD78"/>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[fraud_risk_dashboard_portfolio.xlsx]pivots!PivotTable1</c:name>
    <c:fmtId val="0"/>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US" sz="1400"/>
              <a:t>Fraud Risk Score Distribution</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rgbClr val="FFC000"/>
            </a:solid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rgbClr val="C00000"/>
            </a:solid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solidFill>
              <a:schemeClr val="accent5">
                <a:lumMod val="60000"/>
                <a:lumOff val="40000"/>
              </a:schemeClr>
            </a:solidFill>
          </a:ln>
          <a:effectLst>
            <a:innerShdw blurRad="114300">
              <a:schemeClr val="accent1"/>
            </a:innerShdw>
          </a:effectLst>
        </c:spPr>
      </c:pivotFmt>
      <c:pivotFmt>
        <c:idx val="4"/>
        <c:spPr>
          <a:solidFill>
            <a:srgbClr val="92D050"/>
          </a:solidFill>
          <a:ln>
            <a:solidFill>
              <a:srgbClr val="92D050"/>
            </a:solidFill>
          </a:ln>
          <a:effectLst>
            <a:innerShdw blurRad="114300">
              <a:schemeClr val="accent1"/>
            </a:innerShdw>
          </a:effectLst>
        </c:spPr>
      </c:pivotFmt>
      <c:pivotFmt>
        <c:idx val="5"/>
        <c:spPr>
          <a:solidFill>
            <a:srgbClr val="00B050"/>
          </a:solidFill>
          <a:ln>
            <a:solidFill>
              <a:srgbClr val="00B050"/>
            </a:solidFill>
          </a:ln>
          <a:effectLst>
            <a:innerShdw blurRad="114300">
              <a:schemeClr val="accent1"/>
            </a:innerShdw>
          </a:effectLst>
        </c:spPr>
      </c:pivotFmt>
    </c:pivotFmts>
    <c:plotArea>
      <c:layout/>
      <c:barChart>
        <c:barDir val="col"/>
        <c:grouping val="clustered"/>
        <c:varyColors val="0"/>
        <c:ser>
          <c:idx val="0"/>
          <c:order val="0"/>
          <c:tx>
            <c:strRef>
              <c:f>pivots!$B$1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spPr>
              <a:solidFill>
                <a:srgbClr val="00B050"/>
              </a:solidFill>
              <a:ln>
                <a:solidFill>
                  <a:srgbClr val="00B050"/>
                </a:solidFill>
              </a:ln>
              <a:effectLst>
                <a:innerShdw blurRad="114300">
                  <a:schemeClr val="accent1"/>
                </a:innerShdw>
              </a:effectLst>
            </c:spPr>
            <c:extLst>
              <c:ext xmlns:c16="http://schemas.microsoft.com/office/drawing/2014/chart" uri="{C3380CC4-5D6E-409C-BE32-E72D297353CC}">
                <c16:uniqueId val="{00000005-7C4D-CC4A-9593-61ABE35DF969}"/>
              </c:ext>
            </c:extLst>
          </c:dPt>
          <c:dPt>
            <c:idx val="1"/>
            <c:invertIfNegative val="0"/>
            <c:bubble3D val="0"/>
            <c:spPr>
              <a:solidFill>
                <a:srgbClr val="92D050"/>
              </a:solidFill>
              <a:ln>
                <a:solidFill>
                  <a:srgbClr val="92D050"/>
                </a:solidFill>
              </a:ln>
              <a:effectLst>
                <a:innerShdw blurRad="114300">
                  <a:schemeClr val="accent1"/>
                </a:innerShdw>
              </a:effectLst>
            </c:spPr>
            <c:extLst>
              <c:ext xmlns:c16="http://schemas.microsoft.com/office/drawing/2014/chart" uri="{C3380CC4-5D6E-409C-BE32-E72D297353CC}">
                <c16:uniqueId val="{00000004-7C4D-CC4A-9593-61ABE35DF969}"/>
              </c:ext>
            </c:extLst>
          </c:dPt>
          <c:dPt>
            <c:idx val="2"/>
            <c:invertIfNegative val="0"/>
            <c:bubble3D val="0"/>
            <c:spPr>
              <a:solidFill>
                <a:schemeClr val="accent5">
                  <a:lumMod val="60000"/>
                  <a:lumOff val="40000"/>
                </a:schemeClr>
              </a:solidFill>
              <a:ln>
                <a:solidFill>
                  <a:schemeClr val="accent5">
                    <a:lumMod val="60000"/>
                    <a:lumOff val="40000"/>
                  </a:schemeClr>
                </a:solidFill>
              </a:ln>
              <a:effectLst>
                <a:innerShdw blurRad="114300">
                  <a:schemeClr val="accent1"/>
                </a:innerShdw>
              </a:effectLst>
            </c:spPr>
            <c:extLst>
              <c:ext xmlns:c16="http://schemas.microsoft.com/office/drawing/2014/chart" uri="{C3380CC4-5D6E-409C-BE32-E72D297353CC}">
                <c16:uniqueId val="{00000003-7C4D-CC4A-9593-61ABE35DF969}"/>
              </c:ext>
            </c:extLst>
          </c:dPt>
          <c:dPt>
            <c:idx val="3"/>
            <c:invertIfNegative val="0"/>
            <c:bubble3D val="0"/>
            <c:spPr>
              <a:solidFill>
                <a:srgbClr val="FFC000"/>
              </a:solidFill>
              <a:ln>
                <a:solidFill>
                  <a:srgbClr val="FFC000"/>
                </a:solidFill>
              </a:ln>
              <a:effectLst>
                <a:innerShdw blurRad="114300">
                  <a:schemeClr val="accent1"/>
                </a:innerShdw>
              </a:effectLst>
            </c:spPr>
            <c:extLst>
              <c:ext xmlns:c16="http://schemas.microsoft.com/office/drawing/2014/chart" uri="{C3380CC4-5D6E-409C-BE32-E72D297353CC}">
                <c16:uniqueId val="{00000003-F7B9-DA46-A1ED-D55DC9A0368F}"/>
              </c:ext>
            </c:extLst>
          </c:dPt>
          <c:dPt>
            <c:idx val="4"/>
            <c:invertIfNegative val="0"/>
            <c:bubble3D val="0"/>
            <c:spPr>
              <a:solidFill>
                <a:srgbClr val="C00000"/>
              </a:solidFill>
              <a:ln>
                <a:solidFill>
                  <a:srgbClr val="C00000"/>
                </a:solidFill>
              </a:ln>
              <a:effectLst>
                <a:innerShdw blurRad="114300">
                  <a:schemeClr val="accent1"/>
                </a:innerShdw>
              </a:effectLst>
            </c:spPr>
            <c:extLst>
              <c:ext xmlns:c16="http://schemas.microsoft.com/office/drawing/2014/chart" uri="{C3380CC4-5D6E-409C-BE32-E72D297353CC}">
                <c16:uniqueId val="{00000002-7C4D-CC4A-9593-61ABE35DF969}"/>
              </c:ext>
            </c:extLst>
          </c:dPt>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B9-DA46-A1ED-D55DC9A0368F}"/>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4D-CC4A-9593-61ABE35DF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pivots!$A$2:$A$7</c:f>
              <c:strCache>
                <c:ptCount val="5"/>
                <c:pt idx="0">
                  <c:v>1</c:v>
                </c:pt>
                <c:pt idx="1">
                  <c:v>2</c:v>
                </c:pt>
                <c:pt idx="2">
                  <c:v>3</c:v>
                </c:pt>
                <c:pt idx="3">
                  <c:v>4</c:v>
                </c:pt>
                <c:pt idx="4">
                  <c:v>5</c:v>
                </c:pt>
              </c:strCache>
            </c:strRef>
          </c:cat>
          <c:val>
            <c:numRef>
              <c:f>pivots!$B$2:$B$7</c:f>
              <c:numCache>
                <c:formatCode>General</c:formatCode>
                <c:ptCount val="5"/>
                <c:pt idx="0">
                  <c:v>3</c:v>
                </c:pt>
                <c:pt idx="1">
                  <c:v>13</c:v>
                </c:pt>
                <c:pt idx="2">
                  <c:v>63</c:v>
                </c:pt>
                <c:pt idx="3">
                  <c:v>109</c:v>
                </c:pt>
                <c:pt idx="4">
                  <c:v>12</c:v>
                </c:pt>
              </c:numCache>
            </c:numRef>
          </c:val>
          <c:extLst>
            <c:ext xmlns:c16="http://schemas.microsoft.com/office/drawing/2014/chart" uri="{C3380CC4-5D6E-409C-BE32-E72D297353CC}">
              <c16:uniqueId val="{00000000-F7B9-DA46-A1ED-D55DC9A0368F}"/>
            </c:ext>
          </c:extLst>
        </c:ser>
        <c:dLbls>
          <c:dLblPos val="outEnd"/>
          <c:showLegendKey val="0"/>
          <c:showVal val="1"/>
          <c:showCatName val="0"/>
          <c:showSerName val="0"/>
          <c:showPercent val="0"/>
          <c:showBubbleSize val="0"/>
        </c:dLbls>
        <c:gapWidth val="0"/>
        <c:axId val="1096418864"/>
        <c:axId val="1096263664"/>
      </c:barChart>
      <c:catAx>
        <c:axId val="1096418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Risk</a:t>
                </a:r>
                <a:r>
                  <a:rPr lang="en-US" baseline="0"/>
                  <a:t> Score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63664"/>
        <c:crosses val="autoZero"/>
        <c:auto val="1"/>
        <c:lblAlgn val="ctr"/>
        <c:lblOffset val="100"/>
        <c:noMultiLvlLbl val="0"/>
      </c:catAx>
      <c:valAx>
        <c:axId val="10962636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t>
                </a:r>
                <a:r>
                  <a:rPr lang="en-US" baseline="0"/>
                  <a:t> of Transcations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41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US" sz="1400"/>
              <a:t>Domestic vs. Foreign Transactions</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2660846942784274"/>
          <c:y val="0.2577494885201182"/>
          <c:w val="0.39055772847237114"/>
          <c:h val="0.69982458134424486"/>
        </c:manualLayout>
      </c:layout>
      <c:doughnutChart>
        <c:varyColors val="1"/>
        <c:ser>
          <c:idx val="0"/>
          <c:order val="0"/>
          <c:dPt>
            <c:idx val="0"/>
            <c:bubble3D val="0"/>
            <c:spPr>
              <a:solidFill>
                <a:schemeClr val="tx2">
                  <a:lumMod val="40000"/>
                  <a:lumOff val="60000"/>
                </a:schemeClr>
              </a:solidFill>
              <a:ln w="19050">
                <a:noFill/>
              </a:ln>
              <a:effectLst>
                <a:innerShdw blurRad="114300">
                  <a:schemeClr val="accent1">
                    <a:tint val="77000"/>
                  </a:schemeClr>
                </a:innerShdw>
              </a:effectLst>
            </c:spPr>
            <c:extLst>
              <c:ext xmlns:c16="http://schemas.microsoft.com/office/drawing/2014/chart" uri="{C3380CC4-5D6E-409C-BE32-E72D297353CC}">
                <c16:uniqueId val="{00000001-9676-0F41-82B6-80E120DAE53F}"/>
              </c:ext>
            </c:extLst>
          </c:dPt>
          <c:dPt>
            <c:idx val="1"/>
            <c:bubble3D val="0"/>
            <c:spPr>
              <a:solidFill>
                <a:schemeClr val="accent5">
                  <a:lumMod val="60000"/>
                  <a:lumOff val="40000"/>
                </a:schemeClr>
              </a:solidFill>
              <a:ln w="19050">
                <a:noFill/>
              </a:ln>
              <a:effectLst>
                <a:innerShdw blurRad="114300">
                  <a:schemeClr val="accent1">
                    <a:shade val="76000"/>
                  </a:schemeClr>
                </a:innerShdw>
              </a:effectLst>
            </c:spPr>
            <c:extLst>
              <c:ext xmlns:c16="http://schemas.microsoft.com/office/drawing/2014/chart" uri="{C3380CC4-5D6E-409C-BE32-E72D297353CC}">
                <c16:uniqueId val="{00000003-9676-0F41-82B6-80E120DAE53F}"/>
              </c:ext>
            </c:extLst>
          </c:dPt>
          <c:dLbls>
            <c:dLbl>
              <c:idx val="0"/>
              <c:layout>
                <c:manualLayout>
                  <c:x val="0.14892648033357786"/>
                  <c:y val="-5.9360745533571305E-2"/>
                </c:manualLayout>
              </c:layout>
              <c:tx>
                <c:rich>
                  <a:bodyPr/>
                  <a:lstStyle/>
                  <a:p>
                    <a:fld id="{138B273A-72CA-0741-924C-72DAA104BAA9}" type="PERCENTAGE">
                      <a:rPr lang="en-US"/>
                      <a:pPr/>
                      <a:t>[PERCENTAGE]</a:t>
                    </a:fld>
                    <a:endParaRPr lang="en-US"/>
                  </a:p>
                  <a:p>
                    <a:r>
                      <a:rPr lang="en-US"/>
                      <a:t>USA</a:t>
                    </a:r>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676-0F41-82B6-80E120DAE53F}"/>
                </c:ext>
              </c:extLst>
            </c:dLbl>
            <c:dLbl>
              <c:idx val="1"/>
              <c:layout>
                <c:manualLayout>
                  <c:x val="-0.18386516167563424"/>
                  <c:y val="3.2681595972069495E-2"/>
                </c:manualLayout>
              </c:layout>
              <c:tx>
                <c:rich>
                  <a:bodyPr/>
                  <a:lstStyle/>
                  <a:p>
                    <a:fld id="{23B82781-C68B-4A4C-8B55-9038D9203524}" type="PERCENTAGE">
                      <a:rPr lang="en-US"/>
                      <a:pPr/>
                      <a:t>[PERCENTAGE]</a:t>
                    </a:fld>
                    <a:endParaRPr lang="en-US"/>
                  </a:p>
                  <a:p>
                    <a:r>
                      <a:rPr lang="en-US"/>
                      <a:t>Foreign</a:t>
                    </a:r>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676-0F41-82B6-80E120DAE5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risk_scoring!$O$2:$O$3</c:f>
              <c:strCache>
                <c:ptCount val="2"/>
                <c:pt idx="0">
                  <c:v>USA</c:v>
                </c:pt>
                <c:pt idx="1">
                  <c:v>Foreign</c:v>
                </c:pt>
              </c:strCache>
            </c:strRef>
          </c:cat>
          <c:val>
            <c:numRef>
              <c:f>risk_scoring!$P$2:$P$3</c:f>
              <c:numCache>
                <c:formatCode>General</c:formatCode>
                <c:ptCount val="2"/>
                <c:pt idx="0">
                  <c:v>25</c:v>
                </c:pt>
                <c:pt idx="1">
                  <c:v>175</c:v>
                </c:pt>
              </c:numCache>
            </c:numRef>
          </c:val>
          <c:extLst>
            <c:ext xmlns:c16="http://schemas.microsoft.com/office/drawing/2014/chart" uri="{C3380CC4-5D6E-409C-BE32-E72D297353CC}">
              <c16:uniqueId val="{00000004-9676-0F41-82B6-80E120DAE53F}"/>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[fraud_risk_dashboard_portfolio.xlsx]pivots!PivotTable5</c:name>
    <c:fmtId val="0"/>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US" sz="1400"/>
              <a:t>Average Risk Score by Transaction Type</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gradFill flip="none" rotWithShape="1">
            <a:gsLst>
              <a:gs pos="75000">
                <a:schemeClr val="accent3"/>
              </a:gs>
              <a:gs pos="48000">
                <a:schemeClr val="accent5">
                  <a:lumMod val="60000"/>
                  <a:lumOff val="40000"/>
                </a:schemeClr>
              </a:gs>
              <a:gs pos="25000">
                <a:srgbClr val="92D050"/>
              </a:gs>
              <a:gs pos="6000">
                <a:srgbClr val="00B050"/>
              </a:gs>
              <a:gs pos="100000">
                <a:srgbClr val="C00000"/>
              </a:gs>
            </a:gsLst>
            <a:lin ang="0" scaled="1"/>
            <a:tileRect/>
          </a:gra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92000">
                <a:schemeClr val="accent3"/>
              </a:gs>
              <a:gs pos="75000">
                <a:schemeClr val="accent5">
                  <a:lumMod val="60000"/>
                  <a:lumOff val="40000"/>
                </a:schemeClr>
              </a:gs>
              <a:gs pos="25000">
                <a:srgbClr val="92D050"/>
              </a:gs>
              <a:gs pos="6000">
                <a:srgbClr val="00B050"/>
              </a:gs>
            </a:gsLst>
            <a:lin ang="0" scaled="1"/>
            <a:tileRect/>
          </a:gradFill>
          <a:ln>
            <a:noFill/>
          </a:ln>
          <a:effectLst>
            <a:innerShdw blurRad="114300">
              <a:schemeClr val="accent1"/>
            </a:innerShdw>
          </a:effectLst>
        </c:spPr>
      </c:pivotFmt>
      <c:pivotFmt>
        <c:idx val="2"/>
        <c:spPr>
          <a:gradFill flip="none" rotWithShape="1">
            <a:gsLst>
              <a:gs pos="75000">
                <a:schemeClr val="accent5">
                  <a:lumMod val="60000"/>
                  <a:lumOff val="40000"/>
                </a:schemeClr>
              </a:gs>
              <a:gs pos="25000">
                <a:srgbClr val="92D050"/>
              </a:gs>
              <a:gs pos="6000">
                <a:srgbClr val="00B050"/>
              </a:gs>
            </a:gsLst>
            <a:lin ang="0" scaled="1"/>
            <a:tileRect/>
          </a:gradFill>
          <a:ln>
            <a:noFill/>
          </a:ln>
          <a:effectLst>
            <a:innerShdw blurRad="114300">
              <a:schemeClr val="accent1"/>
            </a:innerShdw>
          </a:effectLst>
        </c:spPr>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75000">
                <a:schemeClr val="accent5">
                  <a:lumMod val="60000"/>
                  <a:lumOff val="40000"/>
                </a:schemeClr>
              </a:gs>
              <a:gs pos="25000">
                <a:srgbClr val="92D050"/>
              </a:gs>
              <a:gs pos="6000">
                <a:srgbClr val="00B050"/>
              </a:gs>
            </a:gsLst>
            <a:lin ang="0" scaled="1"/>
            <a:tileRect/>
          </a:gradFill>
          <a:ln>
            <a:noFill/>
          </a:ln>
          <a:effectLst>
            <a:innerShdw blurRad="114300">
              <a:schemeClr val="accent1"/>
            </a:innerShdw>
          </a:effectLst>
        </c:spPr>
      </c:pivotFmt>
      <c:pivotFmt>
        <c:idx val="9"/>
        <c:spPr>
          <a:gradFill flip="none" rotWithShape="1">
            <a:gsLst>
              <a:gs pos="75000">
                <a:schemeClr val="accent5">
                  <a:lumMod val="60000"/>
                  <a:lumOff val="40000"/>
                </a:schemeClr>
              </a:gs>
              <a:gs pos="25000">
                <a:srgbClr val="92D050"/>
              </a:gs>
              <a:gs pos="6000">
                <a:srgbClr val="00B050"/>
              </a:gs>
            </a:gsLst>
            <a:lin ang="0" scaled="1"/>
            <a:tileRect/>
          </a:gradFill>
          <a:ln>
            <a:noFill/>
          </a:ln>
          <a:effectLst>
            <a:innerShdw blurRad="114300">
              <a:schemeClr val="accent1"/>
            </a:innerShdw>
          </a:effectLst>
        </c:spPr>
      </c:pivotFmt>
      <c:pivotFmt>
        <c:idx val="10"/>
        <c:spPr>
          <a:gradFill flip="none" rotWithShape="1">
            <a:gsLst>
              <a:gs pos="75000">
                <a:schemeClr val="accent5">
                  <a:lumMod val="60000"/>
                  <a:lumOff val="40000"/>
                </a:schemeClr>
              </a:gs>
              <a:gs pos="25000">
                <a:srgbClr val="92D050"/>
              </a:gs>
              <a:gs pos="6000">
                <a:srgbClr val="00B050"/>
              </a:gs>
            </a:gsLst>
            <a:lin ang="0" scaled="1"/>
            <a:tileRect/>
          </a:gradFill>
          <a:ln>
            <a:noFill/>
          </a:ln>
          <a:effectLst>
            <a:innerShdw blurRad="114300">
              <a:schemeClr val="accent1"/>
            </a:innerShdw>
          </a:effectLst>
        </c:spPr>
      </c:pivotFmt>
      <c:pivotFmt>
        <c:idx val="11"/>
        <c:spPr>
          <a:gradFill flip="none" rotWithShape="1">
            <a:gsLst>
              <a:gs pos="75000">
                <a:schemeClr val="accent5">
                  <a:lumMod val="60000"/>
                  <a:lumOff val="40000"/>
                </a:schemeClr>
              </a:gs>
              <a:gs pos="25000">
                <a:srgbClr val="92D050"/>
              </a:gs>
              <a:gs pos="6000">
                <a:srgbClr val="00B050"/>
              </a:gs>
            </a:gsLst>
            <a:lin ang="0" scaled="1"/>
            <a:tileRect/>
          </a:gradFill>
          <a:ln>
            <a:noFill/>
          </a:ln>
          <a:effectLst>
            <a:innerShdw blurRad="114300">
              <a:schemeClr val="accent1"/>
            </a:innerShdw>
          </a:effectLst>
        </c:spPr>
      </c:pivotFmt>
    </c:pivotFmts>
    <c:plotArea>
      <c:layout/>
      <c:barChart>
        <c:barDir val="bar"/>
        <c:grouping val="clustered"/>
        <c:varyColors val="1"/>
        <c:ser>
          <c:idx val="0"/>
          <c:order val="0"/>
          <c:tx>
            <c:strRef>
              <c:f>pivots!$E$1</c:f>
              <c:strCache>
                <c:ptCount val="1"/>
                <c:pt idx="0">
                  <c:v>Total</c:v>
                </c:pt>
              </c:strCache>
            </c:strRef>
          </c:tx>
          <c:spPr>
            <a:gradFill flip="none" rotWithShape="1">
              <a:gsLst>
                <a:gs pos="75000">
                  <a:schemeClr val="accent3"/>
                </a:gs>
                <a:gs pos="48000">
                  <a:schemeClr val="accent5">
                    <a:lumMod val="60000"/>
                    <a:lumOff val="40000"/>
                  </a:schemeClr>
                </a:gs>
                <a:gs pos="25000">
                  <a:srgbClr val="92D050"/>
                </a:gs>
                <a:gs pos="6000">
                  <a:srgbClr val="00B050"/>
                </a:gs>
                <a:gs pos="100000">
                  <a:srgbClr val="C00000"/>
                </a:gs>
              </a:gsLst>
              <a:lin ang="0" scaled="1"/>
              <a:tileRect/>
            </a:gradFill>
            <a:ln>
              <a:noFill/>
            </a:ln>
          </c:spPr>
          <c:invertIfNegative val="0"/>
          <c:dPt>
            <c:idx val="0"/>
            <c:invertIfNegative val="0"/>
            <c:bubble3D val="0"/>
            <c:spPr>
              <a:gradFill flip="none" rotWithShape="1">
                <a:gsLst>
                  <a:gs pos="75000">
                    <a:schemeClr val="accent5">
                      <a:lumMod val="60000"/>
                      <a:lumOff val="40000"/>
                    </a:schemeClr>
                  </a:gs>
                  <a:gs pos="25000">
                    <a:srgbClr val="92D050"/>
                  </a:gs>
                  <a:gs pos="6000">
                    <a:srgbClr val="00B050"/>
                  </a:gs>
                </a:gsLst>
                <a:lin ang="0" scaled="1"/>
                <a:tileRect/>
              </a:gradFill>
              <a:ln>
                <a:noFill/>
              </a:ln>
              <a:effectLst>
                <a:innerShdw blurRad="114300">
                  <a:schemeClr val="accent1"/>
                </a:innerShdw>
              </a:effectLst>
            </c:spPr>
            <c:extLst>
              <c:ext xmlns:c16="http://schemas.microsoft.com/office/drawing/2014/chart" uri="{C3380CC4-5D6E-409C-BE32-E72D297353CC}">
                <c16:uniqueId val="{0000000C-909E-5941-AE86-6557FB74AC0A}"/>
              </c:ext>
            </c:extLst>
          </c:dPt>
          <c:dPt>
            <c:idx val="1"/>
            <c:invertIfNegative val="0"/>
            <c:bubble3D val="0"/>
            <c:spPr>
              <a:gradFill flip="none" rotWithShape="1">
                <a:gsLst>
                  <a:gs pos="75000">
                    <a:schemeClr val="accent5">
                      <a:lumMod val="60000"/>
                      <a:lumOff val="40000"/>
                    </a:schemeClr>
                  </a:gs>
                  <a:gs pos="25000">
                    <a:srgbClr val="92D050"/>
                  </a:gs>
                  <a:gs pos="6000">
                    <a:srgbClr val="00B050"/>
                  </a:gs>
                </a:gsLst>
                <a:lin ang="0" scaled="1"/>
                <a:tileRect/>
              </a:gradFill>
              <a:ln>
                <a:noFill/>
              </a:ln>
              <a:effectLst>
                <a:innerShdw blurRad="114300">
                  <a:schemeClr val="accent2"/>
                </a:innerShdw>
              </a:effectLst>
            </c:spPr>
            <c:extLst>
              <c:ext xmlns:c16="http://schemas.microsoft.com/office/drawing/2014/chart" uri="{C3380CC4-5D6E-409C-BE32-E72D297353CC}">
                <c16:uniqueId val="{0000000B-909E-5941-AE86-6557FB74AC0A}"/>
              </c:ext>
            </c:extLst>
          </c:dPt>
          <c:dPt>
            <c:idx val="2"/>
            <c:invertIfNegative val="0"/>
            <c:bubble3D val="0"/>
            <c:spPr>
              <a:gradFill flip="none" rotWithShape="1">
                <a:gsLst>
                  <a:gs pos="75000">
                    <a:schemeClr val="accent5">
                      <a:lumMod val="60000"/>
                      <a:lumOff val="40000"/>
                    </a:schemeClr>
                  </a:gs>
                  <a:gs pos="25000">
                    <a:srgbClr val="92D050"/>
                  </a:gs>
                  <a:gs pos="6000">
                    <a:srgbClr val="00B050"/>
                  </a:gs>
                </a:gsLst>
                <a:lin ang="0" scaled="1"/>
                <a:tileRect/>
              </a:gradFill>
              <a:ln>
                <a:noFill/>
              </a:ln>
              <a:effectLst>
                <a:innerShdw blurRad="114300">
                  <a:schemeClr val="accent3"/>
                </a:innerShdw>
              </a:effectLst>
            </c:spPr>
            <c:extLst>
              <c:ext xmlns:c16="http://schemas.microsoft.com/office/drawing/2014/chart" uri="{C3380CC4-5D6E-409C-BE32-E72D297353CC}">
                <c16:uniqueId val="{0000000A-909E-5941-AE86-6557FB74AC0A}"/>
              </c:ext>
            </c:extLst>
          </c:dPt>
          <c:dPt>
            <c:idx val="3"/>
            <c:invertIfNegative val="0"/>
            <c:bubble3D val="0"/>
            <c:spPr>
              <a:gradFill flip="none" rotWithShape="1">
                <a:gsLst>
                  <a:gs pos="75000">
                    <a:schemeClr val="accent5">
                      <a:lumMod val="60000"/>
                      <a:lumOff val="40000"/>
                    </a:schemeClr>
                  </a:gs>
                  <a:gs pos="25000">
                    <a:srgbClr val="92D050"/>
                  </a:gs>
                  <a:gs pos="6000">
                    <a:srgbClr val="00B050"/>
                  </a:gs>
                </a:gsLst>
                <a:lin ang="0" scaled="1"/>
                <a:tileRect/>
              </a:gradFill>
              <a:ln>
                <a:noFill/>
              </a:ln>
              <a:effectLst>
                <a:innerShdw blurRad="114300">
                  <a:schemeClr val="accent4"/>
                </a:innerShdw>
              </a:effectLst>
            </c:spPr>
            <c:extLst>
              <c:ext xmlns:c16="http://schemas.microsoft.com/office/drawing/2014/chart" uri="{C3380CC4-5D6E-409C-BE32-E72D297353CC}">
                <c16:uniqueId val="{00000009-909E-5941-AE86-6557FB74AC0A}"/>
              </c:ext>
            </c:extLst>
          </c:dPt>
          <c:dPt>
            <c:idx val="4"/>
            <c:invertIfNegative val="0"/>
            <c:bubble3D val="0"/>
            <c:spPr>
              <a:gradFill flip="none" rotWithShape="1">
                <a:gsLst>
                  <a:gs pos="92000">
                    <a:schemeClr val="accent3"/>
                  </a:gs>
                  <a:gs pos="75000">
                    <a:schemeClr val="accent5">
                      <a:lumMod val="60000"/>
                      <a:lumOff val="40000"/>
                    </a:schemeClr>
                  </a:gs>
                  <a:gs pos="25000">
                    <a:srgbClr val="92D050"/>
                  </a:gs>
                  <a:gs pos="6000">
                    <a:srgbClr val="00B050"/>
                  </a:gs>
                </a:gsLst>
                <a:lin ang="0" scaled="1"/>
                <a:tileRect/>
              </a:gradFill>
              <a:ln>
                <a:noFill/>
              </a:ln>
              <a:effectLst>
                <a:innerShdw blurRad="114300">
                  <a:schemeClr val="accent5"/>
                </a:innerShdw>
              </a:effectLst>
            </c:spPr>
            <c:extLst>
              <c:ext xmlns:c16="http://schemas.microsoft.com/office/drawing/2014/chart" uri="{C3380CC4-5D6E-409C-BE32-E72D297353CC}">
                <c16:uniqueId val="{00000007-DC96-CB4B-ACE7-98330AFE12D8}"/>
              </c:ext>
            </c:extLst>
          </c:dPt>
          <c:dPt>
            <c:idx val="5"/>
            <c:invertIfNegative val="0"/>
            <c:bubble3D val="0"/>
            <c:spPr>
              <a:gradFill flip="none" rotWithShape="1">
                <a:gsLst>
                  <a:gs pos="75000">
                    <a:schemeClr val="accent5">
                      <a:lumMod val="60000"/>
                      <a:lumOff val="40000"/>
                    </a:schemeClr>
                  </a:gs>
                  <a:gs pos="25000">
                    <a:srgbClr val="92D050"/>
                  </a:gs>
                  <a:gs pos="6000">
                    <a:srgbClr val="00B050"/>
                  </a:gs>
                </a:gsLst>
                <a:lin ang="0" scaled="1"/>
                <a:tileRect/>
              </a:gradFill>
              <a:ln>
                <a:noFill/>
              </a:ln>
              <a:effectLst>
                <a:innerShdw blurRad="114300">
                  <a:schemeClr val="accent6"/>
                </a:innerShdw>
              </a:effectLst>
            </c:spPr>
            <c:extLst>
              <c:ext xmlns:c16="http://schemas.microsoft.com/office/drawing/2014/chart" uri="{C3380CC4-5D6E-409C-BE32-E72D297353CC}">
                <c16:uniqueId val="{00000002-909E-5941-AE86-6557FB74AC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pivots!$D$2:$D$8</c:f>
              <c:strCache>
                <c:ptCount val="6"/>
                <c:pt idx="0">
                  <c:v>Deposit</c:v>
                </c:pt>
                <c:pt idx="1">
                  <c:v>Payment</c:v>
                </c:pt>
                <c:pt idx="2">
                  <c:v>Purchase</c:v>
                </c:pt>
                <c:pt idx="3">
                  <c:v>Transfer</c:v>
                </c:pt>
                <c:pt idx="4">
                  <c:v>Wire</c:v>
                </c:pt>
                <c:pt idx="5">
                  <c:v>Withdrawal</c:v>
                </c:pt>
              </c:strCache>
            </c:strRef>
          </c:cat>
          <c:val>
            <c:numRef>
              <c:f>pivots!$E$2:$E$8</c:f>
              <c:numCache>
                <c:formatCode>0.00</c:formatCode>
                <c:ptCount val="6"/>
                <c:pt idx="0">
                  <c:v>3.53125</c:v>
                </c:pt>
                <c:pt idx="1">
                  <c:v>3.5517241379310347</c:v>
                </c:pt>
                <c:pt idx="2">
                  <c:v>3.4249999999999998</c:v>
                </c:pt>
                <c:pt idx="3">
                  <c:v>3.3235294117647061</c:v>
                </c:pt>
                <c:pt idx="4">
                  <c:v>4.333333333333333</c:v>
                </c:pt>
                <c:pt idx="5">
                  <c:v>3.4473684210526314</c:v>
                </c:pt>
              </c:numCache>
            </c:numRef>
          </c:val>
          <c:extLst>
            <c:ext xmlns:c16="http://schemas.microsoft.com/office/drawing/2014/chart" uri="{C3380CC4-5D6E-409C-BE32-E72D297353CC}">
              <c16:uniqueId val="{00000000-DC96-CB4B-ACE7-98330AFE12D8}"/>
            </c:ext>
          </c:extLst>
        </c:ser>
        <c:dLbls>
          <c:dLblPos val="inEnd"/>
          <c:showLegendKey val="0"/>
          <c:showVal val="1"/>
          <c:showCatName val="0"/>
          <c:showSerName val="0"/>
          <c:showPercent val="0"/>
          <c:showBubbleSize val="0"/>
        </c:dLbls>
        <c:gapWidth val="63"/>
        <c:overlap val="-48"/>
        <c:axId val="234629216"/>
        <c:axId val="234496224"/>
      </c:barChart>
      <c:catAx>
        <c:axId val="2346292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Transaction Type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96224"/>
        <c:crosses val="autoZero"/>
        <c:auto val="1"/>
        <c:lblAlgn val="ctr"/>
        <c:lblOffset val="100"/>
        <c:noMultiLvlLbl val="0"/>
      </c:catAx>
      <c:valAx>
        <c:axId val="234496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Risk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29216"/>
        <c:crosses val="autoZero"/>
        <c:crossBetween val="between"/>
      </c:valAx>
      <c:spPr>
        <a:solidFill>
          <a:schemeClr val="bg1"/>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[fraud_risk_dashboard_portfolio.xlsx]pivots!PivotTable10</c:name>
    <c:fmtId val="1"/>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US" sz="1400"/>
              <a:t>Average Risk Score BY Time</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pivotFmt>
      <c:pivotFmt>
        <c:idx val="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5"/>
          <c:spPr>
            <a:solidFill>
              <a:srgbClr val="FFC000"/>
            </a:solidFill>
            <a:ln>
              <a:noFill/>
            </a:ln>
            <a:effectLst/>
          </c:spPr>
        </c:marker>
      </c:pivotFmt>
      <c:pivotFmt>
        <c:idx val="14"/>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5"/>
          <c:spPr>
            <a:solidFill>
              <a:srgbClr val="FFC000"/>
            </a:solidFill>
            <a:ln>
              <a:noFill/>
            </a:ln>
            <a:effectLst/>
          </c:spPr>
        </c:marker>
      </c:pivotFmt>
      <c:pivotFmt>
        <c:idx val="15"/>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5"/>
          <c:spPr>
            <a:solidFill>
              <a:srgbClr val="FFC000"/>
            </a:solidFill>
            <a:ln>
              <a:noFill/>
            </a:ln>
            <a:effectLst/>
          </c:spPr>
        </c:marker>
      </c:pivotFmt>
      <c:pivotFmt>
        <c:idx val="16"/>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5"/>
          <c:spPr>
            <a:solidFill>
              <a:srgbClr val="FFC000"/>
            </a:solidFill>
            <a:ln>
              <a:noFill/>
            </a:ln>
            <a:effectLst/>
          </c:spPr>
        </c:marker>
      </c:pivotFmt>
      <c:pivotFmt>
        <c:idx val="17"/>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5"/>
          <c:spPr>
            <a:solidFill>
              <a:srgbClr val="92D050"/>
            </a:solidFill>
            <a:ln>
              <a:noFill/>
            </a:ln>
            <a:effectLst/>
          </c:spPr>
        </c:marker>
      </c:pivotFmt>
      <c:pivotFmt>
        <c:idx val="18"/>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5"/>
          <c:spPr>
            <a:solidFill>
              <a:srgbClr val="92D050"/>
            </a:solidFill>
            <a:ln>
              <a:noFill/>
            </a:ln>
            <a:effectLst/>
          </c:spPr>
        </c:marker>
      </c:pivotFmt>
      <c:pivotFmt>
        <c:idx val="19"/>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5"/>
          <c:spPr>
            <a:solidFill>
              <a:srgbClr val="92D050"/>
            </a:solidFill>
            <a:ln>
              <a:noFill/>
            </a:ln>
            <a:effectLst/>
          </c:spPr>
        </c:marker>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pivotFmt>
      <c:pivotFmt>
        <c:idx val="37"/>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pivotFmt>
      <c:pivotFmt>
        <c:idx val="38"/>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pivotFmt>
      <c:pivotFmt>
        <c:idx val="39"/>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pivotFmt>
      <c:pivotFmt>
        <c:idx val="40"/>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pivotFmt>
      <c:pivotFmt>
        <c:idx val="41"/>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pivotFmt>
      <c:pivotFmt>
        <c:idx val="42"/>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pivotFmt>
      <c:pivotFmt>
        <c:idx val="43"/>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pivotFmt>
      <c:pivotFmt>
        <c:idx val="44"/>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pivotFmt>
      <c:pivotFmt>
        <c:idx val="45"/>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pivotFmt>
    </c:pivotFmts>
    <c:plotArea>
      <c:layout/>
      <c:lineChart>
        <c:grouping val="standard"/>
        <c:varyColors val="0"/>
        <c:ser>
          <c:idx val="0"/>
          <c:order val="0"/>
          <c:tx>
            <c:strRef>
              <c:f>pivots!$E$10</c:f>
              <c:strCache>
                <c:ptCount val="1"/>
                <c:pt idx="0">
                  <c:v>Total</c:v>
                </c:pt>
              </c:strCache>
            </c:strRef>
          </c:tx>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marker>
            <c:symbol val="none"/>
          </c:marker>
          <c:dPt>
            <c:idx val="0"/>
            <c:marker>
              <c:symbol val="none"/>
            </c:marker>
            <c:bubble3D val="0"/>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extLst>
              <c:ext xmlns:c16="http://schemas.microsoft.com/office/drawing/2014/chart" uri="{C3380CC4-5D6E-409C-BE32-E72D297353CC}">
                <c16:uniqueId val="{00000013-A9A4-AD4E-B3AC-3B416E7A29A1}"/>
              </c:ext>
            </c:extLst>
          </c:dPt>
          <c:dPt>
            <c:idx val="2"/>
            <c:marker>
              <c:symbol val="none"/>
            </c:marker>
            <c:bubble3D val="0"/>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extLst>
              <c:ext xmlns:c16="http://schemas.microsoft.com/office/drawing/2014/chart" uri="{C3380CC4-5D6E-409C-BE32-E72D297353CC}">
                <c16:uniqueId val="{0000000E-A9A4-AD4E-B3AC-3B416E7A29A1}"/>
              </c:ext>
            </c:extLst>
          </c:dPt>
          <c:dPt>
            <c:idx val="12"/>
            <c:marker>
              <c:symbol val="none"/>
            </c:marker>
            <c:bubble3D val="0"/>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extLst>
              <c:ext xmlns:c16="http://schemas.microsoft.com/office/drawing/2014/chart" uri="{C3380CC4-5D6E-409C-BE32-E72D297353CC}">
                <c16:uniqueId val="{00000012-A9A4-AD4E-B3AC-3B416E7A29A1}"/>
              </c:ext>
            </c:extLst>
          </c:dPt>
          <c:dPt>
            <c:idx val="15"/>
            <c:marker>
              <c:symbol val="none"/>
            </c:marker>
            <c:bubble3D val="0"/>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extLst>
              <c:ext xmlns:c16="http://schemas.microsoft.com/office/drawing/2014/chart" uri="{C3380CC4-5D6E-409C-BE32-E72D297353CC}">
                <c16:uniqueId val="{0000000F-A9A4-AD4E-B3AC-3B416E7A29A1}"/>
              </c:ext>
            </c:extLst>
          </c:dPt>
          <c:dPt>
            <c:idx val="18"/>
            <c:marker>
              <c:symbol val="none"/>
            </c:marker>
            <c:bubble3D val="0"/>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extLst>
              <c:ext xmlns:c16="http://schemas.microsoft.com/office/drawing/2014/chart" uri="{C3380CC4-5D6E-409C-BE32-E72D297353CC}">
                <c16:uniqueId val="{00000010-A9A4-AD4E-B3AC-3B416E7A29A1}"/>
              </c:ext>
            </c:extLst>
          </c:dPt>
          <c:dPt>
            <c:idx val="19"/>
            <c:marker>
              <c:symbol val="none"/>
            </c:marker>
            <c:bubble3D val="0"/>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extLst>
              <c:ext xmlns:c16="http://schemas.microsoft.com/office/drawing/2014/chart" uri="{C3380CC4-5D6E-409C-BE32-E72D297353CC}">
                <c16:uniqueId val="{00000011-A9A4-AD4E-B3AC-3B416E7A29A1}"/>
              </c:ext>
            </c:extLst>
          </c:dPt>
          <c:dPt>
            <c:idx val="22"/>
            <c:marker>
              <c:symbol val="none"/>
            </c:marker>
            <c:bubble3D val="0"/>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extLst>
              <c:ext xmlns:c16="http://schemas.microsoft.com/office/drawing/2014/chart" uri="{C3380CC4-5D6E-409C-BE32-E72D297353CC}">
                <c16:uniqueId val="{00000014-A9A4-AD4E-B3AC-3B416E7A29A1}"/>
              </c:ext>
            </c:extLst>
          </c:dPt>
          <c:dPt>
            <c:idx val="36"/>
            <c:marker>
              <c:symbol val="none"/>
            </c:marker>
            <c:bubble3D val="0"/>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extLst>
              <c:ext xmlns:c16="http://schemas.microsoft.com/office/drawing/2014/chart" uri="{C3380CC4-5D6E-409C-BE32-E72D297353CC}">
                <c16:uniqueId val="{0000000E-34CE-7046-865C-57989F0DFEE5}"/>
              </c:ext>
            </c:extLst>
          </c:dPt>
          <c:dPt>
            <c:idx val="49"/>
            <c:marker>
              <c:symbol val="none"/>
            </c:marker>
            <c:bubble3D val="0"/>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extLst>
              <c:ext xmlns:c16="http://schemas.microsoft.com/office/drawing/2014/chart" uri="{C3380CC4-5D6E-409C-BE32-E72D297353CC}">
                <c16:uniqueId val="{0000000F-34CE-7046-865C-57989F0DFEE5}"/>
              </c:ext>
            </c:extLst>
          </c:dPt>
          <c:dPt>
            <c:idx val="60"/>
            <c:marker>
              <c:symbol val="none"/>
            </c:marker>
            <c:bubble3D val="0"/>
            <c:spPr>
              <a:ln w="28575" cap="rnd">
                <a:gradFill>
                  <a:gsLst>
                    <a:gs pos="25000">
                      <a:schemeClr val="accent3"/>
                    </a:gs>
                    <a:gs pos="0">
                      <a:srgbClr val="C00000"/>
                    </a:gs>
                    <a:gs pos="68000">
                      <a:schemeClr val="accent5">
                        <a:lumMod val="60000"/>
                        <a:lumOff val="40000"/>
                      </a:schemeClr>
                    </a:gs>
                    <a:gs pos="100000">
                      <a:srgbClr val="00B050"/>
                    </a:gs>
                  </a:gsLst>
                  <a:lin ang="5400000" scaled="1"/>
                </a:gradFill>
                <a:round/>
              </a:ln>
              <a:effectLst/>
            </c:spPr>
            <c:extLst>
              <c:ext xmlns:c16="http://schemas.microsoft.com/office/drawing/2014/chart" uri="{C3380CC4-5D6E-409C-BE32-E72D297353CC}">
                <c16:uniqueId val="{00000010-34CE-7046-865C-57989F0DFEE5}"/>
              </c:ext>
            </c:extLst>
          </c:dPt>
          <c:cat>
            <c:strRef>
              <c:f>pivots!$D$11:$D$93</c:f>
              <c:strCache>
                <c:ptCount val="82"/>
                <c:pt idx="0">
                  <c:v>00:00</c:v>
                </c:pt>
                <c:pt idx="1">
                  <c:v>00:15</c:v>
                </c:pt>
                <c:pt idx="2">
                  <c:v>00:30</c:v>
                </c:pt>
                <c:pt idx="3">
                  <c:v>00:45</c:v>
                </c:pt>
                <c:pt idx="4">
                  <c:v>01:00</c:v>
                </c:pt>
                <c:pt idx="5">
                  <c:v>01:15</c:v>
                </c:pt>
                <c:pt idx="6">
                  <c:v>01:30</c:v>
                </c:pt>
                <c:pt idx="7">
                  <c:v>01:45</c:v>
                </c:pt>
                <c:pt idx="8">
                  <c:v>02:00</c:v>
                </c:pt>
                <c:pt idx="9">
                  <c:v>02:15</c:v>
                </c:pt>
                <c:pt idx="10">
                  <c:v>02:30</c:v>
                </c:pt>
                <c:pt idx="11">
                  <c:v>02:45</c:v>
                </c:pt>
                <c:pt idx="12">
                  <c:v>03:30</c:v>
                </c:pt>
                <c:pt idx="13">
                  <c:v>03:45</c:v>
                </c:pt>
                <c:pt idx="14">
                  <c:v>04:00</c:v>
                </c:pt>
                <c:pt idx="15">
                  <c:v>04:15</c:v>
                </c:pt>
                <c:pt idx="16">
                  <c:v>04:30</c:v>
                </c:pt>
                <c:pt idx="17">
                  <c:v>04:45</c:v>
                </c:pt>
                <c:pt idx="18">
                  <c:v>05:00</c:v>
                </c:pt>
                <c:pt idx="19">
                  <c:v>05:15</c:v>
                </c:pt>
                <c:pt idx="20">
                  <c:v>05:30</c:v>
                </c:pt>
                <c:pt idx="21">
                  <c:v>05:45</c:v>
                </c:pt>
                <c:pt idx="22">
                  <c:v>06:00</c:v>
                </c:pt>
                <c:pt idx="23">
                  <c:v>06:30</c:v>
                </c:pt>
                <c:pt idx="24">
                  <c:v>06:45</c:v>
                </c:pt>
                <c:pt idx="25">
                  <c:v>07:00</c:v>
                </c:pt>
                <c:pt idx="26">
                  <c:v>07:15</c:v>
                </c:pt>
                <c:pt idx="27">
                  <c:v>07:30</c:v>
                </c:pt>
                <c:pt idx="28">
                  <c:v>07:45</c:v>
                </c:pt>
                <c:pt idx="29">
                  <c:v>08:00</c:v>
                </c:pt>
                <c:pt idx="30">
                  <c:v>08:15</c:v>
                </c:pt>
                <c:pt idx="31">
                  <c:v>08:45</c:v>
                </c:pt>
                <c:pt idx="32">
                  <c:v>09:00</c:v>
                </c:pt>
                <c:pt idx="33">
                  <c:v>09:15</c:v>
                </c:pt>
                <c:pt idx="34">
                  <c:v>09:30</c:v>
                </c:pt>
                <c:pt idx="35">
                  <c:v>09:45</c:v>
                </c:pt>
                <c:pt idx="36">
                  <c:v>10:00</c:v>
                </c:pt>
                <c:pt idx="37">
                  <c:v>10:15</c:v>
                </c:pt>
                <c:pt idx="38">
                  <c:v>10:45</c:v>
                </c:pt>
                <c:pt idx="39">
                  <c:v>11:00</c:v>
                </c:pt>
                <c:pt idx="40">
                  <c:v>11:15</c:v>
                </c:pt>
                <c:pt idx="41">
                  <c:v>11:30</c:v>
                </c:pt>
                <c:pt idx="42">
                  <c:v>11:45</c:v>
                </c:pt>
                <c:pt idx="43">
                  <c:v>12:15</c:v>
                </c:pt>
                <c:pt idx="44">
                  <c:v>12:30</c:v>
                </c:pt>
                <c:pt idx="45">
                  <c:v>12:45</c:v>
                </c:pt>
                <c:pt idx="46">
                  <c:v>13:00</c:v>
                </c:pt>
                <c:pt idx="47">
                  <c:v>13:15</c:v>
                </c:pt>
                <c:pt idx="48">
                  <c:v>13:30</c:v>
                </c:pt>
                <c:pt idx="49">
                  <c:v>13:45</c:v>
                </c:pt>
                <c:pt idx="50">
                  <c:v>14:00</c:v>
                </c:pt>
                <c:pt idx="51">
                  <c:v>14:30</c:v>
                </c:pt>
                <c:pt idx="52">
                  <c:v>14:45</c:v>
                </c:pt>
                <c:pt idx="53">
                  <c:v>15:00</c:v>
                </c:pt>
                <c:pt idx="54">
                  <c:v>15:15</c:v>
                </c:pt>
                <c:pt idx="55">
                  <c:v>15:30</c:v>
                </c:pt>
                <c:pt idx="56">
                  <c:v>15:45</c:v>
                </c:pt>
                <c:pt idx="57">
                  <c:v>16:00</c:v>
                </c:pt>
                <c:pt idx="58">
                  <c:v>16:15</c:v>
                </c:pt>
                <c:pt idx="59">
                  <c:v>16:30</c:v>
                </c:pt>
                <c:pt idx="60">
                  <c:v>16:45</c:v>
                </c:pt>
                <c:pt idx="61">
                  <c:v>17:00</c:v>
                </c:pt>
                <c:pt idx="62">
                  <c:v>17:30</c:v>
                </c:pt>
                <c:pt idx="63">
                  <c:v>18:00</c:v>
                </c:pt>
                <c:pt idx="64">
                  <c:v>18:30</c:v>
                </c:pt>
                <c:pt idx="65">
                  <c:v>18:45</c:v>
                </c:pt>
                <c:pt idx="66">
                  <c:v>19:00</c:v>
                </c:pt>
                <c:pt idx="67">
                  <c:v>19:15</c:v>
                </c:pt>
                <c:pt idx="68">
                  <c:v>19:30</c:v>
                </c:pt>
                <c:pt idx="69">
                  <c:v>19:45</c:v>
                </c:pt>
                <c:pt idx="70">
                  <c:v>20:15</c:v>
                </c:pt>
                <c:pt idx="71">
                  <c:v>21:00</c:v>
                </c:pt>
                <c:pt idx="72">
                  <c:v>21:15</c:v>
                </c:pt>
                <c:pt idx="73">
                  <c:v>21:30</c:v>
                </c:pt>
                <c:pt idx="74">
                  <c:v>21:45</c:v>
                </c:pt>
                <c:pt idx="75">
                  <c:v>22:00</c:v>
                </c:pt>
                <c:pt idx="76">
                  <c:v>22:15</c:v>
                </c:pt>
                <c:pt idx="77">
                  <c:v>22:45</c:v>
                </c:pt>
                <c:pt idx="78">
                  <c:v>23:00</c:v>
                </c:pt>
                <c:pt idx="79">
                  <c:v>23:15</c:v>
                </c:pt>
                <c:pt idx="80">
                  <c:v>23:30</c:v>
                </c:pt>
                <c:pt idx="81">
                  <c:v>23:45</c:v>
                </c:pt>
              </c:strCache>
            </c:strRef>
          </c:cat>
          <c:val>
            <c:numRef>
              <c:f>pivots!$E$11:$E$93</c:f>
              <c:numCache>
                <c:formatCode>0.00</c:formatCode>
                <c:ptCount val="82"/>
                <c:pt idx="0">
                  <c:v>4</c:v>
                </c:pt>
                <c:pt idx="1">
                  <c:v>2.3333333333333335</c:v>
                </c:pt>
                <c:pt idx="2">
                  <c:v>3</c:v>
                </c:pt>
                <c:pt idx="3">
                  <c:v>3</c:v>
                </c:pt>
                <c:pt idx="4">
                  <c:v>2</c:v>
                </c:pt>
                <c:pt idx="5">
                  <c:v>2.8</c:v>
                </c:pt>
                <c:pt idx="6">
                  <c:v>4</c:v>
                </c:pt>
                <c:pt idx="7">
                  <c:v>3.75</c:v>
                </c:pt>
                <c:pt idx="8">
                  <c:v>3</c:v>
                </c:pt>
                <c:pt idx="9">
                  <c:v>4</c:v>
                </c:pt>
                <c:pt idx="10">
                  <c:v>3</c:v>
                </c:pt>
                <c:pt idx="11">
                  <c:v>3.5</c:v>
                </c:pt>
                <c:pt idx="12">
                  <c:v>4</c:v>
                </c:pt>
                <c:pt idx="13">
                  <c:v>4</c:v>
                </c:pt>
                <c:pt idx="14">
                  <c:v>4</c:v>
                </c:pt>
                <c:pt idx="15">
                  <c:v>3.6666666666666665</c:v>
                </c:pt>
                <c:pt idx="16">
                  <c:v>4</c:v>
                </c:pt>
                <c:pt idx="17">
                  <c:v>3</c:v>
                </c:pt>
                <c:pt idx="18">
                  <c:v>3</c:v>
                </c:pt>
                <c:pt idx="19">
                  <c:v>3</c:v>
                </c:pt>
                <c:pt idx="20">
                  <c:v>4</c:v>
                </c:pt>
                <c:pt idx="21">
                  <c:v>4.25</c:v>
                </c:pt>
                <c:pt idx="22">
                  <c:v>3</c:v>
                </c:pt>
                <c:pt idx="23">
                  <c:v>3.6666666666666665</c:v>
                </c:pt>
                <c:pt idx="24">
                  <c:v>3.5</c:v>
                </c:pt>
                <c:pt idx="25">
                  <c:v>3</c:v>
                </c:pt>
                <c:pt idx="26">
                  <c:v>4</c:v>
                </c:pt>
                <c:pt idx="27">
                  <c:v>3.3333333333333335</c:v>
                </c:pt>
                <c:pt idx="28">
                  <c:v>3</c:v>
                </c:pt>
                <c:pt idx="29">
                  <c:v>3.3333333333333335</c:v>
                </c:pt>
                <c:pt idx="30">
                  <c:v>3.6666666666666665</c:v>
                </c:pt>
                <c:pt idx="31">
                  <c:v>4</c:v>
                </c:pt>
                <c:pt idx="32">
                  <c:v>3.5</c:v>
                </c:pt>
                <c:pt idx="33">
                  <c:v>4</c:v>
                </c:pt>
                <c:pt idx="34">
                  <c:v>4</c:v>
                </c:pt>
                <c:pt idx="35">
                  <c:v>3.5</c:v>
                </c:pt>
                <c:pt idx="36">
                  <c:v>4.5</c:v>
                </c:pt>
                <c:pt idx="37">
                  <c:v>4.25</c:v>
                </c:pt>
                <c:pt idx="38">
                  <c:v>4</c:v>
                </c:pt>
                <c:pt idx="39">
                  <c:v>3.25</c:v>
                </c:pt>
                <c:pt idx="40">
                  <c:v>4</c:v>
                </c:pt>
                <c:pt idx="41">
                  <c:v>3.5</c:v>
                </c:pt>
                <c:pt idx="42">
                  <c:v>3.5</c:v>
                </c:pt>
                <c:pt idx="43">
                  <c:v>3.3333333333333335</c:v>
                </c:pt>
                <c:pt idx="44">
                  <c:v>4</c:v>
                </c:pt>
                <c:pt idx="45">
                  <c:v>4</c:v>
                </c:pt>
                <c:pt idx="46">
                  <c:v>2</c:v>
                </c:pt>
                <c:pt idx="47">
                  <c:v>4</c:v>
                </c:pt>
                <c:pt idx="48">
                  <c:v>4</c:v>
                </c:pt>
                <c:pt idx="49">
                  <c:v>5</c:v>
                </c:pt>
                <c:pt idx="50">
                  <c:v>4</c:v>
                </c:pt>
                <c:pt idx="51">
                  <c:v>3.5</c:v>
                </c:pt>
                <c:pt idx="52">
                  <c:v>3.4</c:v>
                </c:pt>
                <c:pt idx="53">
                  <c:v>3.5</c:v>
                </c:pt>
                <c:pt idx="54">
                  <c:v>3.3333333333333335</c:v>
                </c:pt>
                <c:pt idx="55">
                  <c:v>4</c:v>
                </c:pt>
                <c:pt idx="56">
                  <c:v>2</c:v>
                </c:pt>
                <c:pt idx="57">
                  <c:v>3.6666666666666665</c:v>
                </c:pt>
                <c:pt idx="58">
                  <c:v>3</c:v>
                </c:pt>
                <c:pt idx="59">
                  <c:v>4</c:v>
                </c:pt>
                <c:pt idx="60">
                  <c:v>5</c:v>
                </c:pt>
                <c:pt idx="61">
                  <c:v>4</c:v>
                </c:pt>
                <c:pt idx="62">
                  <c:v>3</c:v>
                </c:pt>
                <c:pt idx="63">
                  <c:v>4</c:v>
                </c:pt>
                <c:pt idx="64">
                  <c:v>3.5</c:v>
                </c:pt>
                <c:pt idx="65">
                  <c:v>3.5</c:v>
                </c:pt>
                <c:pt idx="66">
                  <c:v>3.25</c:v>
                </c:pt>
                <c:pt idx="67">
                  <c:v>4</c:v>
                </c:pt>
                <c:pt idx="68">
                  <c:v>2</c:v>
                </c:pt>
                <c:pt idx="69">
                  <c:v>3</c:v>
                </c:pt>
                <c:pt idx="70">
                  <c:v>4</c:v>
                </c:pt>
                <c:pt idx="71">
                  <c:v>3.3333333333333335</c:v>
                </c:pt>
                <c:pt idx="72">
                  <c:v>4</c:v>
                </c:pt>
                <c:pt idx="73">
                  <c:v>3.6</c:v>
                </c:pt>
                <c:pt idx="74">
                  <c:v>3.75</c:v>
                </c:pt>
                <c:pt idx="75">
                  <c:v>3</c:v>
                </c:pt>
                <c:pt idx="76">
                  <c:v>3.75</c:v>
                </c:pt>
                <c:pt idx="77">
                  <c:v>3.8571428571428572</c:v>
                </c:pt>
                <c:pt idx="78">
                  <c:v>4</c:v>
                </c:pt>
                <c:pt idx="79">
                  <c:v>2</c:v>
                </c:pt>
                <c:pt idx="80">
                  <c:v>3.6666666666666665</c:v>
                </c:pt>
                <c:pt idx="81">
                  <c:v>4</c:v>
                </c:pt>
              </c:numCache>
            </c:numRef>
          </c:val>
          <c:smooth val="0"/>
          <c:extLst>
            <c:ext xmlns:c16="http://schemas.microsoft.com/office/drawing/2014/chart" uri="{C3380CC4-5D6E-409C-BE32-E72D297353CC}">
              <c16:uniqueId val="{00000000-5892-C442-9937-F897816D0940}"/>
            </c:ext>
          </c:extLst>
        </c:ser>
        <c:dLbls>
          <c:showLegendKey val="0"/>
          <c:showVal val="0"/>
          <c:showCatName val="0"/>
          <c:showSerName val="0"/>
          <c:showPercent val="0"/>
          <c:showBubbleSize val="0"/>
        </c:dLbls>
        <c:hiLowLines>
          <c:spPr>
            <a:ln w="9525">
              <a:solidFill>
                <a:schemeClr val="tx1">
                  <a:lumMod val="35000"/>
                  <a:lumOff val="65000"/>
                </a:schemeClr>
              </a:solidFill>
              <a:round/>
            </a:ln>
            <a:effectLst/>
          </c:spPr>
        </c:hiLowLines>
        <c:smooth val="0"/>
        <c:axId val="238314464"/>
        <c:axId val="433839359"/>
      </c:lineChart>
      <c:catAx>
        <c:axId val="238314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39359"/>
        <c:crosses val="autoZero"/>
        <c:auto val="1"/>
        <c:lblAlgn val="ctr"/>
        <c:lblOffset val="100"/>
        <c:noMultiLvlLbl val="0"/>
      </c:catAx>
      <c:valAx>
        <c:axId val="433839359"/>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Risk</a:t>
                </a:r>
                <a:r>
                  <a:rPr lang="en-US" baseline="0"/>
                  <a:t> Score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14464"/>
        <c:crosses val="autoZero"/>
        <c:crossBetween val="between"/>
        <c:majorUnit val="0.5"/>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165100</xdr:colOff>
      <xdr:row>9</xdr:row>
      <xdr:rowOff>50800</xdr:rowOff>
    </xdr:from>
    <xdr:to>
      <xdr:col>5</xdr:col>
      <xdr:colOff>1993900</xdr:colOff>
      <xdr:row>22</xdr:row>
      <xdr:rowOff>3169</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50264A4-752B-AF72-69D9-52F06D8B22C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83500" y="1765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177800</xdr:colOff>
      <xdr:row>0</xdr:row>
      <xdr:rowOff>76201</xdr:rowOff>
    </xdr:from>
    <xdr:to>
      <xdr:col>5</xdr:col>
      <xdr:colOff>2006600</xdr:colOff>
      <xdr:row>8</xdr:row>
      <xdr:rowOff>25401</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21AC3ECD-AE70-BD81-27F9-3E2FAB61293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696200" y="76201"/>
              <a:ext cx="18288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101600</xdr:colOff>
      <xdr:row>23</xdr:row>
      <xdr:rowOff>25401</xdr:rowOff>
    </xdr:from>
    <xdr:to>
      <xdr:col>2</xdr:col>
      <xdr:colOff>1930400</xdr:colOff>
      <xdr:row>28</xdr:row>
      <xdr:rowOff>38101</xdr:rowOff>
    </xdr:to>
    <mc:AlternateContent xmlns:mc="http://schemas.openxmlformats.org/markup-compatibility/2006" xmlns:a14="http://schemas.microsoft.com/office/drawing/2010/main">
      <mc:Choice Requires="a14">
        <xdr:graphicFrame macro="">
          <xdr:nvGraphicFramePr>
            <xdr:cNvPr id="5" name="Country 2">
              <a:extLst>
                <a:ext uri="{FF2B5EF4-FFF2-40B4-BE49-F238E27FC236}">
                  <a16:creationId xmlns:a16="http://schemas.microsoft.com/office/drawing/2014/main" id="{E3E5FC56-BD50-D9FA-4BFF-EEFB31DE1B1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3175000" y="4406901"/>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28</xdr:row>
      <xdr:rowOff>177801</xdr:rowOff>
    </xdr:from>
    <xdr:to>
      <xdr:col>2</xdr:col>
      <xdr:colOff>1943100</xdr:colOff>
      <xdr:row>35</xdr:row>
      <xdr:rowOff>139701</xdr:rowOff>
    </xdr:to>
    <mc:AlternateContent xmlns:mc="http://schemas.openxmlformats.org/markup-compatibility/2006" xmlns:a14="http://schemas.microsoft.com/office/drawing/2010/main">
      <mc:Choice Requires="a14">
        <xdr:graphicFrame macro="">
          <xdr:nvGraphicFramePr>
            <xdr:cNvPr id="6" name="Transaction Type">
              <a:extLst>
                <a:ext uri="{FF2B5EF4-FFF2-40B4-BE49-F238E27FC236}">
                  <a16:creationId xmlns:a16="http://schemas.microsoft.com/office/drawing/2014/main" id="{58E3F704-BB70-7196-04D2-5C9CD2776A97}"/>
                </a:ext>
              </a:extLst>
            </xdr:cNvPr>
            <xdr:cNvGraphicFramePr/>
          </xdr:nvGraphicFramePr>
          <xdr:xfrm>
            <a:off x="0" y="0"/>
            <a:ext cx="0" cy="0"/>
          </xdr:xfrm>
          <a:graphic>
            <a:graphicData uri="http://schemas.microsoft.com/office/drawing/2010/slicer">
              <sle:slicer xmlns:sle="http://schemas.microsoft.com/office/drawing/2010/slicer" name="Transaction Type"/>
            </a:graphicData>
          </a:graphic>
        </xdr:graphicFrame>
      </mc:Choice>
      <mc:Fallback xmlns="">
        <xdr:sp macro="" textlink="">
          <xdr:nvSpPr>
            <xdr:cNvPr id="0" name=""/>
            <xdr:cNvSpPr>
              <a:spLocks noTextEdit="1"/>
            </xdr:cNvSpPr>
          </xdr:nvSpPr>
          <xdr:spPr>
            <a:xfrm>
              <a:off x="3187700" y="551180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335032</xdr:colOff>
      <xdr:row>4</xdr:row>
      <xdr:rowOff>9335</xdr:rowOff>
    </xdr:from>
    <xdr:to>
      <xdr:col>2</xdr:col>
      <xdr:colOff>1315397</xdr:colOff>
      <xdr:row>15</xdr:row>
      <xdr:rowOff>30888</xdr:rowOff>
    </xdr:to>
    <xdr:graphicFrame macro="">
      <xdr:nvGraphicFramePr>
        <xdr:cNvPr id="2" name="Chart 1">
          <a:extLst>
            <a:ext uri="{FF2B5EF4-FFF2-40B4-BE49-F238E27FC236}">
              <a16:creationId xmlns:a16="http://schemas.microsoft.com/office/drawing/2014/main" id="{F26E5302-F9DB-701F-103A-24440A20F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1514230</xdr:colOff>
      <xdr:row>4</xdr:row>
      <xdr:rowOff>19538</xdr:rowOff>
    </xdr:from>
    <xdr:to>
      <xdr:col>3</xdr:col>
      <xdr:colOff>2465294</xdr:colOff>
      <xdr:row>15</xdr:row>
      <xdr:rowOff>9768</xdr:rowOff>
    </xdr:to>
    <xdr:graphicFrame macro="">
      <xdr:nvGraphicFramePr>
        <xdr:cNvPr id="7" name="Chart 1">
          <a:extLst>
            <a:ext uri="{FF2B5EF4-FFF2-40B4-BE49-F238E27FC236}">
              <a16:creationId xmlns:a16="http://schemas.microsoft.com/office/drawing/2014/main" id="{620BBD9F-4A78-BDC6-7F3B-3252293C8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1540554</xdr:colOff>
      <xdr:row>18</xdr:row>
      <xdr:rowOff>136769</xdr:rowOff>
    </xdr:from>
    <xdr:to>
      <xdr:col>3</xdr:col>
      <xdr:colOff>2468311</xdr:colOff>
      <xdr:row>31</xdr:row>
      <xdr:rowOff>124845</xdr:rowOff>
    </xdr:to>
    <xdr:graphicFrame macro="">
      <xdr:nvGraphicFramePr>
        <xdr:cNvPr id="8" name="Chart 7">
          <a:extLst>
            <a:ext uri="{FF2B5EF4-FFF2-40B4-BE49-F238E27FC236}">
              <a16:creationId xmlns:a16="http://schemas.microsoft.com/office/drawing/2014/main" id="{197EDB2A-D6D9-2956-F1E1-A3FED183D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351097</xdr:colOff>
      <xdr:row>18</xdr:row>
      <xdr:rowOff>169333</xdr:rowOff>
    </xdr:from>
    <xdr:to>
      <xdr:col>2</xdr:col>
      <xdr:colOff>1345138</xdr:colOff>
      <xdr:row>31</xdr:row>
      <xdr:rowOff>164783</xdr:rowOff>
    </xdr:to>
    <xdr:graphicFrame macro="">
      <xdr:nvGraphicFramePr>
        <xdr:cNvPr id="9" name="Chart 1">
          <a:extLst>
            <a:ext uri="{FF2B5EF4-FFF2-40B4-BE49-F238E27FC236}">
              <a16:creationId xmlns:a16="http://schemas.microsoft.com/office/drawing/2014/main" id="{CDCA141B-FEBE-1D5F-A9CF-ED247405F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587878</xdr:colOff>
      <xdr:row>15</xdr:row>
      <xdr:rowOff>140505</xdr:rowOff>
    </xdr:from>
    <xdr:to>
      <xdr:col>2</xdr:col>
      <xdr:colOff>1082804</xdr:colOff>
      <xdr:row>18</xdr:row>
      <xdr:rowOff>75138</xdr:rowOff>
    </xdr:to>
    <xdr:sp macro="" textlink="">
      <xdr:nvSpPr>
        <xdr:cNvPr id="3" name="TextBox 2">
          <a:extLst>
            <a:ext uri="{FF2B5EF4-FFF2-40B4-BE49-F238E27FC236}">
              <a16:creationId xmlns:a16="http://schemas.microsoft.com/office/drawing/2014/main" id="{A6F536F1-C82E-6079-3625-7A2215A3287A}"/>
            </a:ext>
          </a:extLst>
        </xdr:cNvPr>
        <xdr:cNvSpPr txBox="1"/>
      </xdr:nvSpPr>
      <xdr:spPr>
        <a:xfrm>
          <a:off x="587878" y="3071274"/>
          <a:ext cx="3142388" cy="520787"/>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1100">
              <a:solidFill>
                <a:schemeClr val="tx1"/>
              </a:solidFill>
            </a:rPr>
            <a:t>Majority</a:t>
          </a:r>
          <a:r>
            <a:rPr lang="en-US" sz="1100" baseline="0">
              <a:solidFill>
                <a:schemeClr val="tx1"/>
              </a:solidFill>
            </a:rPr>
            <a:t> of transactions are risky, with about 61% of transactions scoring 4 or higher.</a:t>
          </a:r>
          <a:endParaRPr lang="en-US" sz="1100">
            <a:solidFill>
              <a:schemeClr val="tx1"/>
            </a:solidFill>
          </a:endParaRPr>
        </a:p>
      </xdr:txBody>
    </xdr:sp>
    <xdr:clientData/>
  </xdr:twoCellAnchor>
  <xdr:twoCellAnchor>
    <xdr:from>
      <xdr:col>2</xdr:col>
      <xdr:colOff>1720791</xdr:colOff>
      <xdr:row>15</xdr:row>
      <xdr:rowOff>114185</xdr:rowOff>
    </xdr:from>
    <xdr:to>
      <xdr:col>3</xdr:col>
      <xdr:colOff>2141012</xdr:colOff>
      <xdr:row>18</xdr:row>
      <xdr:rowOff>48818</xdr:rowOff>
    </xdr:to>
    <xdr:sp macro="" textlink="">
      <xdr:nvSpPr>
        <xdr:cNvPr id="4" name="TextBox 3">
          <a:extLst>
            <a:ext uri="{FF2B5EF4-FFF2-40B4-BE49-F238E27FC236}">
              <a16:creationId xmlns:a16="http://schemas.microsoft.com/office/drawing/2014/main" id="{B5C913AC-BC74-0543-BEB7-3B1559FDE19C}"/>
            </a:ext>
          </a:extLst>
        </xdr:cNvPr>
        <xdr:cNvSpPr txBox="1"/>
      </xdr:nvSpPr>
      <xdr:spPr>
        <a:xfrm>
          <a:off x="4368253" y="3044954"/>
          <a:ext cx="3136067" cy="52078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1100"/>
            <a:t>Foreign</a:t>
          </a:r>
          <a:r>
            <a:rPr lang="en-US" sz="1100" baseline="0"/>
            <a:t> transactions are frequently conducted at this location.</a:t>
          </a:r>
          <a:endParaRPr lang="en-US" sz="1100"/>
        </a:p>
      </xdr:txBody>
    </xdr:sp>
    <xdr:clientData/>
  </xdr:twoCellAnchor>
  <xdr:twoCellAnchor>
    <xdr:from>
      <xdr:col>0</xdr:col>
      <xdr:colOff>547163</xdr:colOff>
      <xdr:row>32</xdr:row>
      <xdr:rowOff>56402</xdr:rowOff>
    </xdr:from>
    <xdr:to>
      <xdr:col>2</xdr:col>
      <xdr:colOff>1042089</xdr:colOff>
      <xdr:row>34</xdr:row>
      <xdr:rowOff>186420</xdr:rowOff>
    </xdr:to>
    <xdr:sp macro="" textlink="">
      <xdr:nvSpPr>
        <xdr:cNvPr id="5" name="TextBox 4">
          <a:extLst>
            <a:ext uri="{FF2B5EF4-FFF2-40B4-BE49-F238E27FC236}">
              <a16:creationId xmlns:a16="http://schemas.microsoft.com/office/drawing/2014/main" id="{4AE43206-1E80-EF41-A208-665A5A2A8AF9}"/>
            </a:ext>
          </a:extLst>
        </xdr:cNvPr>
        <xdr:cNvSpPr txBox="1"/>
      </xdr:nvSpPr>
      <xdr:spPr>
        <a:xfrm>
          <a:off x="547163" y="6308710"/>
          <a:ext cx="3142388" cy="52078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1100"/>
            <a:t>Riskier transactions occur</a:t>
          </a:r>
          <a:r>
            <a:rPr lang="en-US" sz="1100" baseline="0"/>
            <a:t> in the afternoon, closer to close of business.</a:t>
          </a:r>
          <a:endParaRPr lang="en-US" sz="1100"/>
        </a:p>
      </xdr:txBody>
    </xdr:sp>
    <xdr:clientData/>
  </xdr:twoCellAnchor>
  <xdr:twoCellAnchor>
    <xdr:from>
      <xdr:col>2</xdr:col>
      <xdr:colOff>1710247</xdr:colOff>
      <xdr:row>32</xdr:row>
      <xdr:rowOff>59821</xdr:rowOff>
    </xdr:from>
    <xdr:to>
      <xdr:col>3</xdr:col>
      <xdr:colOff>2130468</xdr:colOff>
      <xdr:row>34</xdr:row>
      <xdr:rowOff>189839</xdr:rowOff>
    </xdr:to>
    <xdr:sp macro="" textlink="">
      <xdr:nvSpPr>
        <xdr:cNvPr id="6" name="TextBox 5">
          <a:extLst>
            <a:ext uri="{FF2B5EF4-FFF2-40B4-BE49-F238E27FC236}">
              <a16:creationId xmlns:a16="http://schemas.microsoft.com/office/drawing/2014/main" id="{E300DF9F-9260-3148-8101-78842E7E727F}"/>
            </a:ext>
          </a:extLst>
        </xdr:cNvPr>
        <xdr:cNvSpPr txBox="1"/>
      </xdr:nvSpPr>
      <xdr:spPr>
        <a:xfrm>
          <a:off x="4357709" y="6312129"/>
          <a:ext cx="3136067" cy="52078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1100"/>
            <a:t>All transaction</a:t>
          </a:r>
          <a:r>
            <a:rPr lang="en-US" sz="1100" baseline="0"/>
            <a:t> types pose a risk, however, wire transactions have the highest average risk score.</a:t>
          </a:r>
          <a:endParaRPr lang="en-US" sz="1100"/>
        </a:p>
      </xdr:txBody>
    </xdr:sp>
    <xdr:clientData/>
  </xdr:twoCellAnchor>
  <xdr:twoCellAnchor>
    <xdr:from>
      <xdr:col>0</xdr:col>
      <xdr:colOff>745908</xdr:colOff>
      <xdr:row>0</xdr:row>
      <xdr:rowOff>114212</xdr:rowOff>
    </xdr:from>
    <xdr:to>
      <xdr:col>1</xdr:col>
      <xdr:colOff>1016000</xdr:colOff>
      <xdr:row>3</xdr:row>
      <xdr:rowOff>126997</xdr:rowOff>
    </xdr:to>
    <xdr:sp macro="" textlink="">
      <xdr:nvSpPr>
        <xdr:cNvPr id="10" name="TextBox 9">
          <a:extLst>
            <a:ext uri="{FF2B5EF4-FFF2-40B4-BE49-F238E27FC236}">
              <a16:creationId xmlns:a16="http://schemas.microsoft.com/office/drawing/2014/main" id="{8372F85D-4B9C-95B9-6222-C5EAC46697F9}"/>
            </a:ext>
          </a:extLst>
        </xdr:cNvPr>
        <xdr:cNvSpPr txBox="1"/>
      </xdr:nvSpPr>
      <xdr:spPr>
        <a:xfrm>
          <a:off x="745908" y="114212"/>
          <a:ext cx="1237246" cy="59893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2000" b="1"/>
            <a:t>200</a:t>
          </a:r>
          <a:endParaRPr lang="en-US" sz="1200" b="1"/>
        </a:p>
        <a:p>
          <a:pPr marL="0" marR="0" lvl="0" indent="0" algn="ctr" defTabSz="914400" eaLnBrk="1" fontAlgn="auto" latinLnBrk="0" hangingPunct="1">
            <a:lnSpc>
              <a:spcPct val="100000"/>
            </a:lnSpc>
            <a:spcBef>
              <a:spcPts val="0"/>
            </a:spcBef>
            <a:spcAft>
              <a:spcPts val="0"/>
            </a:spcAft>
            <a:buClrTx/>
            <a:buSzTx/>
            <a:buFontTx/>
            <a:buNone/>
            <a:tabLst/>
            <a:defRPr/>
          </a:pPr>
          <a:r>
            <a:rPr lang="en-US" sz="1000" i="1"/>
            <a:t>Total Transactions</a:t>
          </a:r>
        </a:p>
      </xdr:txBody>
    </xdr:sp>
    <xdr:clientData/>
  </xdr:twoCellAnchor>
  <xdr:twoCellAnchor>
    <xdr:from>
      <xdr:col>2</xdr:col>
      <xdr:colOff>764152</xdr:colOff>
      <xdr:row>0</xdr:row>
      <xdr:rowOff>107461</xdr:rowOff>
    </xdr:from>
    <xdr:to>
      <xdr:col>2</xdr:col>
      <xdr:colOff>2110153</xdr:colOff>
      <xdr:row>3</xdr:row>
      <xdr:rowOff>97692</xdr:rowOff>
    </xdr:to>
    <xdr:sp macro="" textlink="">
      <xdr:nvSpPr>
        <xdr:cNvPr id="11" name="TextBox 10">
          <a:extLst>
            <a:ext uri="{FF2B5EF4-FFF2-40B4-BE49-F238E27FC236}">
              <a16:creationId xmlns:a16="http://schemas.microsoft.com/office/drawing/2014/main" id="{7753D0C1-9234-FCEB-7376-4433DD6F88A4}"/>
            </a:ext>
          </a:extLst>
        </xdr:cNvPr>
        <xdr:cNvSpPr txBox="1"/>
      </xdr:nvSpPr>
      <xdr:spPr>
        <a:xfrm>
          <a:off x="3411614" y="107461"/>
          <a:ext cx="1346001" cy="57638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2000" b="1"/>
            <a:t>61%</a:t>
          </a:r>
        </a:p>
        <a:p>
          <a:pPr marL="0" marR="0" lvl="0" indent="0" algn="ctr" defTabSz="914400" eaLnBrk="1" fontAlgn="auto" latinLnBrk="0" hangingPunct="1">
            <a:lnSpc>
              <a:spcPct val="100000"/>
            </a:lnSpc>
            <a:spcBef>
              <a:spcPts val="0"/>
            </a:spcBef>
            <a:spcAft>
              <a:spcPts val="0"/>
            </a:spcAft>
            <a:buClrTx/>
            <a:buSzTx/>
            <a:buFontTx/>
            <a:buNone/>
            <a:tabLst/>
            <a:defRPr/>
          </a:pPr>
          <a:r>
            <a:rPr lang="en-US" sz="1000" b="0" i="1"/>
            <a:t>High Risk Transactions</a:t>
          </a:r>
        </a:p>
      </xdr:txBody>
    </xdr:sp>
    <xdr:clientData/>
  </xdr:twoCellAnchor>
  <xdr:twoCellAnchor>
    <xdr:from>
      <xdr:col>3</xdr:col>
      <xdr:colOff>810844</xdr:colOff>
      <xdr:row>0</xdr:row>
      <xdr:rowOff>107462</xdr:rowOff>
    </xdr:from>
    <xdr:to>
      <xdr:col>3</xdr:col>
      <xdr:colOff>2051538</xdr:colOff>
      <xdr:row>3</xdr:row>
      <xdr:rowOff>107463</xdr:rowOff>
    </xdr:to>
    <xdr:sp macro="" textlink="">
      <xdr:nvSpPr>
        <xdr:cNvPr id="12" name="TextBox 11">
          <a:extLst>
            <a:ext uri="{FF2B5EF4-FFF2-40B4-BE49-F238E27FC236}">
              <a16:creationId xmlns:a16="http://schemas.microsoft.com/office/drawing/2014/main" id="{EA079746-F7E2-EACA-472A-E160FFF6250D}"/>
            </a:ext>
          </a:extLst>
        </xdr:cNvPr>
        <xdr:cNvSpPr txBox="1"/>
      </xdr:nvSpPr>
      <xdr:spPr>
        <a:xfrm>
          <a:off x="6174152" y="107462"/>
          <a:ext cx="1240694" cy="58615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2000" b="1" baseline="0"/>
            <a:t>3.57</a:t>
          </a:r>
        </a:p>
        <a:p>
          <a:pPr marL="0" marR="0" lvl="0" indent="0" algn="ctr" defTabSz="914400" eaLnBrk="1" fontAlgn="auto" latinLnBrk="0" hangingPunct="1">
            <a:lnSpc>
              <a:spcPct val="100000"/>
            </a:lnSpc>
            <a:spcBef>
              <a:spcPts val="0"/>
            </a:spcBef>
            <a:spcAft>
              <a:spcPts val="0"/>
            </a:spcAft>
            <a:buClrTx/>
            <a:buSzTx/>
            <a:buFontTx/>
            <a:buNone/>
            <a:tabLst/>
            <a:defRPr/>
          </a:pPr>
          <a:r>
            <a:rPr lang="en-US" sz="1000" i="1"/>
            <a:t>Average Risk Score</a:t>
          </a:r>
          <a:endParaRPr lang="en-US" sz="1000" i="1"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ell Dodson" refreshedDate="45824.703003935188" createdVersion="8" refreshedVersion="8" minRefreshableVersion="3" recordCount="200" xr:uid="{DA92A3A4-D46E-C54F-B469-8B772ABC8F31}">
  <cacheSource type="worksheet">
    <worksheetSource ref="A1:M201" sheet="risk_scoring"/>
  </cacheSource>
  <cacheFields count="14">
    <cacheField name="Transaction ID" numFmtId="0">
      <sharedItems count="200">
        <s v="66c70a92-5ea3-4250-8cca-0acacc0a0043"/>
        <s v="b7f67c2d-cb11-4c8f-832c-e4b7a57cbfe6"/>
        <s v="58ec038d-f8e4-4bff-bf15-906b20d56743"/>
        <s v="6c0f7a12-0867-4dd6-8953-8596d87a15c3"/>
        <s v="8394058a-d86b-4715-a35d-37f4a2e5944b"/>
        <s v="9c221ddf-2ae6-4769-9860-deb1e9e44a1f"/>
        <s v="f4538ebd-8b0e-4f94-b4aa-4d1f24d99ed9"/>
        <s v="5b47c40b-5b9d-4d51-a1a1-13dbd6bfd6da"/>
        <s v="9e25c855-808a-48e3-98bd-fae93e1df29e"/>
        <s v="e744eb86-256c-42d0-aa3a-bf521839a88f"/>
        <s v="edaa7b9c-5173-4af8-8fdb-26baab98bb9e"/>
        <s v="74504bbc-5ac7-4864-a0ac-77e38e57d38b"/>
        <s v="7010bb19-0fff-46a3-9556-b11230a28013"/>
        <s v="b575fd34-fc3c-4a96-b5f3-a99d379df98a"/>
        <s v="48c4af38-6b99-452c-9431-4f2d6c0767de"/>
        <s v="7695fd11-dad7-4898-8c96-e77c4c82872e"/>
        <s v="c6bf44de-5a98-425b-beea-a36342c499f9"/>
        <s v="2de49028-2f6a-4a7e-9fd1-7544cfbf8538"/>
        <s v="de928711-7c21-439a-9d54-6fa466dc7949"/>
        <s v="580f9c68-b37a-454d-881e-f822407592d8"/>
        <s v="abbf6fa0-7697-42a1-897d-defa19606679"/>
        <s v="1cde679e-d4c9-43bc-9909-ab7a35c63e53"/>
        <s v="08ad0221-41b4-4fdd-87f8-b15118969b33"/>
        <s v="c587fdf2-ac13-4e70-91bb-19e9ca9449d6"/>
        <s v="4849ae8a-67dc-410a-b1a7-8ec22f9549de"/>
        <s v="b3981fbb-dbc0-4a26-8792-bdc1bd2229f6"/>
        <s v="c433f18c-8e20-4d7f-88d7-5f8b22d11abc"/>
        <s v="38c878da-ffbd-4b9b-a686-a8ce95da608f"/>
        <s v="fd2274f1-6e23-409f-a5c5-e9c9f3fbe0b2"/>
        <s v="7251f05a-cf73-4974-8877-b74b8f35c8a2"/>
        <s v="f855bb83-fd8b-4c82-8c73-8edeaddc6d65"/>
        <s v="14423241-7e6e-4fcc-9c92-ff44f572cbe5"/>
        <s v="d244d0a3-71d7-4a1a-a1d4-b5e8a91a6804"/>
        <s v="99f60ca4-a307-433b-aa5d-a9327cdbf70d"/>
        <s v="59c2a6eb-94de-4aaf-9c90-9c257a8a89f6"/>
        <s v="7de23c71-052d-4cc7-b571-8ad0bae50e78"/>
        <s v="60529b0a-76da-4646-91d7-bab43ad3a79d"/>
        <s v="74199e1b-8f5e-4bd0-8f26-83d1a96c1ee5"/>
        <s v="75502143-e5c5-44d7-94c5-95113f49747e"/>
        <s v="8d6c382e-23fa-4a46-a9b9-0ed49b69d3df"/>
        <s v="d433ef45-3ced-4178-aea8-ad68b47c49b3"/>
        <s v="722251ba-4395-4be9-92fa-bb6474504851"/>
        <s v="955b3f6b-01db-4728-aa34-6eb5b665952c"/>
        <s v="e24d47e8-ddd4-41ad-a81f-7885be124ad1"/>
        <s v="4e01a442-81ea-48c8-ade8-3f3334e3255d"/>
        <s v="7e05708d-c508-4c47-8e93-5c74b805092f"/>
        <s v="eea9828b-da0e-4a0a-9524-b2859e845e6a"/>
        <s v="45c4a009-8ef6-4874-b1f5-a72d331fd32e"/>
        <s v="eaf659ed-27b6-468d-bb65-1710d2cc506c"/>
        <s v="70cf2b0b-59dc-4ab2-b9d7-6f62d31717ba"/>
        <s v="30c5b38c-9e13-4d23-9026-4c70c298f309"/>
        <s v="b89ed36e-fed3-47c3-affe-5406be1204a8"/>
        <s v="c3e78bb2-bf1d-4b93-9668-067631b275b8"/>
        <s v="575abf2d-614a-49da-bf47-ab2a5a9a0cc2"/>
        <s v="76a200a6-7ebc-4d76-9674-2f73c3321e3e"/>
        <s v="95495b1e-86c5-4834-a5e4-ca46fab84428"/>
        <s v="84e6a7a8-f522-4d77-9870-d4044e333f04"/>
        <s v="6eafa3dd-a005-4d6d-9893-39dbdbf222b9"/>
        <s v="5dc6f9be-b793-48b2-846d-ab0a0a6f7d87"/>
        <s v="aef459f8-3abf-4930-83c0-b16ea7f11025"/>
        <s v="11735d58-25b4-42e2-b64b-adbc0c3abaf3"/>
        <s v="cb997a3d-ab57-4c84-990a-77334b20cbe8"/>
        <s v="6cbf3d03-4d21-42ad-bf03-b7171dc357f4"/>
        <s v="d5c27692-3376-4aea-8a09-41a5ed4195a1"/>
        <s v="f28380fc-7178-4fdc-bf00-111497f60a33"/>
        <s v="ff8bff36-1d55-4185-9cfa-26c3df47acab"/>
        <s v="0c1fb6e0-7c93-4e18-9d29-0daa9e19ae0e"/>
        <s v="5a9a5a8b-d293-4f7f-bdcb-bccb22830a12"/>
        <s v="72015291-5fce-4227-b91d-e372447a6c76"/>
        <s v="9540ad45-708b-477c-921d-4039cb5fc97c"/>
        <s v="9c279d06-3bcb-4fb4-afa6-652e0df7e2f1"/>
        <s v="b2cbd1eb-0c5e-434a-93e8-001859f1ceb5"/>
        <s v="a76ae8fe-7ca6-4a91-8ad7-0594e06ee049"/>
        <s v="19454f43-5805-4825-8aec-5e4b7edd1c62"/>
        <s v="41ad6a80-bcee-49d5-9b34-50790300673d"/>
        <s v="f0e234f3-adf7-47d8-b492-7541d7a23c23"/>
        <s v="693ad222-c81e-4479-98b0-04aa75cb91ed"/>
        <s v="121a3857-3e02-4057-bbd2-99af4a608449"/>
        <s v="d58def4a-e4e0-4342-b3c9-a8e2298c12a8"/>
        <s v="22791946-e093-4eb8-ab73-006d95aba090"/>
        <s v="67c48717-2955-49d1-84a8-9b368f4b59c1"/>
        <s v="c1b6c225-e96c-4fb4-a9f5-7bf36bb214ae"/>
        <s v="fa91a402-f190-424a-b350-74960b5d3d8c"/>
        <s v="65b7d481-140d-4a07-b431-b3c30c5767df"/>
        <s v="4e3b3f66-9141-4d8f-8903-304ba68f9b0f"/>
        <s v="69896a60-9c25-40c5-b01e-4fdc0586d66d"/>
        <s v="d24c5557-722d-4d32-8df8-02d4ef7f5341"/>
        <s v="4acbabc6-e738-4c04-bac1-3cc8be1228e1"/>
        <s v="bb153e52-2641-4fe8-bde8-84ea80156f10"/>
        <s v="e92e76b2-d98d-4813-95d5-44c04cc4961b"/>
        <s v="ea7fc6dd-d6f3-45ce-ae50-f1c68247be34"/>
        <s v="d1c5ffa6-08f7-4fc2-bb5e-feeec790590d"/>
        <s v="cfdcb5e2-b7a0-458c-8cf7-b812207d1828"/>
        <s v="808e01fd-d363-477e-bdbc-f5eb9f87dc38"/>
        <s v="fb59ba12-547e-40a1-ac24-30bc2aab4350"/>
        <s v="09f6ece4-b66c-438f-86a4-71b06e447a26"/>
        <s v="7f71e099-9888-4790-9cfd-8a7130064184"/>
        <s v="d5ce0479-3328-436b-b728-6071912de715"/>
        <s v="856e8bbf-9770-472e-9ced-b1f67ce9f98c"/>
        <s v="80e9f1a0-7ef6-4a9e-890a-a0d08b0a29de"/>
        <s v="268edf96-805c-4606-ab2d-4a2697276f00"/>
        <s v="b8896d20-b97e-41af-bbd2-6c35000260d7"/>
        <s v="edee3fa8-d705-4283-8496-752c153a49be"/>
        <s v="c7ba04cb-67d0-49ac-8a48-dea902246856"/>
        <s v="f3e752d1-f685-4961-8043-c51a4b7fa548"/>
        <s v="ca82e6da-eee2-44cb-bed4-be25034adda5"/>
        <s v="1a1ccf0f-6c31-41be-8507-fef6e89ce2f4"/>
        <s v="5af8f94a-4865-42a1-a14b-42328eeec9d0"/>
        <s v="6d92f7c2-c32a-4d84-b311-18b65e6f1c44"/>
        <s v="427dc4e3-4077-4c39-8ba1-065d79e5d2f1"/>
        <s v="6d985037-713a-4c8e-b9f1-a15a600aadaf"/>
        <s v="5c38695f-25ed-4c9e-9144-32474f0f6824"/>
        <s v="c249bac6-e230-49ac-ba0c-798adf65cea4"/>
        <s v="b755c504-58f1-48f6-a692-98ba550774f2"/>
        <s v="4dfd2130-4327-44e9-983d-8437036b7ae8"/>
        <s v="ca071c13-b2e8-44db-8bd4-5de72be2b13b"/>
        <s v="bc3d4053-723e-4a9e-b7a2-238701958e5c"/>
        <s v="24f07cb3-92e0-4d99-ae51-2a554297dbbd"/>
        <s v="56f55f7e-0eac-40cc-99a9-d4911edccab6"/>
        <s v="53736096-71c2-492c-9d4b-0f30a05d8ced"/>
        <s v="8cd7cd93-db16-4fe5-8dc9-82ba27b88200"/>
        <s v="42bf6872-b2bc-444e-b5dc-ebf6d1cbd375"/>
        <s v="b3bbfbba-0722-4386-894b-6073b752eafb"/>
        <s v="db623815-82bc-4642-84a5-c37574aa56de"/>
        <s v="88718e1e-096d-41ad-abc0-28f3863bc122"/>
        <s v="6ade109c-ac73-4253-88c1-547c025b63bd"/>
        <s v="925a2869-2f87-4585-913f-c2b3098beed0"/>
        <s v="de7243ed-42ca-45f6-8184-c1d20f08cfee"/>
        <s v="9583ce02-2db8-4406-bfe2-ab226feb3d11"/>
        <s v="c8297c7a-36d7-4bb4-bbc4-19802952c0ca"/>
        <s v="83ab7c3e-01c1-4757-a829-8b009cbccf53"/>
        <s v="2989dad2-446b-4506-bcb9-322bf6400c3c"/>
        <s v="cf1136e8-5b72-430f-97a1-e5452ce4b9b9"/>
        <s v="aaa2bd97-a7d9-4c70-9edc-469f8fbf08de"/>
        <s v="b3a2838f-8125-4a15-9978-516158453f0c"/>
        <s v="2d98bd13-6517-4970-b935-868ab36873e7"/>
        <s v="4f754811-fd8e-471c-86c3-748150927cae"/>
        <s v="ebb1357c-7f1a-4ea2-a6f8-b94b8d58ced7"/>
        <s v="ac2d51d8-2e43-4b97-8c6a-5a2b4e41feff"/>
        <s v="d842cc10-222a-444c-b91b-c82e3efa8703"/>
        <s v="a193fa9d-7bc4-490a-88e4-805188ee6ed7"/>
        <s v="5040f208-a9ea-44dc-9df6-f27558f3dd2c"/>
        <s v="c87f73a8-74e0-4010-870a-c1fc9357e2e5"/>
        <s v="731954b1-c6c7-4a65-8f1c-7f9ea1eea95f"/>
        <s v="dd4c619e-1a8c-468d-93d3-271630c4583b"/>
        <s v="591c1679-81ca-49ec-9f61-983c32139440"/>
        <s v="11553330-f3cd-4620-a69f-a1f7b7e91fe4"/>
        <s v="c2f5c3d3-2e34-4e99-bb3f-91dfeea9966b"/>
        <s v="a573ed36-0400-4af7-8494-d510ab8d85eb"/>
        <s v="78ca8811-5394-4dcf-9e9c-509fe67b9f9c"/>
        <s v="61b54b07-a804-478f-9cf1-aac171082c9f"/>
        <s v="1a875fd0-0143-4ef2-8124-4f415eff9ed1"/>
        <s v="accd0cd3-cd99-4e25-9311-31da1fa887d9"/>
        <s v="781d1e0a-b916-4d79-bb33-ec0049452222"/>
        <s v="5aa0571f-6b55-418e-9539-012af768e2aa"/>
        <s v="b3009b75-7dd9-430d-a69d-b66bde09091c"/>
        <s v="bf0af75e-c252-405f-988c-10b5534e1bf4"/>
        <s v="343787e1-00d9-4aeb-b7be-c41bda8e1170"/>
        <s v="a235f59a-b582-4939-bc6d-53883703e156"/>
        <s v="ab9f7588-dcf2-426e-befd-0eda24efce53"/>
        <s v="4443527d-9ab6-4db6-b614-a49a9f23d9eb"/>
        <s v="84f8bb37-5686-466b-bfff-ec9e1069a504"/>
        <s v="cef1b2dc-e3b4-484a-899a-467eaa9b4b25"/>
        <s v="eec64b16-6f7b-4fbb-a598-338fd026cfee"/>
        <s v="77ee146d-b6e5-40a3-af15-e21429568fd6"/>
        <s v="c10de877-5755-4598-b6d6-35fe6706c714"/>
        <s v="514b8939-c0d2-4cfa-91ca-a34d0d52210e"/>
        <s v="da9cbcd6-c698-49a3-88ce-a8d96e85c363"/>
        <s v="e81dd545-65d3-46f1-8288-19b3be926644"/>
        <s v="1c6c184e-d4d3-4f14-b612-d228baea5eca"/>
        <s v="a6cb1807-9292-47f8-8d57-32fa5180002e"/>
        <s v="94bf50e2-1deb-4a57-a2ba-39fb26413577"/>
        <s v="93d62d7f-a243-45b3-9291-8bfb322739b7"/>
        <s v="7974e43f-56db-414c-a6df-a53918f588f1"/>
        <s v="4970da36-d9e2-489f-9d80-48ba2f29d9c9"/>
        <s v="e2e58413-f700-4af6-a2cf-0bddcf0d856a"/>
        <s v="3e040037-c6f2-43d8-98bd-40b86de6ec09"/>
        <s v="c7f808bb-e49f-4adc-aa1b-d161d5fcdb62"/>
        <s v="605e9e41-00a1-4870-aa50-89ad69fe4020"/>
        <s v="4dbb000e-2d39-4bda-abb6-af19c2e268d3"/>
        <s v="532f8fa3-cfc7-4239-b67d-f24c0ebe2866"/>
        <s v="3ea430cf-5edc-4ea5-a801-c030bd2618ea"/>
        <s v="824567d6-36d0-4296-9483-d39d4dd2532e"/>
        <s v="3e463c9b-1d1e-48cc-9b74-4783b01a2ec4"/>
        <s v="1b12ac58-bac2-4614-8a1c-878847620c37"/>
        <s v="44772943-c67f-4853-b004-c37496a3e310"/>
        <s v="03064ae8-d756-4cee-8635-5b356eb04ff5"/>
        <s v="ef3a5c3a-6cdb-4ebf-9fef-6fbaeff0b6e5"/>
        <s v="66f8a6aa-b340-47b0-a879-2cf5095c34dc"/>
        <s v="9c57128e-044c-4513-a517-0deb371988b0"/>
        <s v="c4b6c246-b510-43bf-b69f-fea47fa66301"/>
        <s v="6a242c29-bfa3-480f-a639-7762e535ecb3"/>
        <s v="08595d43-d4cb-4201-8573-25d891545bb2"/>
        <s v="5648f98c-6ed3-41ff-9c6d-07ee65fc2042"/>
        <s v="abdc5c5a-36d1-4ca6-870c-d2bded2596e5"/>
        <s v="38ed9dd0-ac13-4464-ac32-465753552e70"/>
        <s v="9ccf303d-28f9-4d5a-9c91-d94a06884162"/>
        <s v="4dce0979-d7cb-485b-9baa-68de95d8693a"/>
        <s v="444c4580-b4e5-4e36-b86d-2bdbf2f8dfaa"/>
        <s v="5293edbb-2280-4f23-8a06-60c5a47a95a8"/>
      </sharedItems>
    </cacheField>
    <cacheField name="Customer Name" numFmtId="0">
      <sharedItems/>
    </cacheField>
    <cacheField name="Amount" numFmtId="0">
      <sharedItems containsSemiMixedTypes="0" containsString="0" containsNumber="1" minValue="22.47" maxValue="4993.0200000000004" count="200">
        <n v="2383.08"/>
        <n v="724.62"/>
        <n v="2647.09"/>
        <n v="172.88"/>
        <n v="2413.61"/>
        <n v="3577.63"/>
        <n v="4041.97"/>
        <n v="4795.5600000000004"/>
        <n v="34.25"/>
        <n v="3678.48"/>
        <n v="4221.72"/>
        <n v="1199.52"/>
        <n v="3902.32"/>
        <n v="1806.04"/>
        <n v="2395.81"/>
        <n v="922.07"/>
        <n v="4193.0200000000004"/>
        <n v="1143.43"/>
        <n v="1564.76"/>
        <n v="367.49"/>
        <n v="681.59"/>
        <n v="2672.92"/>
        <n v="3503.15"/>
        <n v="3595.89"/>
        <n v="3687.16"/>
        <n v="983.79"/>
        <n v="318.19"/>
        <n v="3523.79"/>
        <n v="2926.45"/>
        <n v="1154.18"/>
        <n v="533.48"/>
        <n v="3432.29"/>
        <n v="745.29"/>
        <n v="971.46"/>
        <n v="4380.7"/>
        <n v="2870.46"/>
        <n v="1913.78"/>
        <n v="3464.55"/>
        <n v="3000.92"/>
        <n v="4350.6499999999996"/>
        <n v="3409.69"/>
        <n v="4231.87"/>
        <n v="218.57"/>
        <n v="2832.02"/>
        <n v="660.79"/>
        <n v="1296.8599999999999"/>
        <n v="1976.25"/>
        <n v="22.47"/>
        <n v="4105.03"/>
        <n v="862.02"/>
        <n v="3271.32"/>
        <n v="4412.22"/>
        <n v="526.86"/>
        <n v="254.03"/>
        <n v="3044.85"/>
        <n v="2550.92"/>
        <n v="2217.96"/>
        <n v="3593.67"/>
        <n v="2741.83"/>
        <n v="1588.21"/>
        <n v="2419.88"/>
        <n v="2174.8000000000002"/>
        <n v="4723.53"/>
        <n v="4530.74"/>
        <n v="242.53"/>
        <n v="930.05"/>
        <n v="487.77"/>
        <n v="973.53"/>
        <n v="4771.25"/>
        <n v="2241.2600000000002"/>
        <n v="2199.62"/>
        <n v="3668.5"/>
        <n v="449.67"/>
        <n v="977.96"/>
        <n v="2692.59"/>
        <n v="261.45"/>
        <n v="4141.1000000000004"/>
        <n v="960.14"/>
        <n v="152.80000000000001"/>
        <n v="80.95"/>
        <n v="237.26"/>
        <n v="558.29"/>
        <n v="195.16"/>
        <n v="2270.4499999999998"/>
        <n v="1639.74"/>
        <n v="4789.62"/>
        <n v="4599.78"/>
        <n v="2801.52"/>
        <n v="2016.99"/>
        <n v="2460.12"/>
        <n v="4818.75"/>
        <n v="3382.69"/>
        <n v="1320.81"/>
        <n v="4540.1000000000004"/>
        <n v="285.70999999999998"/>
        <n v="3501.51"/>
        <n v="1493.19"/>
        <n v="3920.57"/>
        <n v="3746.89"/>
        <n v="4857.5600000000004"/>
        <n v="4153.6400000000003"/>
        <n v="2869.09"/>
        <n v="3906.55"/>
        <n v="4674.9799999999996"/>
        <n v="3516.91"/>
        <n v="4778.8999999999996"/>
        <n v="3922.06"/>
        <n v="3423.78"/>
        <n v="2611.7399999999998"/>
        <n v="616.45000000000005"/>
        <n v="2128.06"/>
        <n v="2779.54"/>
        <n v="3190.43"/>
        <n v="2107.8000000000002"/>
        <n v="1336.72"/>
        <n v="4776.67"/>
        <n v="4984.7700000000004"/>
        <n v="212.51"/>
        <n v="4311.55"/>
        <n v="3833.2"/>
        <n v="3619.39"/>
        <n v="2859.78"/>
        <n v="2414.84"/>
        <n v="1606.13"/>
        <n v="3025.15"/>
        <n v="2556.67"/>
        <n v="2116.23"/>
        <n v="4269.33"/>
        <n v="2383.2399999999998"/>
        <n v="4434.2299999999996"/>
        <n v="1596.88"/>
        <n v="1284.8"/>
        <n v="2971.49"/>
        <n v="2929.46"/>
        <n v="3169.54"/>
        <n v="4306.16"/>
        <n v="276.33999999999997"/>
        <n v="4794.72"/>
        <n v="1748.54"/>
        <n v="194.44"/>
        <n v="2635.01"/>
        <n v="3878.96"/>
        <n v="3612.99"/>
        <n v="3778.94"/>
        <n v="890.35"/>
        <n v="1218.55"/>
        <n v="206.34"/>
        <n v="1393.25"/>
        <n v="1206.08"/>
        <n v="3473.79"/>
        <n v="1975.44"/>
        <n v="2777.1"/>
        <n v="4993.0200000000004"/>
        <n v="3861.06"/>
        <n v="4560.41"/>
        <n v="4146.57"/>
        <n v="1383.3"/>
        <n v="4467.24"/>
        <n v="4615.53"/>
        <n v="4597"/>
        <n v="1401.11"/>
        <n v="4698.74"/>
        <n v="4907.08"/>
        <n v="4529.24"/>
        <n v="3546.89"/>
        <n v="2910.26"/>
        <n v="938.44"/>
        <n v="3188.71"/>
        <n v="2075.2600000000002"/>
        <n v="1256.18"/>
        <n v="711.6"/>
        <n v="3902.45"/>
        <n v="1368"/>
        <n v="3427.69"/>
        <n v="1928.8"/>
        <n v="1356.18"/>
        <n v="216.87"/>
        <n v="3713.39"/>
        <n v="3746.47"/>
        <n v="3682.27"/>
        <n v="2606.35"/>
        <n v="3750.4"/>
        <n v="4413.96"/>
        <n v="4353.82"/>
        <n v="3057.32"/>
        <n v="1932.61"/>
        <n v="3287.78"/>
        <n v="4673.51"/>
        <n v="483.24"/>
        <n v="2113.2199999999998"/>
        <n v="3618.85"/>
        <n v="1918.6"/>
        <n v="1677.56"/>
        <n v="737.94"/>
        <n v="142.72999999999999"/>
        <n v="2567.81"/>
        <n v="132.65"/>
        <n v="4784.8500000000004"/>
        <n v="3513.15"/>
        <n v="1183.68"/>
      </sharedItems>
      <fieldGroup base="2">
        <rangePr startNum="22.47" endNum="4993.0200000000004" groupInterval="1000"/>
        <groupItems count="7">
          <s v="&lt;22.47"/>
          <s v="22.47-1022.47"/>
          <s v="1022.47-2022.47"/>
          <s v="2022.47-3022.47"/>
          <s v="3022.47-4022.47"/>
          <s v="4022.47-5022.47"/>
          <s v="&gt;5022.47"/>
        </groupItems>
      </fieldGroup>
    </cacheField>
    <cacheField name="Country" numFmtId="0">
      <sharedItems count="10">
        <s v="Brazil"/>
        <s v="Mexico"/>
        <s v="Australia"/>
        <s v="China"/>
        <s v="UK"/>
        <s v="USA"/>
        <s v="Germany"/>
        <s v="India"/>
        <s v="Canada"/>
        <s v="France"/>
      </sharedItems>
    </cacheField>
    <cacheField name="Transaction Type" numFmtId="0">
      <sharedItems count="6">
        <s v="Purchase"/>
        <s v="Payment"/>
        <s v="Withdrawal"/>
        <s v="Transfer"/>
        <s v="Deposit"/>
        <s v="Wire"/>
      </sharedItems>
    </cacheField>
    <cacheField name="Time" numFmtId="0">
      <sharedItems count="82">
        <s v="22:45"/>
        <s v="00:45"/>
        <s v="00:15"/>
        <s v="04:15"/>
        <s v="01:45"/>
        <s v="23:30"/>
        <s v="11:30"/>
        <s v="21:00"/>
        <s v="05:30"/>
        <s v="08:15"/>
        <s v="20:15"/>
        <s v="14:30"/>
        <s v="06:30"/>
        <s v="04:30"/>
        <s v="14:00"/>
        <s v="10:15"/>
        <s v="19:00"/>
        <s v="23:00"/>
        <s v="19:45"/>
        <s v="16:15"/>
        <s v="09:00"/>
        <s v="13:00"/>
        <s v="07:30"/>
        <s v="09:15"/>
        <s v="02:45"/>
        <s v="08:00"/>
        <s v="11:45"/>
        <s v="22:15"/>
        <s v="21:30"/>
        <s v="01:30"/>
        <s v="18:45"/>
        <s v="16:30"/>
        <s v="17:30"/>
        <s v="05:15"/>
        <s v="05:45"/>
        <s v="00:30"/>
        <s v="11:00"/>
        <s v="06:45"/>
        <s v="01:15"/>
        <s v="12:45"/>
        <s v="09:30"/>
        <s v="08:45"/>
        <s v="19:15"/>
        <s v="04:00"/>
        <s v="18:30"/>
        <s v="14:45"/>
        <s v="19:30"/>
        <s v="15:15"/>
        <s v="07:15"/>
        <s v="16:00"/>
        <s v="21:45"/>
        <s v="15:30"/>
        <s v="23:15"/>
        <s v="07:00"/>
        <s v="13:15"/>
        <s v="15:00"/>
        <s v="17:00"/>
        <s v="12:15"/>
        <s v="18:00"/>
        <s v="02:00"/>
        <s v="03:45"/>
        <s v="23:45"/>
        <s v="10:00"/>
        <s v="12:30"/>
        <s v="04:45"/>
        <s v="01:00"/>
        <s v="13:30"/>
        <s v="21:15"/>
        <s v="00:00"/>
        <s v="13:45"/>
        <s v="05:00"/>
        <s v="09:45"/>
        <s v="16:45"/>
        <s v="10:45"/>
        <s v="22:00"/>
        <s v="11:15"/>
        <s v="02:15"/>
        <s v="06:00"/>
        <s v="03:30"/>
        <s v="02:30"/>
        <s v="15:45"/>
        <s v="07:45"/>
      </sharedItems>
    </cacheField>
    <cacheField name="Previous Flags" numFmtId="0">
      <sharedItems containsSemiMixedTypes="0" containsString="0" containsNumber="1" containsInteger="1" minValue="0" maxValue="3"/>
    </cacheField>
    <cacheField name="High Amount (&gt;1000)" numFmtId="0">
      <sharedItems containsSemiMixedTypes="0" containsString="0" containsNumber="1" containsInteger="1" minValue="0" maxValue="1"/>
    </cacheField>
    <cacheField name="Foreign Country" numFmtId="0">
      <sharedItems containsSemiMixedTypes="0" containsString="0" containsNumber="1" containsInteger="1" minValue="0" maxValue="1"/>
    </cacheField>
    <cacheField name="Risky Transcation Type" numFmtId="0">
      <sharedItems containsSemiMixedTypes="0" containsString="0" containsNumber="1" containsInteger="1" minValue="0" maxValue="1"/>
    </cacheField>
    <cacheField name="Odd Transaction Time" numFmtId="0">
      <sharedItems containsSemiMixedTypes="0" containsString="0" containsNumber="1" containsInteger="1" minValue="1" maxValue="1"/>
    </cacheField>
    <cacheField name="Has Previous Flags" numFmtId="0">
      <sharedItems containsSemiMixedTypes="0" containsString="0" containsNumber="1" containsInteger="1" minValue="0" maxValue="1"/>
    </cacheField>
    <cacheField name="Total Risk Score" numFmtId="0">
      <sharedItems containsSemiMixedTypes="0" containsString="0" containsNumber="1" containsInteger="1" minValue="1" maxValue="5" count="5">
        <n v="4"/>
        <n v="3"/>
        <n v="2"/>
        <n v="1"/>
        <n v="5"/>
      </sharedItems>
    </cacheField>
    <cacheField name="Field1" numFmtId="0" formula=" 0" databaseField="0"/>
  </cacheFields>
  <extLst>
    <ext xmlns:x14="http://schemas.microsoft.com/office/spreadsheetml/2009/9/main" uri="{725AE2AE-9491-48be-B2B4-4EB974FC3084}">
      <x14:pivotCacheDefinition pivotCacheId="1625912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ell Dodson" refreshedDate="45824.740096643516" createdVersion="8" refreshedVersion="8" minRefreshableVersion="3" recordCount="200" xr:uid="{10078F14-4522-C946-83BB-306E389CECE0}">
  <cacheSource type="worksheet">
    <worksheetSource ref="A1:G201" sheet="transcation_data"/>
  </cacheSource>
  <cacheFields count="7">
    <cacheField name="Transaction ID" numFmtId="0">
      <sharedItems/>
    </cacheField>
    <cacheField name="Customer Name" numFmtId="0">
      <sharedItems/>
    </cacheField>
    <cacheField name="Amount" numFmtId="0">
      <sharedItems containsSemiMixedTypes="0" containsString="0" containsNumber="1" minValue="22.47" maxValue="4993.0200000000004"/>
    </cacheField>
    <cacheField name="Country" numFmtId="0">
      <sharedItems count="10">
        <s v="Brazil"/>
        <s v="Mexico"/>
        <s v="Australia"/>
        <s v="China"/>
        <s v="UK"/>
        <s v="USA"/>
        <s v="Germany"/>
        <s v="India"/>
        <s v="Canada"/>
        <s v="France"/>
      </sharedItems>
    </cacheField>
    <cacheField name="Transaction Type" numFmtId="0">
      <sharedItems/>
    </cacheField>
    <cacheField name="Time" numFmtId="0">
      <sharedItems/>
    </cacheField>
    <cacheField name="Previous Flags" numFmtId="0">
      <sharedItems containsSemiMixedTypes="0" containsString="0" containsNumber="1" containsInteger="1" minValue="0"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s v="Lonnie Mcpherson"/>
    <x v="0"/>
    <x v="0"/>
    <x v="0"/>
    <x v="0"/>
    <n v="2"/>
    <n v="1"/>
    <n v="1"/>
    <n v="0"/>
    <n v="1"/>
    <n v="1"/>
    <x v="0"/>
  </r>
  <r>
    <x v="1"/>
    <s v="Linda Wagner"/>
    <x v="1"/>
    <x v="1"/>
    <x v="1"/>
    <x v="1"/>
    <n v="1"/>
    <n v="0"/>
    <n v="1"/>
    <n v="0"/>
    <n v="1"/>
    <n v="1"/>
    <x v="1"/>
  </r>
  <r>
    <x v="2"/>
    <s v="Nicholas Sherman"/>
    <x v="2"/>
    <x v="2"/>
    <x v="1"/>
    <x v="2"/>
    <n v="0"/>
    <n v="1"/>
    <n v="1"/>
    <n v="0"/>
    <n v="1"/>
    <n v="0"/>
    <x v="1"/>
  </r>
  <r>
    <x v="3"/>
    <s v="Dakota Garcia"/>
    <x v="3"/>
    <x v="3"/>
    <x v="2"/>
    <x v="3"/>
    <n v="0"/>
    <n v="0"/>
    <n v="1"/>
    <n v="0"/>
    <n v="1"/>
    <n v="0"/>
    <x v="2"/>
  </r>
  <r>
    <x v="4"/>
    <s v="Ashley Wolfe"/>
    <x v="4"/>
    <x v="2"/>
    <x v="3"/>
    <x v="4"/>
    <n v="2"/>
    <n v="1"/>
    <n v="1"/>
    <n v="0"/>
    <n v="1"/>
    <n v="1"/>
    <x v="0"/>
  </r>
  <r>
    <x v="5"/>
    <s v="Chad Dominguez"/>
    <x v="5"/>
    <x v="0"/>
    <x v="3"/>
    <x v="2"/>
    <n v="0"/>
    <n v="1"/>
    <n v="1"/>
    <n v="0"/>
    <n v="1"/>
    <n v="0"/>
    <x v="1"/>
  </r>
  <r>
    <x v="6"/>
    <s v="Joseph James"/>
    <x v="6"/>
    <x v="4"/>
    <x v="0"/>
    <x v="5"/>
    <n v="3"/>
    <n v="1"/>
    <n v="1"/>
    <n v="0"/>
    <n v="1"/>
    <n v="1"/>
    <x v="0"/>
  </r>
  <r>
    <x v="7"/>
    <s v="Michael Edwards"/>
    <x v="7"/>
    <x v="1"/>
    <x v="1"/>
    <x v="6"/>
    <n v="0"/>
    <n v="1"/>
    <n v="1"/>
    <n v="0"/>
    <n v="1"/>
    <n v="0"/>
    <x v="1"/>
  </r>
  <r>
    <x v="8"/>
    <s v="Diane West"/>
    <x v="8"/>
    <x v="5"/>
    <x v="3"/>
    <x v="2"/>
    <n v="0"/>
    <n v="0"/>
    <n v="0"/>
    <n v="0"/>
    <n v="1"/>
    <n v="0"/>
    <x v="3"/>
  </r>
  <r>
    <x v="9"/>
    <s v="Erika Stokes"/>
    <x v="9"/>
    <x v="4"/>
    <x v="0"/>
    <x v="7"/>
    <n v="0"/>
    <n v="1"/>
    <n v="1"/>
    <n v="0"/>
    <n v="1"/>
    <n v="0"/>
    <x v="1"/>
  </r>
  <r>
    <x v="10"/>
    <s v="Melissa Parker"/>
    <x v="10"/>
    <x v="6"/>
    <x v="2"/>
    <x v="8"/>
    <n v="3"/>
    <n v="1"/>
    <n v="1"/>
    <n v="0"/>
    <n v="1"/>
    <n v="1"/>
    <x v="0"/>
  </r>
  <r>
    <x v="11"/>
    <s v="Jordan Davis"/>
    <x v="11"/>
    <x v="7"/>
    <x v="4"/>
    <x v="9"/>
    <n v="1"/>
    <n v="1"/>
    <n v="1"/>
    <n v="0"/>
    <n v="1"/>
    <n v="1"/>
    <x v="0"/>
  </r>
  <r>
    <x v="12"/>
    <s v="Crystal Torres"/>
    <x v="12"/>
    <x v="0"/>
    <x v="3"/>
    <x v="9"/>
    <n v="0"/>
    <n v="1"/>
    <n v="1"/>
    <n v="0"/>
    <n v="1"/>
    <n v="0"/>
    <x v="1"/>
  </r>
  <r>
    <x v="13"/>
    <s v="Stephen Gutierrez"/>
    <x v="13"/>
    <x v="8"/>
    <x v="1"/>
    <x v="10"/>
    <n v="1"/>
    <n v="1"/>
    <n v="1"/>
    <n v="0"/>
    <n v="1"/>
    <n v="1"/>
    <x v="0"/>
  </r>
  <r>
    <x v="14"/>
    <s v="Dana Cochran"/>
    <x v="14"/>
    <x v="2"/>
    <x v="3"/>
    <x v="11"/>
    <n v="1"/>
    <n v="1"/>
    <n v="1"/>
    <n v="0"/>
    <n v="1"/>
    <n v="1"/>
    <x v="0"/>
  </r>
  <r>
    <x v="15"/>
    <s v="Gregory Ortiz"/>
    <x v="15"/>
    <x v="8"/>
    <x v="2"/>
    <x v="12"/>
    <n v="2"/>
    <n v="0"/>
    <n v="1"/>
    <n v="0"/>
    <n v="1"/>
    <n v="1"/>
    <x v="1"/>
  </r>
  <r>
    <x v="16"/>
    <s v="Tyler Haas"/>
    <x v="16"/>
    <x v="2"/>
    <x v="4"/>
    <x v="13"/>
    <n v="3"/>
    <n v="1"/>
    <n v="1"/>
    <n v="0"/>
    <n v="1"/>
    <n v="1"/>
    <x v="0"/>
  </r>
  <r>
    <x v="17"/>
    <s v="Ryan Ward"/>
    <x v="17"/>
    <x v="1"/>
    <x v="5"/>
    <x v="14"/>
    <n v="2"/>
    <n v="1"/>
    <n v="1"/>
    <n v="1"/>
    <n v="1"/>
    <n v="1"/>
    <x v="4"/>
  </r>
  <r>
    <x v="18"/>
    <s v="Christine Nash"/>
    <x v="18"/>
    <x v="8"/>
    <x v="5"/>
    <x v="0"/>
    <n v="3"/>
    <n v="1"/>
    <n v="1"/>
    <n v="1"/>
    <n v="1"/>
    <n v="1"/>
    <x v="4"/>
  </r>
  <r>
    <x v="19"/>
    <s v="Wanda Cummings"/>
    <x v="19"/>
    <x v="1"/>
    <x v="5"/>
    <x v="15"/>
    <n v="2"/>
    <n v="0"/>
    <n v="1"/>
    <n v="1"/>
    <n v="1"/>
    <n v="1"/>
    <x v="0"/>
  </r>
  <r>
    <x v="20"/>
    <s v="Steven Rogers"/>
    <x v="20"/>
    <x v="6"/>
    <x v="5"/>
    <x v="5"/>
    <n v="0"/>
    <n v="0"/>
    <n v="1"/>
    <n v="1"/>
    <n v="1"/>
    <n v="0"/>
    <x v="1"/>
  </r>
  <r>
    <x v="21"/>
    <s v="Elizabeth Lopez"/>
    <x v="21"/>
    <x v="2"/>
    <x v="3"/>
    <x v="16"/>
    <n v="3"/>
    <n v="1"/>
    <n v="1"/>
    <n v="0"/>
    <n v="1"/>
    <n v="1"/>
    <x v="0"/>
  </r>
  <r>
    <x v="22"/>
    <s v="Brian Cole"/>
    <x v="22"/>
    <x v="2"/>
    <x v="1"/>
    <x v="17"/>
    <n v="3"/>
    <n v="1"/>
    <n v="1"/>
    <n v="0"/>
    <n v="1"/>
    <n v="1"/>
    <x v="0"/>
  </r>
  <r>
    <x v="23"/>
    <s v="Anna Farrell"/>
    <x v="23"/>
    <x v="8"/>
    <x v="2"/>
    <x v="12"/>
    <n v="1"/>
    <n v="1"/>
    <n v="1"/>
    <n v="0"/>
    <n v="1"/>
    <n v="1"/>
    <x v="0"/>
  </r>
  <r>
    <x v="24"/>
    <s v="Amanda Lewis"/>
    <x v="24"/>
    <x v="6"/>
    <x v="2"/>
    <x v="18"/>
    <n v="2"/>
    <n v="1"/>
    <n v="1"/>
    <n v="0"/>
    <n v="1"/>
    <n v="1"/>
    <x v="0"/>
  </r>
  <r>
    <x v="25"/>
    <s v="Tiffany Morgan"/>
    <x v="25"/>
    <x v="0"/>
    <x v="2"/>
    <x v="19"/>
    <n v="1"/>
    <n v="0"/>
    <n v="1"/>
    <n v="0"/>
    <n v="1"/>
    <n v="1"/>
    <x v="1"/>
  </r>
  <r>
    <x v="26"/>
    <s v="Brian Marsh"/>
    <x v="26"/>
    <x v="2"/>
    <x v="3"/>
    <x v="20"/>
    <n v="1"/>
    <n v="0"/>
    <n v="1"/>
    <n v="0"/>
    <n v="1"/>
    <n v="1"/>
    <x v="1"/>
  </r>
  <r>
    <x v="27"/>
    <s v="Hannah Owens"/>
    <x v="27"/>
    <x v="5"/>
    <x v="0"/>
    <x v="21"/>
    <n v="0"/>
    <n v="1"/>
    <n v="0"/>
    <n v="0"/>
    <n v="1"/>
    <n v="0"/>
    <x v="2"/>
  </r>
  <r>
    <x v="28"/>
    <s v="Ashley Jones"/>
    <x v="28"/>
    <x v="5"/>
    <x v="0"/>
    <x v="22"/>
    <n v="2"/>
    <n v="1"/>
    <n v="0"/>
    <n v="0"/>
    <n v="1"/>
    <n v="1"/>
    <x v="1"/>
  </r>
  <r>
    <x v="29"/>
    <s v="Angela Clark"/>
    <x v="29"/>
    <x v="2"/>
    <x v="4"/>
    <x v="23"/>
    <n v="2"/>
    <n v="1"/>
    <n v="1"/>
    <n v="0"/>
    <n v="1"/>
    <n v="1"/>
    <x v="0"/>
  </r>
  <r>
    <x v="30"/>
    <s v="Martha Bradley"/>
    <x v="30"/>
    <x v="3"/>
    <x v="1"/>
    <x v="24"/>
    <n v="1"/>
    <n v="0"/>
    <n v="1"/>
    <n v="0"/>
    <n v="1"/>
    <n v="1"/>
    <x v="1"/>
  </r>
  <r>
    <x v="31"/>
    <s v="Dustin Rogers"/>
    <x v="31"/>
    <x v="2"/>
    <x v="0"/>
    <x v="25"/>
    <n v="3"/>
    <n v="1"/>
    <n v="1"/>
    <n v="0"/>
    <n v="1"/>
    <n v="1"/>
    <x v="0"/>
  </r>
  <r>
    <x v="32"/>
    <s v="Linda Murphy"/>
    <x v="32"/>
    <x v="8"/>
    <x v="0"/>
    <x v="18"/>
    <n v="3"/>
    <n v="0"/>
    <n v="1"/>
    <n v="0"/>
    <n v="1"/>
    <n v="1"/>
    <x v="1"/>
  </r>
  <r>
    <x v="33"/>
    <s v="Stephanie Chen"/>
    <x v="33"/>
    <x v="2"/>
    <x v="0"/>
    <x v="16"/>
    <n v="3"/>
    <n v="0"/>
    <n v="1"/>
    <n v="0"/>
    <n v="1"/>
    <n v="1"/>
    <x v="1"/>
  </r>
  <r>
    <x v="34"/>
    <s v="Tina Cook"/>
    <x v="34"/>
    <x v="3"/>
    <x v="3"/>
    <x v="26"/>
    <n v="1"/>
    <n v="1"/>
    <n v="1"/>
    <n v="0"/>
    <n v="1"/>
    <n v="1"/>
    <x v="0"/>
  </r>
  <r>
    <x v="35"/>
    <s v="William Friedman"/>
    <x v="35"/>
    <x v="2"/>
    <x v="1"/>
    <x v="27"/>
    <n v="2"/>
    <n v="1"/>
    <n v="1"/>
    <n v="0"/>
    <n v="1"/>
    <n v="1"/>
    <x v="0"/>
  </r>
  <r>
    <x v="36"/>
    <s v="Tyler Griffith"/>
    <x v="36"/>
    <x v="5"/>
    <x v="4"/>
    <x v="14"/>
    <n v="3"/>
    <n v="1"/>
    <n v="0"/>
    <n v="0"/>
    <n v="1"/>
    <n v="1"/>
    <x v="1"/>
  </r>
  <r>
    <x v="37"/>
    <s v="Kenneth Vega"/>
    <x v="37"/>
    <x v="2"/>
    <x v="3"/>
    <x v="28"/>
    <n v="0"/>
    <n v="1"/>
    <n v="1"/>
    <n v="0"/>
    <n v="1"/>
    <n v="0"/>
    <x v="1"/>
  </r>
  <r>
    <x v="38"/>
    <s v="Christopher Herrera"/>
    <x v="38"/>
    <x v="7"/>
    <x v="1"/>
    <x v="29"/>
    <n v="2"/>
    <n v="1"/>
    <n v="1"/>
    <n v="0"/>
    <n v="1"/>
    <n v="1"/>
    <x v="0"/>
  </r>
  <r>
    <x v="39"/>
    <s v="Catherine Johnson"/>
    <x v="39"/>
    <x v="9"/>
    <x v="3"/>
    <x v="16"/>
    <n v="2"/>
    <n v="1"/>
    <n v="1"/>
    <n v="0"/>
    <n v="1"/>
    <n v="1"/>
    <x v="0"/>
  </r>
  <r>
    <x v="40"/>
    <s v="Bryan Barton"/>
    <x v="40"/>
    <x v="5"/>
    <x v="4"/>
    <x v="30"/>
    <n v="3"/>
    <n v="1"/>
    <n v="0"/>
    <n v="0"/>
    <n v="1"/>
    <n v="1"/>
    <x v="1"/>
  </r>
  <r>
    <x v="41"/>
    <s v="John Thomas"/>
    <x v="41"/>
    <x v="6"/>
    <x v="4"/>
    <x v="31"/>
    <n v="3"/>
    <n v="1"/>
    <n v="1"/>
    <n v="0"/>
    <n v="1"/>
    <n v="1"/>
    <x v="0"/>
  </r>
  <r>
    <x v="42"/>
    <s v="Heather Park"/>
    <x v="42"/>
    <x v="3"/>
    <x v="2"/>
    <x v="32"/>
    <n v="0"/>
    <n v="0"/>
    <n v="1"/>
    <n v="0"/>
    <n v="1"/>
    <n v="0"/>
    <x v="2"/>
  </r>
  <r>
    <x v="43"/>
    <s v="Amy Rivera"/>
    <x v="43"/>
    <x v="3"/>
    <x v="1"/>
    <x v="15"/>
    <n v="1"/>
    <n v="1"/>
    <n v="1"/>
    <n v="0"/>
    <n v="1"/>
    <n v="1"/>
    <x v="0"/>
  </r>
  <r>
    <x v="44"/>
    <s v="Arthur Hernandez"/>
    <x v="44"/>
    <x v="1"/>
    <x v="5"/>
    <x v="33"/>
    <n v="0"/>
    <n v="0"/>
    <n v="1"/>
    <n v="1"/>
    <n v="1"/>
    <n v="0"/>
    <x v="1"/>
  </r>
  <r>
    <x v="45"/>
    <s v="William Bell"/>
    <x v="45"/>
    <x v="1"/>
    <x v="0"/>
    <x v="16"/>
    <n v="0"/>
    <n v="1"/>
    <n v="1"/>
    <n v="0"/>
    <n v="1"/>
    <n v="0"/>
    <x v="1"/>
  </r>
  <r>
    <x v="46"/>
    <s v="Timothy Horton"/>
    <x v="46"/>
    <x v="9"/>
    <x v="2"/>
    <x v="34"/>
    <n v="3"/>
    <n v="1"/>
    <n v="1"/>
    <n v="0"/>
    <n v="1"/>
    <n v="1"/>
    <x v="0"/>
  </r>
  <r>
    <x v="47"/>
    <s v="Brandon Castillo"/>
    <x v="47"/>
    <x v="7"/>
    <x v="1"/>
    <x v="35"/>
    <n v="3"/>
    <n v="0"/>
    <n v="1"/>
    <n v="0"/>
    <n v="1"/>
    <n v="1"/>
    <x v="1"/>
  </r>
  <r>
    <x v="48"/>
    <s v="Cynthia Gibbs"/>
    <x v="48"/>
    <x v="8"/>
    <x v="2"/>
    <x v="36"/>
    <n v="0"/>
    <n v="1"/>
    <n v="1"/>
    <n v="0"/>
    <n v="1"/>
    <n v="0"/>
    <x v="1"/>
  </r>
  <r>
    <x v="49"/>
    <s v="Aaron Zavala"/>
    <x v="49"/>
    <x v="6"/>
    <x v="3"/>
    <x v="33"/>
    <n v="0"/>
    <n v="0"/>
    <n v="1"/>
    <n v="0"/>
    <n v="1"/>
    <n v="0"/>
    <x v="2"/>
  </r>
  <r>
    <x v="50"/>
    <s v="Anthony Mccormick"/>
    <x v="50"/>
    <x v="0"/>
    <x v="0"/>
    <x v="10"/>
    <n v="2"/>
    <n v="1"/>
    <n v="1"/>
    <n v="0"/>
    <n v="1"/>
    <n v="1"/>
    <x v="0"/>
  </r>
  <r>
    <x v="51"/>
    <s v="Dustin Anderson"/>
    <x v="51"/>
    <x v="5"/>
    <x v="3"/>
    <x v="37"/>
    <n v="1"/>
    <n v="1"/>
    <n v="0"/>
    <n v="0"/>
    <n v="1"/>
    <n v="1"/>
    <x v="1"/>
  </r>
  <r>
    <x v="52"/>
    <s v="Natalie Austin"/>
    <x v="52"/>
    <x v="3"/>
    <x v="4"/>
    <x v="38"/>
    <n v="0"/>
    <n v="0"/>
    <n v="1"/>
    <n v="0"/>
    <n v="1"/>
    <n v="0"/>
    <x v="2"/>
  </r>
  <r>
    <x v="53"/>
    <s v="Amanda Weber"/>
    <x v="53"/>
    <x v="6"/>
    <x v="0"/>
    <x v="36"/>
    <n v="2"/>
    <n v="0"/>
    <n v="1"/>
    <n v="0"/>
    <n v="1"/>
    <n v="1"/>
    <x v="1"/>
  </r>
  <r>
    <x v="54"/>
    <s v="David Bender"/>
    <x v="54"/>
    <x v="4"/>
    <x v="2"/>
    <x v="34"/>
    <n v="2"/>
    <n v="1"/>
    <n v="1"/>
    <n v="0"/>
    <n v="1"/>
    <n v="1"/>
    <x v="0"/>
  </r>
  <r>
    <x v="55"/>
    <s v="Rebecca Sparks"/>
    <x v="55"/>
    <x v="0"/>
    <x v="0"/>
    <x v="13"/>
    <n v="3"/>
    <n v="1"/>
    <n v="1"/>
    <n v="0"/>
    <n v="1"/>
    <n v="1"/>
    <x v="0"/>
  </r>
  <r>
    <x v="56"/>
    <s v="Mark Brooks"/>
    <x v="56"/>
    <x v="8"/>
    <x v="2"/>
    <x v="7"/>
    <n v="3"/>
    <n v="1"/>
    <n v="1"/>
    <n v="0"/>
    <n v="1"/>
    <n v="1"/>
    <x v="0"/>
  </r>
  <r>
    <x v="57"/>
    <s v="Alyssa Nixon"/>
    <x v="57"/>
    <x v="1"/>
    <x v="0"/>
    <x v="28"/>
    <n v="0"/>
    <n v="1"/>
    <n v="1"/>
    <n v="0"/>
    <n v="1"/>
    <n v="0"/>
    <x v="1"/>
  </r>
  <r>
    <x v="58"/>
    <s v="Jennifer Wilson"/>
    <x v="58"/>
    <x v="2"/>
    <x v="3"/>
    <x v="7"/>
    <n v="0"/>
    <n v="1"/>
    <n v="1"/>
    <n v="0"/>
    <n v="1"/>
    <n v="0"/>
    <x v="1"/>
  </r>
  <r>
    <x v="59"/>
    <s v="Anna Gonzalez"/>
    <x v="59"/>
    <x v="6"/>
    <x v="2"/>
    <x v="39"/>
    <n v="2"/>
    <n v="1"/>
    <n v="1"/>
    <n v="0"/>
    <n v="1"/>
    <n v="1"/>
    <x v="0"/>
  </r>
  <r>
    <x v="60"/>
    <s v="Andrew Morrow"/>
    <x v="60"/>
    <x v="5"/>
    <x v="1"/>
    <x v="16"/>
    <n v="2"/>
    <n v="1"/>
    <n v="0"/>
    <n v="0"/>
    <n v="1"/>
    <n v="1"/>
    <x v="1"/>
  </r>
  <r>
    <x v="61"/>
    <s v="Nathan Duncan"/>
    <x v="61"/>
    <x v="4"/>
    <x v="2"/>
    <x v="24"/>
    <n v="2"/>
    <n v="1"/>
    <n v="1"/>
    <n v="0"/>
    <n v="1"/>
    <n v="1"/>
    <x v="0"/>
  </r>
  <r>
    <x v="62"/>
    <s v="Anthony Hill"/>
    <x v="62"/>
    <x v="8"/>
    <x v="3"/>
    <x v="23"/>
    <n v="1"/>
    <n v="1"/>
    <n v="1"/>
    <n v="0"/>
    <n v="1"/>
    <n v="1"/>
    <x v="0"/>
  </r>
  <r>
    <x v="63"/>
    <s v="Natalie Le"/>
    <x v="63"/>
    <x v="4"/>
    <x v="3"/>
    <x v="40"/>
    <n v="1"/>
    <n v="1"/>
    <n v="1"/>
    <n v="0"/>
    <n v="1"/>
    <n v="1"/>
    <x v="0"/>
  </r>
  <r>
    <x v="64"/>
    <s v="Ian Ellis"/>
    <x v="64"/>
    <x v="5"/>
    <x v="1"/>
    <x v="16"/>
    <n v="1"/>
    <n v="0"/>
    <n v="0"/>
    <n v="0"/>
    <n v="1"/>
    <n v="1"/>
    <x v="2"/>
  </r>
  <r>
    <x v="65"/>
    <s v="Rachael Lopez"/>
    <x v="65"/>
    <x v="5"/>
    <x v="0"/>
    <x v="18"/>
    <n v="1"/>
    <n v="0"/>
    <n v="0"/>
    <n v="0"/>
    <n v="1"/>
    <n v="1"/>
    <x v="2"/>
  </r>
  <r>
    <x v="66"/>
    <s v="Joseph Adams"/>
    <x v="66"/>
    <x v="1"/>
    <x v="0"/>
    <x v="38"/>
    <n v="1"/>
    <n v="0"/>
    <n v="1"/>
    <n v="0"/>
    <n v="1"/>
    <n v="1"/>
    <x v="1"/>
  </r>
  <r>
    <x v="67"/>
    <s v="Alison Owen"/>
    <x v="67"/>
    <x v="0"/>
    <x v="0"/>
    <x v="25"/>
    <n v="0"/>
    <n v="0"/>
    <n v="1"/>
    <n v="0"/>
    <n v="1"/>
    <n v="0"/>
    <x v="2"/>
  </r>
  <r>
    <x v="68"/>
    <s v="Eric Combs"/>
    <x v="68"/>
    <x v="1"/>
    <x v="0"/>
    <x v="41"/>
    <n v="2"/>
    <n v="1"/>
    <n v="1"/>
    <n v="0"/>
    <n v="1"/>
    <n v="1"/>
    <x v="0"/>
  </r>
  <r>
    <x v="69"/>
    <s v="Sarah Chan"/>
    <x v="69"/>
    <x v="1"/>
    <x v="2"/>
    <x v="42"/>
    <n v="3"/>
    <n v="1"/>
    <n v="1"/>
    <n v="0"/>
    <n v="1"/>
    <n v="1"/>
    <x v="0"/>
  </r>
  <r>
    <x v="70"/>
    <s v="Laura Robinson"/>
    <x v="70"/>
    <x v="0"/>
    <x v="4"/>
    <x v="43"/>
    <n v="2"/>
    <n v="1"/>
    <n v="1"/>
    <n v="0"/>
    <n v="1"/>
    <n v="1"/>
    <x v="0"/>
  </r>
  <r>
    <x v="71"/>
    <s v="Lucas Jordan"/>
    <x v="71"/>
    <x v="0"/>
    <x v="4"/>
    <x v="44"/>
    <n v="0"/>
    <n v="1"/>
    <n v="1"/>
    <n v="0"/>
    <n v="1"/>
    <n v="0"/>
    <x v="1"/>
  </r>
  <r>
    <x v="72"/>
    <s v="Stephen Palmer"/>
    <x v="72"/>
    <x v="1"/>
    <x v="5"/>
    <x v="45"/>
    <n v="0"/>
    <n v="0"/>
    <n v="1"/>
    <n v="1"/>
    <n v="1"/>
    <n v="0"/>
    <x v="1"/>
  </r>
  <r>
    <x v="73"/>
    <s v="Robert Archer"/>
    <x v="73"/>
    <x v="5"/>
    <x v="4"/>
    <x v="46"/>
    <n v="1"/>
    <n v="0"/>
    <n v="0"/>
    <n v="0"/>
    <n v="1"/>
    <n v="1"/>
    <x v="2"/>
  </r>
  <r>
    <x v="74"/>
    <s v="Elizabeth Page"/>
    <x v="74"/>
    <x v="0"/>
    <x v="2"/>
    <x v="47"/>
    <n v="2"/>
    <n v="1"/>
    <n v="1"/>
    <n v="0"/>
    <n v="1"/>
    <n v="1"/>
    <x v="0"/>
  </r>
  <r>
    <x v="75"/>
    <s v="Brittany Baker"/>
    <x v="75"/>
    <x v="4"/>
    <x v="4"/>
    <x v="48"/>
    <n v="1"/>
    <n v="0"/>
    <n v="1"/>
    <n v="0"/>
    <n v="1"/>
    <n v="1"/>
    <x v="1"/>
  </r>
  <r>
    <x v="76"/>
    <s v="Ariana Valdez"/>
    <x v="76"/>
    <x v="5"/>
    <x v="5"/>
    <x v="28"/>
    <n v="1"/>
    <n v="1"/>
    <n v="0"/>
    <n v="1"/>
    <n v="1"/>
    <n v="1"/>
    <x v="0"/>
  </r>
  <r>
    <x v="77"/>
    <s v="Jonathan Foley"/>
    <x v="77"/>
    <x v="3"/>
    <x v="5"/>
    <x v="12"/>
    <n v="2"/>
    <n v="0"/>
    <n v="1"/>
    <n v="1"/>
    <n v="1"/>
    <n v="1"/>
    <x v="0"/>
  </r>
  <r>
    <x v="78"/>
    <s v="Dr. John Perkins"/>
    <x v="78"/>
    <x v="5"/>
    <x v="2"/>
    <x v="32"/>
    <n v="0"/>
    <n v="0"/>
    <n v="0"/>
    <n v="0"/>
    <n v="1"/>
    <n v="0"/>
    <x v="3"/>
  </r>
  <r>
    <x v="79"/>
    <s v="Danielle Henry"/>
    <x v="79"/>
    <x v="8"/>
    <x v="2"/>
    <x v="49"/>
    <n v="2"/>
    <n v="0"/>
    <n v="1"/>
    <n v="0"/>
    <n v="1"/>
    <n v="1"/>
    <x v="1"/>
  </r>
  <r>
    <x v="80"/>
    <s v="Aaron Perez"/>
    <x v="80"/>
    <x v="8"/>
    <x v="1"/>
    <x v="50"/>
    <n v="2"/>
    <n v="0"/>
    <n v="1"/>
    <n v="0"/>
    <n v="1"/>
    <n v="1"/>
    <x v="1"/>
  </r>
  <r>
    <x v="81"/>
    <s v="Jodi Willis"/>
    <x v="81"/>
    <x v="0"/>
    <x v="5"/>
    <x v="51"/>
    <n v="2"/>
    <n v="0"/>
    <n v="1"/>
    <n v="1"/>
    <n v="1"/>
    <n v="1"/>
    <x v="0"/>
  </r>
  <r>
    <x v="82"/>
    <s v="Abigail James"/>
    <x v="82"/>
    <x v="9"/>
    <x v="2"/>
    <x v="26"/>
    <n v="1"/>
    <n v="0"/>
    <n v="1"/>
    <n v="0"/>
    <n v="1"/>
    <n v="1"/>
    <x v="1"/>
  </r>
  <r>
    <x v="83"/>
    <s v="Lauren Rollins"/>
    <x v="83"/>
    <x v="0"/>
    <x v="0"/>
    <x v="36"/>
    <n v="1"/>
    <n v="1"/>
    <n v="1"/>
    <n v="0"/>
    <n v="1"/>
    <n v="1"/>
    <x v="0"/>
  </r>
  <r>
    <x v="84"/>
    <s v="Mr. Bryan Freeman"/>
    <x v="84"/>
    <x v="6"/>
    <x v="2"/>
    <x v="52"/>
    <n v="0"/>
    <n v="1"/>
    <n v="1"/>
    <n v="0"/>
    <n v="1"/>
    <n v="0"/>
    <x v="1"/>
  </r>
  <r>
    <x v="85"/>
    <s v="Connie Dillon"/>
    <x v="85"/>
    <x v="5"/>
    <x v="3"/>
    <x v="53"/>
    <n v="3"/>
    <n v="1"/>
    <n v="0"/>
    <n v="0"/>
    <n v="1"/>
    <n v="1"/>
    <x v="1"/>
  </r>
  <r>
    <x v="86"/>
    <s v="Joshua Bradford"/>
    <x v="86"/>
    <x v="2"/>
    <x v="2"/>
    <x v="45"/>
    <n v="1"/>
    <n v="1"/>
    <n v="1"/>
    <n v="0"/>
    <n v="1"/>
    <n v="1"/>
    <x v="0"/>
  </r>
  <r>
    <x v="87"/>
    <s v="Amy Weaver"/>
    <x v="87"/>
    <x v="2"/>
    <x v="1"/>
    <x v="4"/>
    <n v="0"/>
    <n v="1"/>
    <n v="1"/>
    <n v="0"/>
    <n v="1"/>
    <n v="0"/>
    <x v="1"/>
  </r>
  <r>
    <x v="88"/>
    <s v="Kristen Lindsey DVM"/>
    <x v="88"/>
    <x v="3"/>
    <x v="5"/>
    <x v="15"/>
    <n v="1"/>
    <n v="1"/>
    <n v="1"/>
    <n v="1"/>
    <n v="1"/>
    <n v="1"/>
    <x v="4"/>
  </r>
  <r>
    <x v="89"/>
    <s v="Franklin Oliver"/>
    <x v="89"/>
    <x v="6"/>
    <x v="5"/>
    <x v="34"/>
    <n v="2"/>
    <n v="1"/>
    <n v="1"/>
    <n v="1"/>
    <n v="1"/>
    <n v="1"/>
    <x v="4"/>
  </r>
  <r>
    <x v="90"/>
    <s v="Brenda Brown"/>
    <x v="90"/>
    <x v="3"/>
    <x v="3"/>
    <x v="31"/>
    <n v="3"/>
    <n v="1"/>
    <n v="1"/>
    <n v="0"/>
    <n v="1"/>
    <n v="1"/>
    <x v="0"/>
  </r>
  <r>
    <x v="91"/>
    <s v="Anna Miles"/>
    <x v="91"/>
    <x v="7"/>
    <x v="3"/>
    <x v="54"/>
    <n v="3"/>
    <n v="1"/>
    <n v="1"/>
    <n v="0"/>
    <n v="1"/>
    <n v="1"/>
    <x v="0"/>
  </r>
  <r>
    <x v="92"/>
    <s v="Roger Schwartz"/>
    <x v="92"/>
    <x v="2"/>
    <x v="4"/>
    <x v="30"/>
    <n v="3"/>
    <n v="1"/>
    <n v="1"/>
    <n v="0"/>
    <n v="1"/>
    <n v="1"/>
    <x v="0"/>
  </r>
  <r>
    <x v="93"/>
    <s v="Susan Browning"/>
    <x v="93"/>
    <x v="2"/>
    <x v="1"/>
    <x v="38"/>
    <n v="2"/>
    <n v="1"/>
    <n v="1"/>
    <n v="0"/>
    <n v="1"/>
    <n v="1"/>
    <x v="0"/>
  </r>
  <r>
    <x v="94"/>
    <s v="Latasha Campbell"/>
    <x v="94"/>
    <x v="8"/>
    <x v="4"/>
    <x v="55"/>
    <n v="1"/>
    <n v="0"/>
    <n v="1"/>
    <n v="0"/>
    <n v="1"/>
    <n v="1"/>
    <x v="1"/>
  </r>
  <r>
    <x v="95"/>
    <s v="Kayla Nichols"/>
    <x v="95"/>
    <x v="0"/>
    <x v="4"/>
    <x v="0"/>
    <n v="1"/>
    <n v="1"/>
    <n v="1"/>
    <n v="0"/>
    <n v="1"/>
    <n v="1"/>
    <x v="0"/>
  </r>
  <r>
    <x v="96"/>
    <s v="Jennifer Patterson"/>
    <x v="96"/>
    <x v="5"/>
    <x v="5"/>
    <x v="42"/>
    <n v="1"/>
    <n v="1"/>
    <n v="0"/>
    <n v="1"/>
    <n v="1"/>
    <n v="1"/>
    <x v="0"/>
  </r>
  <r>
    <x v="97"/>
    <s v="Stacey Mayer"/>
    <x v="97"/>
    <x v="3"/>
    <x v="3"/>
    <x v="49"/>
    <n v="3"/>
    <n v="1"/>
    <n v="1"/>
    <n v="0"/>
    <n v="1"/>
    <n v="1"/>
    <x v="0"/>
  </r>
  <r>
    <x v="98"/>
    <s v="Richard Shepherd"/>
    <x v="98"/>
    <x v="6"/>
    <x v="2"/>
    <x v="56"/>
    <n v="1"/>
    <n v="1"/>
    <n v="1"/>
    <n v="0"/>
    <n v="1"/>
    <n v="1"/>
    <x v="0"/>
  </r>
  <r>
    <x v="99"/>
    <s v="Connie Williams"/>
    <x v="99"/>
    <x v="2"/>
    <x v="2"/>
    <x v="57"/>
    <n v="0"/>
    <n v="1"/>
    <n v="1"/>
    <n v="0"/>
    <n v="1"/>
    <n v="0"/>
    <x v="1"/>
  </r>
  <r>
    <x v="100"/>
    <s v="Lisa Williams"/>
    <x v="100"/>
    <x v="2"/>
    <x v="4"/>
    <x v="58"/>
    <n v="3"/>
    <n v="1"/>
    <n v="1"/>
    <n v="0"/>
    <n v="1"/>
    <n v="1"/>
    <x v="0"/>
  </r>
  <r>
    <x v="101"/>
    <s v="Todd Mitchell"/>
    <x v="101"/>
    <x v="6"/>
    <x v="4"/>
    <x v="59"/>
    <n v="0"/>
    <n v="1"/>
    <n v="1"/>
    <n v="0"/>
    <n v="1"/>
    <n v="0"/>
    <x v="1"/>
  </r>
  <r>
    <x v="102"/>
    <s v="Charles York"/>
    <x v="102"/>
    <x v="2"/>
    <x v="4"/>
    <x v="60"/>
    <n v="1"/>
    <n v="1"/>
    <n v="1"/>
    <n v="0"/>
    <n v="1"/>
    <n v="1"/>
    <x v="0"/>
  </r>
  <r>
    <x v="103"/>
    <s v="Emily Johnson"/>
    <x v="103"/>
    <x v="1"/>
    <x v="0"/>
    <x v="38"/>
    <n v="0"/>
    <n v="1"/>
    <n v="1"/>
    <n v="0"/>
    <n v="1"/>
    <n v="0"/>
    <x v="1"/>
  </r>
  <r>
    <x v="104"/>
    <s v="Mark Mack"/>
    <x v="104"/>
    <x v="0"/>
    <x v="0"/>
    <x v="36"/>
    <n v="0"/>
    <n v="1"/>
    <n v="1"/>
    <n v="0"/>
    <n v="1"/>
    <n v="0"/>
    <x v="1"/>
  </r>
  <r>
    <x v="105"/>
    <s v="Christopher Mitchell"/>
    <x v="105"/>
    <x v="2"/>
    <x v="3"/>
    <x v="40"/>
    <n v="3"/>
    <n v="1"/>
    <n v="1"/>
    <n v="0"/>
    <n v="1"/>
    <n v="1"/>
    <x v="0"/>
  </r>
  <r>
    <x v="106"/>
    <s v="Michael Lopez"/>
    <x v="106"/>
    <x v="9"/>
    <x v="2"/>
    <x v="49"/>
    <n v="1"/>
    <n v="1"/>
    <n v="1"/>
    <n v="0"/>
    <n v="1"/>
    <n v="1"/>
    <x v="0"/>
  </r>
  <r>
    <x v="107"/>
    <s v="Sara Gonzalez"/>
    <x v="107"/>
    <x v="9"/>
    <x v="1"/>
    <x v="50"/>
    <n v="1"/>
    <n v="1"/>
    <n v="1"/>
    <n v="0"/>
    <n v="1"/>
    <n v="1"/>
    <x v="0"/>
  </r>
  <r>
    <x v="108"/>
    <s v="Katherine Mosley"/>
    <x v="108"/>
    <x v="8"/>
    <x v="5"/>
    <x v="61"/>
    <n v="0"/>
    <n v="1"/>
    <n v="1"/>
    <n v="1"/>
    <n v="1"/>
    <n v="0"/>
    <x v="0"/>
  </r>
  <r>
    <x v="109"/>
    <s v="Joshua Grant"/>
    <x v="109"/>
    <x v="2"/>
    <x v="1"/>
    <x v="47"/>
    <n v="3"/>
    <n v="0"/>
    <n v="1"/>
    <n v="0"/>
    <n v="1"/>
    <n v="1"/>
    <x v="1"/>
  </r>
  <r>
    <x v="110"/>
    <s v="Michael Davis"/>
    <x v="110"/>
    <x v="1"/>
    <x v="3"/>
    <x v="5"/>
    <n v="3"/>
    <n v="1"/>
    <n v="1"/>
    <n v="0"/>
    <n v="1"/>
    <n v="1"/>
    <x v="0"/>
  </r>
  <r>
    <x v="111"/>
    <s v="Matthew Taylor"/>
    <x v="111"/>
    <x v="2"/>
    <x v="5"/>
    <x v="3"/>
    <n v="3"/>
    <n v="1"/>
    <n v="1"/>
    <n v="1"/>
    <n v="1"/>
    <n v="1"/>
    <x v="4"/>
  </r>
  <r>
    <x v="112"/>
    <s v="Lindsey Jones"/>
    <x v="112"/>
    <x v="2"/>
    <x v="3"/>
    <x v="62"/>
    <n v="1"/>
    <n v="1"/>
    <n v="1"/>
    <n v="0"/>
    <n v="1"/>
    <n v="1"/>
    <x v="0"/>
  </r>
  <r>
    <x v="113"/>
    <s v="Ralph Kramer"/>
    <x v="113"/>
    <x v="2"/>
    <x v="2"/>
    <x v="61"/>
    <n v="1"/>
    <n v="1"/>
    <n v="1"/>
    <n v="0"/>
    <n v="1"/>
    <n v="1"/>
    <x v="0"/>
  </r>
  <r>
    <x v="114"/>
    <s v="Kimberly Baker MD"/>
    <x v="114"/>
    <x v="6"/>
    <x v="4"/>
    <x v="28"/>
    <n v="1"/>
    <n v="1"/>
    <n v="1"/>
    <n v="0"/>
    <n v="1"/>
    <n v="1"/>
    <x v="0"/>
  </r>
  <r>
    <x v="115"/>
    <s v="Jeremy Walker"/>
    <x v="115"/>
    <x v="3"/>
    <x v="1"/>
    <x v="63"/>
    <n v="2"/>
    <n v="1"/>
    <n v="1"/>
    <n v="0"/>
    <n v="1"/>
    <n v="1"/>
    <x v="0"/>
  </r>
  <r>
    <x v="116"/>
    <s v="Hailey White"/>
    <x v="116"/>
    <x v="3"/>
    <x v="4"/>
    <x v="45"/>
    <n v="3"/>
    <n v="1"/>
    <n v="1"/>
    <n v="0"/>
    <n v="1"/>
    <n v="1"/>
    <x v="0"/>
  </r>
  <r>
    <x v="117"/>
    <s v="Nancy Sanchez"/>
    <x v="117"/>
    <x v="7"/>
    <x v="2"/>
    <x v="64"/>
    <n v="1"/>
    <n v="0"/>
    <n v="1"/>
    <n v="0"/>
    <n v="1"/>
    <n v="1"/>
    <x v="1"/>
  </r>
  <r>
    <x v="118"/>
    <s v="Johnny Villarreal"/>
    <x v="118"/>
    <x v="0"/>
    <x v="1"/>
    <x v="31"/>
    <n v="3"/>
    <n v="1"/>
    <n v="1"/>
    <n v="0"/>
    <n v="1"/>
    <n v="1"/>
    <x v="0"/>
  </r>
  <r>
    <x v="119"/>
    <s v="Valerie Johnson"/>
    <x v="119"/>
    <x v="5"/>
    <x v="0"/>
    <x v="65"/>
    <n v="0"/>
    <n v="1"/>
    <n v="0"/>
    <n v="0"/>
    <n v="1"/>
    <n v="0"/>
    <x v="2"/>
  </r>
  <r>
    <x v="120"/>
    <s v="Joel Franklin"/>
    <x v="120"/>
    <x v="7"/>
    <x v="2"/>
    <x v="66"/>
    <n v="2"/>
    <n v="1"/>
    <n v="1"/>
    <n v="0"/>
    <n v="1"/>
    <n v="1"/>
    <x v="0"/>
  </r>
  <r>
    <x v="121"/>
    <s v="Ruben Weber"/>
    <x v="121"/>
    <x v="7"/>
    <x v="1"/>
    <x v="37"/>
    <n v="1"/>
    <n v="1"/>
    <n v="1"/>
    <n v="0"/>
    <n v="1"/>
    <n v="1"/>
    <x v="0"/>
  </r>
  <r>
    <x v="122"/>
    <s v="Tonya Marshall"/>
    <x v="122"/>
    <x v="5"/>
    <x v="3"/>
    <x v="46"/>
    <n v="0"/>
    <n v="1"/>
    <n v="0"/>
    <n v="0"/>
    <n v="1"/>
    <n v="0"/>
    <x v="2"/>
  </r>
  <r>
    <x v="123"/>
    <s v="Timothy Jensen"/>
    <x v="123"/>
    <x v="0"/>
    <x v="0"/>
    <x v="14"/>
    <n v="2"/>
    <n v="1"/>
    <n v="1"/>
    <n v="0"/>
    <n v="1"/>
    <n v="1"/>
    <x v="0"/>
  </r>
  <r>
    <x v="124"/>
    <s v="Jeffrey Garrison"/>
    <x v="124"/>
    <x v="3"/>
    <x v="5"/>
    <x v="32"/>
    <n v="3"/>
    <n v="1"/>
    <n v="1"/>
    <n v="1"/>
    <n v="1"/>
    <n v="1"/>
    <x v="4"/>
  </r>
  <r>
    <x v="125"/>
    <s v="Jason Williams III"/>
    <x v="125"/>
    <x v="4"/>
    <x v="1"/>
    <x v="6"/>
    <n v="2"/>
    <n v="1"/>
    <n v="1"/>
    <n v="0"/>
    <n v="1"/>
    <n v="1"/>
    <x v="0"/>
  </r>
  <r>
    <x v="126"/>
    <s v="Thomas Sutton"/>
    <x v="126"/>
    <x v="3"/>
    <x v="0"/>
    <x v="67"/>
    <n v="3"/>
    <n v="1"/>
    <n v="1"/>
    <n v="0"/>
    <n v="1"/>
    <n v="1"/>
    <x v="0"/>
  </r>
  <r>
    <x v="127"/>
    <s v="Russell Harris"/>
    <x v="127"/>
    <x v="5"/>
    <x v="5"/>
    <x v="50"/>
    <n v="1"/>
    <n v="1"/>
    <n v="0"/>
    <n v="1"/>
    <n v="1"/>
    <n v="1"/>
    <x v="0"/>
  </r>
  <r>
    <x v="128"/>
    <s v="Charles Miller"/>
    <x v="128"/>
    <x v="1"/>
    <x v="4"/>
    <x v="68"/>
    <n v="1"/>
    <n v="1"/>
    <n v="1"/>
    <n v="0"/>
    <n v="1"/>
    <n v="1"/>
    <x v="0"/>
  </r>
  <r>
    <x v="129"/>
    <s v="Charles Frye"/>
    <x v="129"/>
    <x v="7"/>
    <x v="4"/>
    <x v="13"/>
    <n v="3"/>
    <n v="1"/>
    <n v="1"/>
    <n v="0"/>
    <n v="1"/>
    <n v="1"/>
    <x v="0"/>
  </r>
  <r>
    <x v="130"/>
    <s v="Sarah Henry"/>
    <x v="130"/>
    <x v="1"/>
    <x v="1"/>
    <x v="32"/>
    <n v="2"/>
    <n v="1"/>
    <n v="1"/>
    <n v="0"/>
    <n v="1"/>
    <n v="1"/>
    <x v="0"/>
  </r>
  <r>
    <x v="131"/>
    <s v="Christopher Hubbard"/>
    <x v="131"/>
    <x v="8"/>
    <x v="3"/>
    <x v="60"/>
    <n v="1"/>
    <n v="1"/>
    <n v="1"/>
    <n v="0"/>
    <n v="1"/>
    <n v="1"/>
    <x v="0"/>
  </r>
  <r>
    <x v="132"/>
    <s v="Sydney Mccormick"/>
    <x v="132"/>
    <x v="7"/>
    <x v="1"/>
    <x v="10"/>
    <n v="2"/>
    <n v="1"/>
    <n v="1"/>
    <n v="0"/>
    <n v="1"/>
    <n v="1"/>
    <x v="0"/>
  </r>
  <r>
    <x v="133"/>
    <s v="Joseph Watkins"/>
    <x v="133"/>
    <x v="3"/>
    <x v="0"/>
    <x v="8"/>
    <n v="3"/>
    <n v="1"/>
    <n v="1"/>
    <n v="0"/>
    <n v="1"/>
    <n v="1"/>
    <x v="0"/>
  </r>
  <r>
    <x v="134"/>
    <s v="Juan Riley"/>
    <x v="134"/>
    <x v="3"/>
    <x v="5"/>
    <x v="69"/>
    <n v="3"/>
    <n v="1"/>
    <n v="1"/>
    <n v="1"/>
    <n v="1"/>
    <n v="1"/>
    <x v="4"/>
  </r>
  <r>
    <x v="135"/>
    <s v="David Mullins"/>
    <x v="135"/>
    <x v="5"/>
    <x v="0"/>
    <x v="11"/>
    <n v="3"/>
    <n v="1"/>
    <n v="0"/>
    <n v="0"/>
    <n v="1"/>
    <n v="1"/>
    <x v="1"/>
  </r>
  <r>
    <x v="136"/>
    <s v="Kyle Jones"/>
    <x v="136"/>
    <x v="8"/>
    <x v="5"/>
    <x v="0"/>
    <n v="2"/>
    <n v="0"/>
    <n v="1"/>
    <n v="1"/>
    <n v="1"/>
    <n v="1"/>
    <x v="0"/>
  </r>
  <r>
    <x v="137"/>
    <s v="Ashley Hanna"/>
    <x v="137"/>
    <x v="7"/>
    <x v="5"/>
    <x v="27"/>
    <n v="0"/>
    <n v="1"/>
    <n v="1"/>
    <n v="1"/>
    <n v="1"/>
    <n v="0"/>
    <x v="0"/>
  </r>
  <r>
    <x v="138"/>
    <s v="Christopher Gallagher"/>
    <x v="138"/>
    <x v="7"/>
    <x v="3"/>
    <x v="31"/>
    <n v="2"/>
    <n v="1"/>
    <n v="1"/>
    <n v="0"/>
    <n v="1"/>
    <n v="1"/>
    <x v="0"/>
  </r>
  <r>
    <x v="139"/>
    <s v="Darren Wood"/>
    <x v="139"/>
    <x v="5"/>
    <x v="3"/>
    <x v="52"/>
    <n v="0"/>
    <n v="0"/>
    <n v="0"/>
    <n v="0"/>
    <n v="1"/>
    <n v="0"/>
    <x v="3"/>
  </r>
  <r>
    <x v="140"/>
    <s v="Alicia Rivera"/>
    <x v="140"/>
    <x v="7"/>
    <x v="2"/>
    <x v="44"/>
    <n v="3"/>
    <n v="1"/>
    <n v="1"/>
    <n v="0"/>
    <n v="1"/>
    <n v="1"/>
    <x v="0"/>
  </r>
  <r>
    <x v="141"/>
    <s v="Rebecca Carter"/>
    <x v="141"/>
    <x v="1"/>
    <x v="0"/>
    <x v="70"/>
    <n v="0"/>
    <n v="1"/>
    <n v="1"/>
    <n v="0"/>
    <n v="1"/>
    <n v="0"/>
    <x v="1"/>
  </r>
  <r>
    <x v="142"/>
    <s v="Thomas Bennett"/>
    <x v="142"/>
    <x v="5"/>
    <x v="5"/>
    <x v="29"/>
    <n v="2"/>
    <n v="1"/>
    <n v="0"/>
    <n v="1"/>
    <n v="1"/>
    <n v="1"/>
    <x v="0"/>
  </r>
  <r>
    <x v="143"/>
    <s v="Kimberly Charles"/>
    <x v="143"/>
    <x v="0"/>
    <x v="0"/>
    <x v="27"/>
    <n v="2"/>
    <n v="1"/>
    <n v="1"/>
    <n v="0"/>
    <n v="1"/>
    <n v="1"/>
    <x v="0"/>
  </r>
  <r>
    <x v="144"/>
    <s v="Sarah Rogers"/>
    <x v="144"/>
    <x v="4"/>
    <x v="4"/>
    <x v="35"/>
    <n v="2"/>
    <n v="0"/>
    <n v="1"/>
    <n v="0"/>
    <n v="1"/>
    <n v="1"/>
    <x v="1"/>
  </r>
  <r>
    <x v="145"/>
    <s v="David Vance"/>
    <x v="145"/>
    <x v="7"/>
    <x v="1"/>
    <x v="71"/>
    <n v="1"/>
    <n v="1"/>
    <n v="1"/>
    <n v="0"/>
    <n v="1"/>
    <n v="1"/>
    <x v="0"/>
  </r>
  <r>
    <x v="146"/>
    <s v="Gabriela Diaz"/>
    <x v="146"/>
    <x v="9"/>
    <x v="0"/>
    <x v="71"/>
    <n v="2"/>
    <n v="0"/>
    <n v="1"/>
    <n v="0"/>
    <n v="1"/>
    <n v="1"/>
    <x v="1"/>
  </r>
  <r>
    <x v="147"/>
    <s v="Ruben Johnson"/>
    <x v="147"/>
    <x v="6"/>
    <x v="2"/>
    <x v="23"/>
    <n v="3"/>
    <n v="1"/>
    <n v="1"/>
    <n v="0"/>
    <n v="1"/>
    <n v="1"/>
    <x v="0"/>
  </r>
  <r>
    <x v="148"/>
    <s v="Sherry Pearson"/>
    <x v="148"/>
    <x v="2"/>
    <x v="4"/>
    <x v="22"/>
    <n v="0"/>
    <n v="1"/>
    <n v="1"/>
    <n v="0"/>
    <n v="1"/>
    <n v="0"/>
    <x v="1"/>
  </r>
  <r>
    <x v="149"/>
    <s v="Amanda Mitchell"/>
    <x v="149"/>
    <x v="7"/>
    <x v="5"/>
    <x v="72"/>
    <n v="1"/>
    <n v="1"/>
    <n v="1"/>
    <n v="1"/>
    <n v="1"/>
    <n v="1"/>
    <x v="4"/>
  </r>
  <r>
    <x v="150"/>
    <s v="Eric Dean"/>
    <x v="150"/>
    <x v="9"/>
    <x v="1"/>
    <x v="33"/>
    <n v="1"/>
    <n v="1"/>
    <n v="1"/>
    <n v="0"/>
    <n v="1"/>
    <n v="1"/>
    <x v="0"/>
  </r>
  <r>
    <x v="151"/>
    <s v="Douglas Bowman"/>
    <x v="151"/>
    <x v="8"/>
    <x v="0"/>
    <x v="73"/>
    <n v="1"/>
    <n v="1"/>
    <n v="1"/>
    <n v="0"/>
    <n v="1"/>
    <n v="1"/>
    <x v="0"/>
  </r>
  <r>
    <x v="152"/>
    <s v="Austin King"/>
    <x v="152"/>
    <x v="5"/>
    <x v="3"/>
    <x v="74"/>
    <n v="3"/>
    <n v="1"/>
    <n v="0"/>
    <n v="0"/>
    <n v="1"/>
    <n v="1"/>
    <x v="1"/>
  </r>
  <r>
    <x v="153"/>
    <s v="Margaret Alvarez"/>
    <x v="153"/>
    <x v="4"/>
    <x v="5"/>
    <x v="75"/>
    <n v="2"/>
    <n v="1"/>
    <n v="1"/>
    <n v="1"/>
    <n v="1"/>
    <n v="1"/>
    <x v="4"/>
  </r>
  <r>
    <x v="154"/>
    <s v="Michael Barnes"/>
    <x v="154"/>
    <x v="7"/>
    <x v="2"/>
    <x v="76"/>
    <n v="2"/>
    <n v="1"/>
    <n v="1"/>
    <n v="0"/>
    <n v="1"/>
    <n v="1"/>
    <x v="0"/>
  </r>
  <r>
    <x v="155"/>
    <s v="Jonathan Scott"/>
    <x v="155"/>
    <x v="7"/>
    <x v="0"/>
    <x v="13"/>
    <n v="2"/>
    <n v="1"/>
    <n v="1"/>
    <n v="0"/>
    <n v="1"/>
    <n v="1"/>
    <x v="0"/>
  </r>
  <r>
    <x v="156"/>
    <s v="Patricia Poole"/>
    <x v="156"/>
    <x v="1"/>
    <x v="2"/>
    <x v="77"/>
    <n v="0"/>
    <n v="1"/>
    <n v="1"/>
    <n v="0"/>
    <n v="1"/>
    <n v="0"/>
    <x v="1"/>
  </r>
  <r>
    <x v="157"/>
    <s v="Brittany Lewis"/>
    <x v="157"/>
    <x v="6"/>
    <x v="4"/>
    <x v="8"/>
    <n v="3"/>
    <n v="1"/>
    <n v="1"/>
    <n v="0"/>
    <n v="1"/>
    <n v="1"/>
    <x v="0"/>
  </r>
  <r>
    <x v="158"/>
    <s v="Mark Chavez"/>
    <x v="158"/>
    <x v="1"/>
    <x v="0"/>
    <x v="16"/>
    <n v="0"/>
    <n v="1"/>
    <n v="1"/>
    <n v="0"/>
    <n v="1"/>
    <n v="0"/>
    <x v="1"/>
  </r>
  <r>
    <x v="159"/>
    <s v="Peggy Smith"/>
    <x v="159"/>
    <x v="7"/>
    <x v="5"/>
    <x v="20"/>
    <n v="0"/>
    <n v="1"/>
    <n v="1"/>
    <n v="1"/>
    <n v="1"/>
    <n v="0"/>
    <x v="0"/>
  </r>
  <r>
    <x v="160"/>
    <s v="Angela Kramer"/>
    <x v="160"/>
    <x v="0"/>
    <x v="2"/>
    <x v="68"/>
    <n v="1"/>
    <n v="1"/>
    <n v="1"/>
    <n v="0"/>
    <n v="1"/>
    <n v="1"/>
    <x v="0"/>
  </r>
  <r>
    <x v="161"/>
    <s v="Jasmine Perez"/>
    <x v="161"/>
    <x v="7"/>
    <x v="0"/>
    <x v="8"/>
    <n v="2"/>
    <n v="1"/>
    <n v="1"/>
    <n v="0"/>
    <n v="1"/>
    <n v="1"/>
    <x v="0"/>
  </r>
  <r>
    <x v="162"/>
    <s v="Elizabeth Fisher"/>
    <x v="162"/>
    <x v="9"/>
    <x v="0"/>
    <x v="4"/>
    <n v="3"/>
    <n v="1"/>
    <n v="1"/>
    <n v="0"/>
    <n v="1"/>
    <n v="1"/>
    <x v="0"/>
  </r>
  <r>
    <x v="163"/>
    <s v="Janice Cummings"/>
    <x v="163"/>
    <x v="8"/>
    <x v="4"/>
    <x v="66"/>
    <n v="2"/>
    <n v="1"/>
    <n v="1"/>
    <n v="0"/>
    <n v="1"/>
    <n v="1"/>
    <x v="0"/>
  </r>
  <r>
    <x v="164"/>
    <s v="Terry Mason"/>
    <x v="164"/>
    <x v="7"/>
    <x v="0"/>
    <x v="50"/>
    <n v="3"/>
    <n v="1"/>
    <n v="1"/>
    <n v="0"/>
    <n v="1"/>
    <n v="1"/>
    <x v="0"/>
  </r>
  <r>
    <x v="165"/>
    <s v="Jessica Foster"/>
    <x v="165"/>
    <x v="0"/>
    <x v="2"/>
    <x v="16"/>
    <n v="3"/>
    <n v="1"/>
    <n v="1"/>
    <n v="0"/>
    <n v="1"/>
    <n v="1"/>
    <x v="0"/>
  </r>
  <r>
    <x v="166"/>
    <s v="Sarah Harrell"/>
    <x v="166"/>
    <x v="4"/>
    <x v="3"/>
    <x v="38"/>
    <n v="0"/>
    <n v="0"/>
    <n v="1"/>
    <n v="0"/>
    <n v="1"/>
    <n v="0"/>
    <x v="2"/>
  </r>
  <r>
    <x v="167"/>
    <s v="Candice Farrell"/>
    <x v="167"/>
    <x v="7"/>
    <x v="0"/>
    <x v="9"/>
    <n v="1"/>
    <n v="1"/>
    <n v="1"/>
    <n v="0"/>
    <n v="1"/>
    <n v="1"/>
    <x v="0"/>
  </r>
  <r>
    <x v="168"/>
    <s v="Kimberly Jensen"/>
    <x v="168"/>
    <x v="0"/>
    <x v="1"/>
    <x v="47"/>
    <n v="0"/>
    <n v="1"/>
    <n v="1"/>
    <n v="0"/>
    <n v="1"/>
    <n v="0"/>
    <x v="1"/>
  </r>
  <r>
    <x v="169"/>
    <s v="Oscar Duke"/>
    <x v="169"/>
    <x v="0"/>
    <x v="3"/>
    <x v="0"/>
    <n v="0"/>
    <n v="1"/>
    <n v="1"/>
    <n v="0"/>
    <n v="1"/>
    <n v="0"/>
    <x v="1"/>
  </r>
  <r>
    <x v="170"/>
    <s v="Sergio Elliott"/>
    <x v="170"/>
    <x v="6"/>
    <x v="3"/>
    <x v="27"/>
    <n v="3"/>
    <n v="0"/>
    <n v="1"/>
    <n v="0"/>
    <n v="1"/>
    <n v="1"/>
    <x v="1"/>
  </r>
  <r>
    <x v="171"/>
    <s v="Shelly Diaz"/>
    <x v="171"/>
    <x v="1"/>
    <x v="5"/>
    <x v="48"/>
    <n v="1"/>
    <n v="1"/>
    <n v="1"/>
    <n v="1"/>
    <n v="1"/>
    <n v="1"/>
    <x v="4"/>
  </r>
  <r>
    <x v="172"/>
    <s v="Adrian Day"/>
    <x v="172"/>
    <x v="6"/>
    <x v="4"/>
    <x v="3"/>
    <n v="3"/>
    <n v="1"/>
    <n v="1"/>
    <n v="0"/>
    <n v="1"/>
    <n v="1"/>
    <x v="0"/>
  </r>
  <r>
    <x v="173"/>
    <s v="James Garcia"/>
    <x v="173"/>
    <x v="1"/>
    <x v="4"/>
    <x v="76"/>
    <n v="1"/>
    <n v="1"/>
    <n v="1"/>
    <n v="0"/>
    <n v="1"/>
    <n v="1"/>
    <x v="0"/>
  </r>
  <r>
    <x v="174"/>
    <s v="Sarah Miller"/>
    <x v="174"/>
    <x v="9"/>
    <x v="3"/>
    <x v="78"/>
    <n v="3"/>
    <n v="1"/>
    <n v="1"/>
    <n v="0"/>
    <n v="1"/>
    <n v="1"/>
    <x v="0"/>
  </r>
  <r>
    <x v="175"/>
    <s v="Daniel Gutierrez"/>
    <x v="175"/>
    <x v="5"/>
    <x v="2"/>
    <x v="79"/>
    <n v="3"/>
    <n v="1"/>
    <n v="0"/>
    <n v="0"/>
    <n v="1"/>
    <n v="1"/>
    <x v="1"/>
  </r>
  <r>
    <x v="176"/>
    <s v="Daniel Smith"/>
    <x v="176"/>
    <x v="1"/>
    <x v="3"/>
    <x v="77"/>
    <n v="2"/>
    <n v="0"/>
    <n v="1"/>
    <n v="0"/>
    <n v="1"/>
    <n v="1"/>
    <x v="1"/>
  </r>
  <r>
    <x v="177"/>
    <s v="Matthew Adams"/>
    <x v="177"/>
    <x v="9"/>
    <x v="0"/>
    <x v="34"/>
    <n v="2"/>
    <n v="1"/>
    <n v="1"/>
    <n v="0"/>
    <n v="1"/>
    <n v="1"/>
    <x v="0"/>
  </r>
  <r>
    <x v="178"/>
    <s v="Rachel Lewis"/>
    <x v="178"/>
    <x v="8"/>
    <x v="4"/>
    <x v="75"/>
    <n v="0"/>
    <n v="1"/>
    <n v="1"/>
    <n v="0"/>
    <n v="1"/>
    <n v="0"/>
    <x v="1"/>
  </r>
  <r>
    <x v="179"/>
    <s v="Joshua Hamilton"/>
    <x v="179"/>
    <x v="3"/>
    <x v="1"/>
    <x v="60"/>
    <n v="1"/>
    <n v="1"/>
    <n v="1"/>
    <n v="0"/>
    <n v="1"/>
    <n v="1"/>
    <x v="0"/>
  </r>
  <r>
    <x v="180"/>
    <s v="Jacob Davis"/>
    <x v="180"/>
    <x v="3"/>
    <x v="1"/>
    <x v="22"/>
    <n v="2"/>
    <n v="1"/>
    <n v="1"/>
    <n v="0"/>
    <n v="1"/>
    <n v="1"/>
    <x v="0"/>
  </r>
  <r>
    <x v="181"/>
    <s v="Felicia Mendoza"/>
    <x v="181"/>
    <x v="3"/>
    <x v="3"/>
    <x v="57"/>
    <n v="1"/>
    <n v="1"/>
    <n v="1"/>
    <n v="0"/>
    <n v="1"/>
    <n v="1"/>
    <x v="0"/>
  </r>
  <r>
    <x v="182"/>
    <s v="Robert Miller"/>
    <x v="182"/>
    <x v="7"/>
    <x v="4"/>
    <x v="58"/>
    <n v="0"/>
    <n v="1"/>
    <n v="1"/>
    <n v="0"/>
    <n v="1"/>
    <n v="0"/>
    <x v="1"/>
  </r>
  <r>
    <x v="183"/>
    <s v="Kenneth Johnson"/>
    <x v="183"/>
    <x v="4"/>
    <x v="4"/>
    <x v="17"/>
    <n v="2"/>
    <n v="1"/>
    <n v="1"/>
    <n v="0"/>
    <n v="1"/>
    <n v="1"/>
    <x v="0"/>
  </r>
  <r>
    <x v="184"/>
    <s v="Garrett Clark"/>
    <x v="184"/>
    <x v="9"/>
    <x v="4"/>
    <x v="28"/>
    <n v="2"/>
    <n v="1"/>
    <n v="1"/>
    <n v="0"/>
    <n v="1"/>
    <n v="1"/>
    <x v="0"/>
  </r>
  <r>
    <x v="185"/>
    <s v="Peggy Williams"/>
    <x v="185"/>
    <x v="5"/>
    <x v="2"/>
    <x v="0"/>
    <n v="2"/>
    <n v="1"/>
    <n v="0"/>
    <n v="0"/>
    <n v="1"/>
    <n v="1"/>
    <x v="1"/>
  </r>
  <r>
    <x v="186"/>
    <s v="Mercedes Miller"/>
    <x v="186"/>
    <x v="2"/>
    <x v="3"/>
    <x v="55"/>
    <n v="1"/>
    <n v="1"/>
    <n v="1"/>
    <n v="0"/>
    <n v="1"/>
    <n v="1"/>
    <x v="0"/>
  </r>
  <r>
    <x v="187"/>
    <s v="Tasha Greene"/>
    <x v="187"/>
    <x v="0"/>
    <x v="5"/>
    <x v="58"/>
    <n v="1"/>
    <n v="1"/>
    <n v="1"/>
    <n v="1"/>
    <n v="1"/>
    <n v="1"/>
    <x v="4"/>
  </r>
  <r>
    <x v="188"/>
    <s v="Caitlin Simmons"/>
    <x v="188"/>
    <x v="0"/>
    <x v="4"/>
    <x v="45"/>
    <n v="3"/>
    <n v="0"/>
    <n v="1"/>
    <n v="0"/>
    <n v="1"/>
    <n v="1"/>
    <x v="1"/>
  </r>
  <r>
    <x v="189"/>
    <s v="Miss Shelley Walker DDS"/>
    <x v="189"/>
    <x v="9"/>
    <x v="0"/>
    <x v="29"/>
    <n v="2"/>
    <n v="1"/>
    <n v="1"/>
    <n v="0"/>
    <n v="1"/>
    <n v="1"/>
    <x v="0"/>
  </r>
  <r>
    <x v="190"/>
    <s v="Kristi Foster"/>
    <x v="190"/>
    <x v="1"/>
    <x v="0"/>
    <x v="4"/>
    <n v="3"/>
    <n v="1"/>
    <n v="1"/>
    <n v="0"/>
    <n v="1"/>
    <n v="1"/>
    <x v="0"/>
  </r>
  <r>
    <x v="191"/>
    <s v="Patrick Barnett"/>
    <x v="191"/>
    <x v="4"/>
    <x v="0"/>
    <x v="15"/>
    <n v="3"/>
    <n v="1"/>
    <n v="1"/>
    <n v="0"/>
    <n v="1"/>
    <n v="1"/>
    <x v="0"/>
  </r>
  <r>
    <x v="192"/>
    <s v="Susan Martin"/>
    <x v="192"/>
    <x v="3"/>
    <x v="2"/>
    <x v="0"/>
    <n v="3"/>
    <n v="1"/>
    <n v="1"/>
    <n v="0"/>
    <n v="1"/>
    <n v="1"/>
    <x v="0"/>
  </r>
  <r>
    <x v="193"/>
    <s v="Timothy Stephens"/>
    <x v="193"/>
    <x v="5"/>
    <x v="2"/>
    <x v="80"/>
    <n v="1"/>
    <n v="0"/>
    <n v="0"/>
    <n v="0"/>
    <n v="1"/>
    <n v="1"/>
    <x v="2"/>
  </r>
  <r>
    <x v="194"/>
    <s v="Catherine Scott"/>
    <x v="194"/>
    <x v="7"/>
    <x v="2"/>
    <x v="57"/>
    <n v="1"/>
    <n v="0"/>
    <n v="1"/>
    <n v="0"/>
    <n v="1"/>
    <n v="1"/>
    <x v="1"/>
  </r>
  <r>
    <x v="195"/>
    <s v="Jennifer Dean"/>
    <x v="195"/>
    <x v="5"/>
    <x v="0"/>
    <x v="45"/>
    <n v="1"/>
    <n v="1"/>
    <n v="0"/>
    <n v="0"/>
    <n v="1"/>
    <n v="1"/>
    <x v="1"/>
  </r>
  <r>
    <x v="196"/>
    <s v="Alan Rios"/>
    <x v="196"/>
    <x v="8"/>
    <x v="1"/>
    <x v="81"/>
    <n v="2"/>
    <n v="0"/>
    <n v="1"/>
    <n v="0"/>
    <n v="1"/>
    <n v="1"/>
    <x v="1"/>
  </r>
  <r>
    <x v="197"/>
    <s v="Christopher Harper"/>
    <x v="197"/>
    <x v="2"/>
    <x v="5"/>
    <x v="62"/>
    <n v="2"/>
    <n v="1"/>
    <n v="1"/>
    <n v="1"/>
    <n v="1"/>
    <n v="1"/>
    <x v="4"/>
  </r>
  <r>
    <x v="198"/>
    <s v="Jessica Larsen"/>
    <x v="198"/>
    <x v="8"/>
    <x v="5"/>
    <x v="31"/>
    <n v="0"/>
    <n v="1"/>
    <n v="1"/>
    <n v="1"/>
    <n v="1"/>
    <n v="0"/>
    <x v="0"/>
  </r>
  <r>
    <x v="199"/>
    <s v="Erika Hamilton"/>
    <x v="199"/>
    <x v="9"/>
    <x v="2"/>
    <x v="25"/>
    <n v="3"/>
    <n v="1"/>
    <n v="1"/>
    <n v="0"/>
    <n v="1"/>
    <n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66c70a92-5ea3-4250-8cca-0acacc0a0043"/>
    <s v="Lonnie Mcpherson"/>
    <n v="2383.08"/>
    <x v="0"/>
    <s v="Purchase"/>
    <s v="22:45"/>
    <n v="2"/>
  </r>
  <r>
    <s v="b7f67c2d-cb11-4c8f-832c-e4b7a57cbfe6"/>
    <s v="Linda Wagner"/>
    <n v="724.62"/>
    <x v="1"/>
    <s v="Payment"/>
    <s v="00:45"/>
    <n v="1"/>
  </r>
  <r>
    <s v="58ec038d-f8e4-4bff-bf15-906b20d56743"/>
    <s v="Nicholas Sherman"/>
    <n v="2647.09"/>
    <x v="2"/>
    <s v="Payment"/>
    <s v="00:15"/>
    <n v="0"/>
  </r>
  <r>
    <s v="6c0f7a12-0867-4dd6-8953-8596d87a15c3"/>
    <s v="Dakota Garcia"/>
    <n v="172.88"/>
    <x v="3"/>
    <s v="Withdrawal"/>
    <s v="04:15"/>
    <n v="0"/>
  </r>
  <r>
    <s v="8394058a-d86b-4715-a35d-37f4a2e5944b"/>
    <s v="Ashley Wolfe"/>
    <n v="2413.61"/>
    <x v="2"/>
    <s v="Transfer"/>
    <s v="01:45"/>
    <n v="2"/>
  </r>
  <r>
    <s v="9c221ddf-2ae6-4769-9860-deb1e9e44a1f"/>
    <s v="Chad Dominguez"/>
    <n v="3577.63"/>
    <x v="0"/>
    <s v="Transfer"/>
    <s v="00:15"/>
    <n v="0"/>
  </r>
  <r>
    <s v="f4538ebd-8b0e-4f94-b4aa-4d1f24d99ed9"/>
    <s v="Joseph James"/>
    <n v="4041.97"/>
    <x v="4"/>
    <s v="Purchase"/>
    <s v="23:30"/>
    <n v="3"/>
  </r>
  <r>
    <s v="5b47c40b-5b9d-4d51-a1a1-13dbd6bfd6da"/>
    <s v="Michael Edwards"/>
    <n v="4795.5600000000004"/>
    <x v="1"/>
    <s v="Payment"/>
    <s v="11:30"/>
    <n v="0"/>
  </r>
  <r>
    <s v="9e25c855-808a-48e3-98bd-fae93e1df29e"/>
    <s v="Diane West"/>
    <n v="34.25"/>
    <x v="5"/>
    <s v="Transfer"/>
    <s v="00:15"/>
    <n v="0"/>
  </r>
  <r>
    <s v="e744eb86-256c-42d0-aa3a-bf521839a88f"/>
    <s v="Erika Stokes"/>
    <n v="3678.48"/>
    <x v="4"/>
    <s v="Purchase"/>
    <s v="21:00"/>
    <n v="0"/>
  </r>
  <r>
    <s v="edaa7b9c-5173-4af8-8fdb-26baab98bb9e"/>
    <s v="Melissa Parker"/>
    <n v="4221.72"/>
    <x v="6"/>
    <s v="Withdrawal"/>
    <s v="05:30"/>
    <n v="3"/>
  </r>
  <r>
    <s v="74504bbc-5ac7-4864-a0ac-77e38e57d38b"/>
    <s v="Jordan Davis"/>
    <n v="1199.52"/>
    <x v="7"/>
    <s v="Deposit"/>
    <s v="08:15"/>
    <n v="1"/>
  </r>
  <r>
    <s v="7010bb19-0fff-46a3-9556-b11230a28013"/>
    <s v="Crystal Torres"/>
    <n v="3902.32"/>
    <x v="0"/>
    <s v="Transfer"/>
    <s v="08:15"/>
    <n v="0"/>
  </r>
  <r>
    <s v="b575fd34-fc3c-4a96-b5f3-a99d379df98a"/>
    <s v="Stephen Gutierrez"/>
    <n v="1806.04"/>
    <x v="8"/>
    <s v="Payment"/>
    <s v="20:15"/>
    <n v="1"/>
  </r>
  <r>
    <s v="48c4af38-6b99-452c-9431-4f2d6c0767de"/>
    <s v="Dana Cochran"/>
    <n v="2395.81"/>
    <x v="2"/>
    <s v="Transfer"/>
    <s v="14:30"/>
    <n v="1"/>
  </r>
  <r>
    <s v="7695fd11-dad7-4898-8c96-e77c4c82872e"/>
    <s v="Gregory Ortiz"/>
    <n v="922.07"/>
    <x v="8"/>
    <s v="Withdrawal"/>
    <s v="06:30"/>
    <n v="2"/>
  </r>
  <r>
    <s v="c6bf44de-5a98-425b-beea-a36342c499f9"/>
    <s v="Tyler Haas"/>
    <n v="4193.0200000000004"/>
    <x v="2"/>
    <s v="Deposit"/>
    <s v="04:30"/>
    <n v="3"/>
  </r>
  <r>
    <s v="2de49028-2f6a-4a7e-9fd1-7544cfbf8538"/>
    <s v="Ryan Ward"/>
    <n v="1143.43"/>
    <x v="1"/>
    <s v="Wire"/>
    <s v="14:00"/>
    <n v="2"/>
  </r>
  <r>
    <s v="de928711-7c21-439a-9d54-6fa466dc7949"/>
    <s v="Christine Nash"/>
    <n v="1564.76"/>
    <x v="8"/>
    <s v="Wire"/>
    <s v="22:45"/>
    <n v="3"/>
  </r>
  <r>
    <s v="580f9c68-b37a-454d-881e-f822407592d8"/>
    <s v="Wanda Cummings"/>
    <n v="367.49"/>
    <x v="1"/>
    <s v="Wire"/>
    <s v="10:15"/>
    <n v="2"/>
  </r>
  <r>
    <s v="abbf6fa0-7697-42a1-897d-defa19606679"/>
    <s v="Steven Rogers"/>
    <n v="681.59"/>
    <x v="6"/>
    <s v="Wire"/>
    <s v="23:30"/>
    <n v="0"/>
  </r>
  <r>
    <s v="1cde679e-d4c9-43bc-9909-ab7a35c63e53"/>
    <s v="Elizabeth Lopez"/>
    <n v="2672.92"/>
    <x v="2"/>
    <s v="Transfer"/>
    <s v="19:00"/>
    <n v="3"/>
  </r>
  <r>
    <s v="08ad0221-41b4-4fdd-87f8-b15118969b33"/>
    <s v="Brian Cole"/>
    <n v="3503.15"/>
    <x v="2"/>
    <s v="Payment"/>
    <s v="23:00"/>
    <n v="3"/>
  </r>
  <r>
    <s v="c587fdf2-ac13-4e70-91bb-19e9ca9449d6"/>
    <s v="Anna Farrell"/>
    <n v="3595.89"/>
    <x v="8"/>
    <s v="Withdrawal"/>
    <s v="06:30"/>
    <n v="1"/>
  </r>
  <r>
    <s v="4849ae8a-67dc-410a-b1a7-8ec22f9549de"/>
    <s v="Amanda Lewis"/>
    <n v="3687.16"/>
    <x v="6"/>
    <s v="Withdrawal"/>
    <s v="19:45"/>
    <n v="2"/>
  </r>
  <r>
    <s v="b3981fbb-dbc0-4a26-8792-bdc1bd2229f6"/>
    <s v="Tiffany Morgan"/>
    <n v="983.79"/>
    <x v="0"/>
    <s v="Withdrawal"/>
    <s v="16:15"/>
    <n v="1"/>
  </r>
  <r>
    <s v="c433f18c-8e20-4d7f-88d7-5f8b22d11abc"/>
    <s v="Brian Marsh"/>
    <n v="318.19"/>
    <x v="2"/>
    <s v="Transfer"/>
    <s v="09:00"/>
    <n v="1"/>
  </r>
  <r>
    <s v="38c878da-ffbd-4b9b-a686-a8ce95da608f"/>
    <s v="Hannah Owens"/>
    <n v="3523.79"/>
    <x v="5"/>
    <s v="Purchase"/>
    <s v="13:00"/>
    <n v="0"/>
  </r>
  <r>
    <s v="fd2274f1-6e23-409f-a5c5-e9c9f3fbe0b2"/>
    <s v="Ashley Jones"/>
    <n v="2926.45"/>
    <x v="5"/>
    <s v="Purchase"/>
    <s v="07:30"/>
    <n v="2"/>
  </r>
  <r>
    <s v="7251f05a-cf73-4974-8877-b74b8f35c8a2"/>
    <s v="Angela Clark"/>
    <n v="1154.18"/>
    <x v="2"/>
    <s v="Deposit"/>
    <s v="09:15"/>
    <n v="2"/>
  </r>
  <r>
    <s v="f855bb83-fd8b-4c82-8c73-8edeaddc6d65"/>
    <s v="Martha Bradley"/>
    <n v="533.48"/>
    <x v="3"/>
    <s v="Payment"/>
    <s v="02:45"/>
    <n v="1"/>
  </r>
  <r>
    <s v="14423241-7e6e-4fcc-9c92-ff44f572cbe5"/>
    <s v="Dustin Rogers"/>
    <n v="3432.29"/>
    <x v="2"/>
    <s v="Purchase"/>
    <s v="08:00"/>
    <n v="3"/>
  </r>
  <r>
    <s v="d244d0a3-71d7-4a1a-a1d4-b5e8a91a6804"/>
    <s v="Linda Murphy"/>
    <n v="745.29"/>
    <x v="8"/>
    <s v="Purchase"/>
    <s v="19:45"/>
    <n v="3"/>
  </r>
  <r>
    <s v="99f60ca4-a307-433b-aa5d-a9327cdbf70d"/>
    <s v="Stephanie Chen"/>
    <n v="971.46"/>
    <x v="2"/>
    <s v="Purchase"/>
    <s v="19:00"/>
    <n v="3"/>
  </r>
  <r>
    <s v="59c2a6eb-94de-4aaf-9c90-9c257a8a89f6"/>
    <s v="Tina Cook"/>
    <n v="4380.7"/>
    <x v="3"/>
    <s v="Transfer"/>
    <s v="11:45"/>
    <n v="1"/>
  </r>
  <r>
    <s v="7de23c71-052d-4cc7-b571-8ad0bae50e78"/>
    <s v="William Friedman"/>
    <n v="2870.46"/>
    <x v="2"/>
    <s v="Payment"/>
    <s v="22:15"/>
    <n v="2"/>
  </r>
  <r>
    <s v="60529b0a-76da-4646-91d7-bab43ad3a79d"/>
    <s v="Tyler Griffith"/>
    <n v="1913.78"/>
    <x v="5"/>
    <s v="Deposit"/>
    <s v="14:00"/>
    <n v="3"/>
  </r>
  <r>
    <s v="74199e1b-8f5e-4bd0-8f26-83d1a96c1ee5"/>
    <s v="Kenneth Vega"/>
    <n v="3464.55"/>
    <x v="2"/>
    <s v="Transfer"/>
    <s v="21:30"/>
    <n v="0"/>
  </r>
  <r>
    <s v="75502143-e5c5-44d7-94c5-95113f49747e"/>
    <s v="Christopher Herrera"/>
    <n v="3000.92"/>
    <x v="7"/>
    <s v="Payment"/>
    <s v="01:30"/>
    <n v="2"/>
  </r>
  <r>
    <s v="8d6c382e-23fa-4a46-a9b9-0ed49b69d3df"/>
    <s v="Catherine Johnson"/>
    <n v="4350.6499999999996"/>
    <x v="9"/>
    <s v="Transfer"/>
    <s v="19:00"/>
    <n v="2"/>
  </r>
  <r>
    <s v="d433ef45-3ced-4178-aea8-ad68b47c49b3"/>
    <s v="Bryan Barton"/>
    <n v="3409.69"/>
    <x v="5"/>
    <s v="Deposit"/>
    <s v="18:45"/>
    <n v="3"/>
  </r>
  <r>
    <s v="722251ba-4395-4be9-92fa-bb6474504851"/>
    <s v="John Thomas"/>
    <n v="4231.87"/>
    <x v="6"/>
    <s v="Deposit"/>
    <s v="16:30"/>
    <n v="3"/>
  </r>
  <r>
    <s v="955b3f6b-01db-4728-aa34-6eb5b665952c"/>
    <s v="Heather Park"/>
    <n v="218.57"/>
    <x v="3"/>
    <s v="Withdrawal"/>
    <s v="17:30"/>
    <n v="0"/>
  </r>
  <r>
    <s v="e24d47e8-ddd4-41ad-a81f-7885be124ad1"/>
    <s v="Amy Rivera"/>
    <n v="2832.02"/>
    <x v="3"/>
    <s v="Payment"/>
    <s v="10:15"/>
    <n v="1"/>
  </r>
  <r>
    <s v="4e01a442-81ea-48c8-ade8-3f3334e3255d"/>
    <s v="Arthur Hernandez"/>
    <n v="660.79"/>
    <x v="1"/>
    <s v="Wire"/>
    <s v="05:15"/>
    <n v="0"/>
  </r>
  <r>
    <s v="7e05708d-c508-4c47-8e93-5c74b805092f"/>
    <s v="William Bell"/>
    <n v="1296.8599999999999"/>
    <x v="1"/>
    <s v="Purchase"/>
    <s v="19:00"/>
    <n v="0"/>
  </r>
  <r>
    <s v="eea9828b-da0e-4a0a-9524-b2859e845e6a"/>
    <s v="Timothy Horton"/>
    <n v="1976.25"/>
    <x v="9"/>
    <s v="Withdrawal"/>
    <s v="05:45"/>
    <n v="3"/>
  </r>
  <r>
    <s v="45c4a009-8ef6-4874-b1f5-a72d331fd32e"/>
    <s v="Brandon Castillo"/>
    <n v="22.47"/>
    <x v="7"/>
    <s v="Payment"/>
    <s v="00:30"/>
    <n v="3"/>
  </r>
  <r>
    <s v="eaf659ed-27b6-468d-bb65-1710d2cc506c"/>
    <s v="Cynthia Gibbs"/>
    <n v="4105.03"/>
    <x v="8"/>
    <s v="Withdrawal"/>
    <s v="11:00"/>
    <n v="0"/>
  </r>
  <r>
    <s v="70cf2b0b-59dc-4ab2-b9d7-6f62d31717ba"/>
    <s v="Aaron Zavala"/>
    <n v="862.02"/>
    <x v="6"/>
    <s v="Transfer"/>
    <s v="05:15"/>
    <n v="0"/>
  </r>
  <r>
    <s v="30c5b38c-9e13-4d23-9026-4c70c298f309"/>
    <s v="Anthony Mccormick"/>
    <n v="3271.32"/>
    <x v="0"/>
    <s v="Purchase"/>
    <s v="20:15"/>
    <n v="2"/>
  </r>
  <r>
    <s v="b89ed36e-fed3-47c3-affe-5406be1204a8"/>
    <s v="Dustin Anderson"/>
    <n v="4412.22"/>
    <x v="5"/>
    <s v="Transfer"/>
    <s v="06:45"/>
    <n v="1"/>
  </r>
  <r>
    <s v="c3e78bb2-bf1d-4b93-9668-067631b275b8"/>
    <s v="Natalie Austin"/>
    <n v="526.86"/>
    <x v="3"/>
    <s v="Deposit"/>
    <s v="01:15"/>
    <n v="0"/>
  </r>
  <r>
    <s v="575abf2d-614a-49da-bf47-ab2a5a9a0cc2"/>
    <s v="Amanda Weber"/>
    <n v="254.03"/>
    <x v="6"/>
    <s v="Purchase"/>
    <s v="11:00"/>
    <n v="2"/>
  </r>
  <r>
    <s v="76a200a6-7ebc-4d76-9674-2f73c3321e3e"/>
    <s v="David Bender"/>
    <n v="3044.85"/>
    <x v="4"/>
    <s v="Withdrawal"/>
    <s v="05:45"/>
    <n v="2"/>
  </r>
  <r>
    <s v="95495b1e-86c5-4834-a5e4-ca46fab84428"/>
    <s v="Rebecca Sparks"/>
    <n v="2550.92"/>
    <x v="0"/>
    <s v="Purchase"/>
    <s v="04:30"/>
    <n v="3"/>
  </r>
  <r>
    <s v="84e6a7a8-f522-4d77-9870-d4044e333f04"/>
    <s v="Mark Brooks"/>
    <n v="2217.96"/>
    <x v="8"/>
    <s v="Withdrawal"/>
    <s v="21:00"/>
    <n v="3"/>
  </r>
  <r>
    <s v="6eafa3dd-a005-4d6d-9893-39dbdbf222b9"/>
    <s v="Alyssa Nixon"/>
    <n v="3593.67"/>
    <x v="1"/>
    <s v="Purchase"/>
    <s v="21:30"/>
    <n v="0"/>
  </r>
  <r>
    <s v="5dc6f9be-b793-48b2-846d-ab0a0a6f7d87"/>
    <s v="Jennifer Wilson"/>
    <n v="2741.83"/>
    <x v="2"/>
    <s v="Transfer"/>
    <s v="21:00"/>
    <n v="0"/>
  </r>
  <r>
    <s v="aef459f8-3abf-4930-83c0-b16ea7f11025"/>
    <s v="Anna Gonzalez"/>
    <n v="1588.21"/>
    <x v="6"/>
    <s v="Withdrawal"/>
    <s v="12:45"/>
    <n v="2"/>
  </r>
  <r>
    <s v="11735d58-25b4-42e2-b64b-adbc0c3abaf3"/>
    <s v="Andrew Morrow"/>
    <n v="2419.88"/>
    <x v="5"/>
    <s v="Payment"/>
    <s v="19:00"/>
    <n v="2"/>
  </r>
  <r>
    <s v="cb997a3d-ab57-4c84-990a-77334b20cbe8"/>
    <s v="Nathan Duncan"/>
    <n v="2174.8000000000002"/>
    <x v="4"/>
    <s v="Withdrawal"/>
    <s v="02:45"/>
    <n v="2"/>
  </r>
  <r>
    <s v="6cbf3d03-4d21-42ad-bf03-b7171dc357f4"/>
    <s v="Anthony Hill"/>
    <n v="4723.53"/>
    <x v="8"/>
    <s v="Transfer"/>
    <s v="09:15"/>
    <n v="1"/>
  </r>
  <r>
    <s v="d5c27692-3376-4aea-8a09-41a5ed4195a1"/>
    <s v="Natalie Le"/>
    <n v="4530.74"/>
    <x v="4"/>
    <s v="Transfer"/>
    <s v="09:30"/>
    <n v="1"/>
  </r>
  <r>
    <s v="f28380fc-7178-4fdc-bf00-111497f60a33"/>
    <s v="Ian Ellis"/>
    <n v="242.53"/>
    <x v="5"/>
    <s v="Payment"/>
    <s v="19:00"/>
    <n v="1"/>
  </r>
  <r>
    <s v="ff8bff36-1d55-4185-9cfa-26c3df47acab"/>
    <s v="Rachael Lopez"/>
    <n v="930.05"/>
    <x v="5"/>
    <s v="Purchase"/>
    <s v="19:45"/>
    <n v="1"/>
  </r>
  <r>
    <s v="0c1fb6e0-7c93-4e18-9d29-0daa9e19ae0e"/>
    <s v="Joseph Adams"/>
    <n v="487.77"/>
    <x v="1"/>
    <s v="Purchase"/>
    <s v="01:15"/>
    <n v="1"/>
  </r>
  <r>
    <s v="5a9a5a8b-d293-4f7f-bdcb-bccb22830a12"/>
    <s v="Alison Owen"/>
    <n v="973.53"/>
    <x v="0"/>
    <s v="Purchase"/>
    <s v="08:00"/>
    <n v="0"/>
  </r>
  <r>
    <s v="72015291-5fce-4227-b91d-e372447a6c76"/>
    <s v="Eric Combs"/>
    <n v="4771.25"/>
    <x v="1"/>
    <s v="Purchase"/>
    <s v="08:45"/>
    <n v="2"/>
  </r>
  <r>
    <s v="9540ad45-708b-477c-921d-4039cb5fc97c"/>
    <s v="Sarah Chan"/>
    <n v="2241.2600000000002"/>
    <x v="1"/>
    <s v="Withdrawal"/>
    <s v="19:15"/>
    <n v="3"/>
  </r>
  <r>
    <s v="9c279d06-3bcb-4fb4-afa6-652e0df7e2f1"/>
    <s v="Laura Robinson"/>
    <n v="2199.62"/>
    <x v="0"/>
    <s v="Deposit"/>
    <s v="04:00"/>
    <n v="2"/>
  </r>
  <r>
    <s v="b2cbd1eb-0c5e-434a-93e8-001859f1ceb5"/>
    <s v="Lucas Jordan"/>
    <n v="3668.5"/>
    <x v="0"/>
    <s v="Deposit"/>
    <s v="18:30"/>
    <n v="0"/>
  </r>
  <r>
    <s v="a76ae8fe-7ca6-4a91-8ad7-0594e06ee049"/>
    <s v="Stephen Palmer"/>
    <n v="449.67"/>
    <x v="1"/>
    <s v="Wire"/>
    <s v="14:45"/>
    <n v="0"/>
  </r>
  <r>
    <s v="19454f43-5805-4825-8aec-5e4b7edd1c62"/>
    <s v="Robert Archer"/>
    <n v="977.96"/>
    <x v="5"/>
    <s v="Deposit"/>
    <s v="19:30"/>
    <n v="1"/>
  </r>
  <r>
    <s v="41ad6a80-bcee-49d5-9b34-50790300673d"/>
    <s v="Elizabeth Page"/>
    <n v="2692.59"/>
    <x v="0"/>
    <s v="Withdrawal"/>
    <s v="15:15"/>
    <n v="2"/>
  </r>
  <r>
    <s v="f0e234f3-adf7-47d8-b492-7541d7a23c23"/>
    <s v="Brittany Baker"/>
    <n v="261.45"/>
    <x v="4"/>
    <s v="Deposit"/>
    <s v="07:15"/>
    <n v="1"/>
  </r>
  <r>
    <s v="693ad222-c81e-4479-98b0-04aa75cb91ed"/>
    <s v="Ariana Valdez"/>
    <n v="4141.1000000000004"/>
    <x v="5"/>
    <s v="Wire"/>
    <s v="21:30"/>
    <n v="1"/>
  </r>
  <r>
    <s v="121a3857-3e02-4057-bbd2-99af4a608449"/>
    <s v="Jonathan Foley"/>
    <n v="960.14"/>
    <x v="3"/>
    <s v="Wire"/>
    <s v="06:30"/>
    <n v="2"/>
  </r>
  <r>
    <s v="d58def4a-e4e0-4342-b3c9-a8e2298c12a8"/>
    <s v="Dr. John Perkins"/>
    <n v="152.80000000000001"/>
    <x v="5"/>
    <s v="Withdrawal"/>
    <s v="17:30"/>
    <n v="0"/>
  </r>
  <r>
    <s v="22791946-e093-4eb8-ab73-006d95aba090"/>
    <s v="Danielle Henry"/>
    <n v="80.95"/>
    <x v="8"/>
    <s v="Withdrawal"/>
    <s v="16:00"/>
    <n v="2"/>
  </r>
  <r>
    <s v="67c48717-2955-49d1-84a8-9b368f4b59c1"/>
    <s v="Aaron Perez"/>
    <n v="237.26"/>
    <x v="8"/>
    <s v="Payment"/>
    <s v="21:45"/>
    <n v="2"/>
  </r>
  <r>
    <s v="c1b6c225-e96c-4fb4-a9f5-7bf36bb214ae"/>
    <s v="Jodi Willis"/>
    <n v="558.29"/>
    <x v="0"/>
    <s v="Wire"/>
    <s v="15:30"/>
    <n v="2"/>
  </r>
  <r>
    <s v="fa91a402-f190-424a-b350-74960b5d3d8c"/>
    <s v="Abigail James"/>
    <n v="195.16"/>
    <x v="9"/>
    <s v="Withdrawal"/>
    <s v="11:45"/>
    <n v="1"/>
  </r>
  <r>
    <s v="65b7d481-140d-4a07-b431-b3c30c5767df"/>
    <s v="Lauren Rollins"/>
    <n v="2270.4499999999998"/>
    <x v="0"/>
    <s v="Purchase"/>
    <s v="11:00"/>
    <n v="1"/>
  </r>
  <r>
    <s v="4e3b3f66-9141-4d8f-8903-304ba68f9b0f"/>
    <s v="Mr. Bryan Freeman"/>
    <n v="1639.74"/>
    <x v="6"/>
    <s v="Withdrawal"/>
    <s v="23:15"/>
    <n v="0"/>
  </r>
  <r>
    <s v="69896a60-9c25-40c5-b01e-4fdc0586d66d"/>
    <s v="Connie Dillon"/>
    <n v="4789.62"/>
    <x v="5"/>
    <s v="Transfer"/>
    <s v="07:00"/>
    <n v="3"/>
  </r>
  <r>
    <s v="d24c5557-722d-4d32-8df8-02d4ef7f5341"/>
    <s v="Joshua Bradford"/>
    <n v="4599.78"/>
    <x v="2"/>
    <s v="Withdrawal"/>
    <s v="14:45"/>
    <n v="1"/>
  </r>
  <r>
    <s v="4acbabc6-e738-4c04-bac1-3cc8be1228e1"/>
    <s v="Amy Weaver"/>
    <n v="2801.52"/>
    <x v="2"/>
    <s v="Payment"/>
    <s v="01:45"/>
    <n v="0"/>
  </r>
  <r>
    <s v="bb153e52-2641-4fe8-bde8-84ea80156f10"/>
    <s v="Kristen Lindsey DVM"/>
    <n v="2016.99"/>
    <x v="3"/>
    <s v="Wire"/>
    <s v="10:15"/>
    <n v="1"/>
  </r>
  <r>
    <s v="e92e76b2-d98d-4813-95d5-44c04cc4961b"/>
    <s v="Franklin Oliver"/>
    <n v="2460.12"/>
    <x v="6"/>
    <s v="Wire"/>
    <s v="05:45"/>
    <n v="2"/>
  </r>
  <r>
    <s v="ea7fc6dd-d6f3-45ce-ae50-f1c68247be34"/>
    <s v="Brenda Brown"/>
    <n v="4818.75"/>
    <x v="3"/>
    <s v="Transfer"/>
    <s v="16:30"/>
    <n v="3"/>
  </r>
  <r>
    <s v="d1c5ffa6-08f7-4fc2-bb5e-feeec790590d"/>
    <s v="Anna Miles"/>
    <n v="3382.69"/>
    <x v="7"/>
    <s v="Transfer"/>
    <s v="13:15"/>
    <n v="3"/>
  </r>
  <r>
    <s v="cfdcb5e2-b7a0-458c-8cf7-b812207d1828"/>
    <s v="Roger Schwartz"/>
    <n v="1320.81"/>
    <x v="2"/>
    <s v="Deposit"/>
    <s v="18:45"/>
    <n v="3"/>
  </r>
  <r>
    <s v="808e01fd-d363-477e-bdbc-f5eb9f87dc38"/>
    <s v="Susan Browning"/>
    <n v="4540.1000000000004"/>
    <x v="2"/>
    <s v="Payment"/>
    <s v="01:15"/>
    <n v="2"/>
  </r>
  <r>
    <s v="fb59ba12-547e-40a1-ac24-30bc2aab4350"/>
    <s v="Latasha Campbell"/>
    <n v="285.70999999999998"/>
    <x v="8"/>
    <s v="Deposit"/>
    <s v="15:00"/>
    <n v="1"/>
  </r>
  <r>
    <s v="09f6ece4-b66c-438f-86a4-71b06e447a26"/>
    <s v="Kayla Nichols"/>
    <n v="3501.51"/>
    <x v="0"/>
    <s v="Deposit"/>
    <s v="22:45"/>
    <n v="1"/>
  </r>
  <r>
    <s v="7f71e099-9888-4790-9cfd-8a7130064184"/>
    <s v="Jennifer Patterson"/>
    <n v="1493.19"/>
    <x v="5"/>
    <s v="Wire"/>
    <s v="19:15"/>
    <n v="1"/>
  </r>
  <r>
    <s v="d5ce0479-3328-436b-b728-6071912de715"/>
    <s v="Stacey Mayer"/>
    <n v="3920.57"/>
    <x v="3"/>
    <s v="Transfer"/>
    <s v="16:00"/>
    <n v="3"/>
  </r>
  <r>
    <s v="856e8bbf-9770-472e-9ced-b1f67ce9f98c"/>
    <s v="Richard Shepherd"/>
    <n v="3746.89"/>
    <x v="6"/>
    <s v="Withdrawal"/>
    <s v="17:00"/>
    <n v="1"/>
  </r>
  <r>
    <s v="80e9f1a0-7ef6-4a9e-890a-a0d08b0a29de"/>
    <s v="Connie Williams"/>
    <n v="4857.5600000000004"/>
    <x v="2"/>
    <s v="Withdrawal"/>
    <s v="12:15"/>
    <n v="0"/>
  </r>
  <r>
    <s v="268edf96-805c-4606-ab2d-4a2697276f00"/>
    <s v="Lisa Williams"/>
    <n v="4153.6400000000003"/>
    <x v="2"/>
    <s v="Deposit"/>
    <s v="18:00"/>
    <n v="3"/>
  </r>
  <r>
    <s v="b8896d20-b97e-41af-bbd2-6c35000260d7"/>
    <s v="Todd Mitchell"/>
    <n v="2869.09"/>
    <x v="6"/>
    <s v="Deposit"/>
    <s v="02:00"/>
    <n v="0"/>
  </r>
  <r>
    <s v="edee3fa8-d705-4283-8496-752c153a49be"/>
    <s v="Charles York"/>
    <n v="3906.55"/>
    <x v="2"/>
    <s v="Deposit"/>
    <s v="03:45"/>
    <n v="1"/>
  </r>
  <r>
    <s v="c7ba04cb-67d0-49ac-8a48-dea902246856"/>
    <s v="Emily Johnson"/>
    <n v="4674.9799999999996"/>
    <x v="1"/>
    <s v="Purchase"/>
    <s v="01:15"/>
    <n v="0"/>
  </r>
  <r>
    <s v="f3e752d1-f685-4961-8043-c51a4b7fa548"/>
    <s v="Mark Mack"/>
    <n v="3516.91"/>
    <x v="0"/>
    <s v="Purchase"/>
    <s v="11:00"/>
    <n v="0"/>
  </r>
  <r>
    <s v="ca82e6da-eee2-44cb-bed4-be25034adda5"/>
    <s v="Christopher Mitchell"/>
    <n v="4778.8999999999996"/>
    <x v="2"/>
    <s v="Transfer"/>
    <s v="09:30"/>
    <n v="3"/>
  </r>
  <r>
    <s v="1a1ccf0f-6c31-41be-8507-fef6e89ce2f4"/>
    <s v="Michael Lopez"/>
    <n v="3922.06"/>
    <x v="9"/>
    <s v="Withdrawal"/>
    <s v="16:00"/>
    <n v="1"/>
  </r>
  <r>
    <s v="5af8f94a-4865-42a1-a14b-42328eeec9d0"/>
    <s v="Sara Gonzalez"/>
    <n v="3423.78"/>
    <x v="9"/>
    <s v="Payment"/>
    <s v="21:45"/>
    <n v="1"/>
  </r>
  <r>
    <s v="6d92f7c2-c32a-4d84-b311-18b65e6f1c44"/>
    <s v="Katherine Mosley"/>
    <n v="2611.7399999999998"/>
    <x v="8"/>
    <s v="Wire"/>
    <s v="23:45"/>
    <n v="0"/>
  </r>
  <r>
    <s v="427dc4e3-4077-4c39-8ba1-065d79e5d2f1"/>
    <s v="Joshua Grant"/>
    <n v="616.45000000000005"/>
    <x v="2"/>
    <s v="Payment"/>
    <s v="15:15"/>
    <n v="3"/>
  </r>
  <r>
    <s v="6d985037-713a-4c8e-b9f1-a15a600aadaf"/>
    <s v="Michael Davis"/>
    <n v="2128.06"/>
    <x v="1"/>
    <s v="Transfer"/>
    <s v="23:30"/>
    <n v="3"/>
  </r>
  <r>
    <s v="5c38695f-25ed-4c9e-9144-32474f0f6824"/>
    <s v="Matthew Taylor"/>
    <n v="2779.54"/>
    <x v="2"/>
    <s v="Wire"/>
    <s v="04:15"/>
    <n v="3"/>
  </r>
  <r>
    <s v="c249bac6-e230-49ac-ba0c-798adf65cea4"/>
    <s v="Lindsey Jones"/>
    <n v="3190.43"/>
    <x v="2"/>
    <s v="Transfer"/>
    <s v="10:00"/>
    <n v="1"/>
  </r>
  <r>
    <s v="b755c504-58f1-48f6-a692-98ba550774f2"/>
    <s v="Ralph Kramer"/>
    <n v="2107.8000000000002"/>
    <x v="2"/>
    <s v="Withdrawal"/>
    <s v="23:45"/>
    <n v="1"/>
  </r>
  <r>
    <s v="4dfd2130-4327-44e9-983d-8437036b7ae8"/>
    <s v="Kimberly Baker MD"/>
    <n v="1336.72"/>
    <x v="6"/>
    <s v="Deposit"/>
    <s v="21:30"/>
    <n v="1"/>
  </r>
  <r>
    <s v="ca071c13-b2e8-44db-8bd4-5de72be2b13b"/>
    <s v="Jeremy Walker"/>
    <n v="4776.67"/>
    <x v="3"/>
    <s v="Payment"/>
    <s v="12:30"/>
    <n v="2"/>
  </r>
  <r>
    <s v="bc3d4053-723e-4a9e-b7a2-238701958e5c"/>
    <s v="Hailey White"/>
    <n v="4984.7700000000004"/>
    <x v="3"/>
    <s v="Deposit"/>
    <s v="14:45"/>
    <n v="3"/>
  </r>
  <r>
    <s v="24f07cb3-92e0-4d99-ae51-2a554297dbbd"/>
    <s v="Nancy Sanchez"/>
    <n v="212.51"/>
    <x v="7"/>
    <s v="Withdrawal"/>
    <s v="04:45"/>
    <n v="1"/>
  </r>
  <r>
    <s v="56f55f7e-0eac-40cc-99a9-d4911edccab6"/>
    <s v="Johnny Villarreal"/>
    <n v="4311.55"/>
    <x v="0"/>
    <s v="Payment"/>
    <s v="16:30"/>
    <n v="3"/>
  </r>
  <r>
    <s v="53736096-71c2-492c-9d4b-0f30a05d8ced"/>
    <s v="Valerie Johnson"/>
    <n v="3833.2"/>
    <x v="5"/>
    <s v="Purchase"/>
    <s v="01:00"/>
    <n v="0"/>
  </r>
  <r>
    <s v="8cd7cd93-db16-4fe5-8dc9-82ba27b88200"/>
    <s v="Joel Franklin"/>
    <n v="3619.39"/>
    <x v="7"/>
    <s v="Withdrawal"/>
    <s v="13:30"/>
    <n v="2"/>
  </r>
  <r>
    <s v="42bf6872-b2bc-444e-b5dc-ebf6d1cbd375"/>
    <s v="Ruben Weber"/>
    <n v="2859.78"/>
    <x v="7"/>
    <s v="Payment"/>
    <s v="06:45"/>
    <n v="1"/>
  </r>
  <r>
    <s v="b3bbfbba-0722-4386-894b-6073b752eafb"/>
    <s v="Tonya Marshall"/>
    <n v="2414.84"/>
    <x v="5"/>
    <s v="Transfer"/>
    <s v="19:30"/>
    <n v="0"/>
  </r>
  <r>
    <s v="db623815-82bc-4642-84a5-c37574aa56de"/>
    <s v="Timothy Jensen"/>
    <n v="1606.13"/>
    <x v="0"/>
    <s v="Purchase"/>
    <s v="14:00"/>
    <n v="2"/>
  </r>
  <r>
    <s v="88718e1e-096d-41ad-abc0-28f3863bc122"/>
    <s v="Jeffrey Garrison"/>
    <n v="3025.15"/>
    <x v="3"/>
    <s v="Wire"/>
    <s v="17:30"/>
    <n v="3"/>
  </r>
  <r>
    <s v="6ade109c-ac73-4253-88c1-547c025b63bd"/>
    <s v="Jason Williams III"/>
    <n v="2556.67"/>
    <x v="4"/>
    <s v="Payment"/>
    <s v="11:30"/>
    <n v="2"/>
  </r>
  <r>
    <s v="925a2869-2f87-4585-913f-c2b3098beed0"/>
    <s v="Thomas Sutton"/>
    <n v="2116.23"/>
    <x v="3"/>
    <s v="Purchase"/>
    <s v="21:15"/>
    <n v="3"/>
  </r>
  <r>
    <s v="de7243ed-42ca-45f6-8184-c1d20f08cfee"/>
    <s v="Russell Harris"/>
    <n v="4269.33"/>
    <x v="5"/>
    <s v="Wire"/>
    <s v="21:45"/>
    <n v="1"/>
  </r>
  <r>
    <s v="9583ce02-2db8-4406-bfe2-ab226feb3d11"/>
    <s v="Charles Miller"/>
    <n v="2383.2399999999998"/>
    <x v="1"/>
    <s v="Deposit"/>
    <s v="00:00"/>
    <n v="1"/>
  </r>
  <r>
    <s v="c8297c7a-36d7-4bb4-bbc4-19802952c0ca"/>
    <s v="Charles Frye"/>
    <n v="4434.2299999999996"/>
    <x v="7"/>
    <s v="Deposit"/>
    <s v="04:30"/>
    <n v="3"/>
  </r>
  <r>
    <s v="83ab7c3e-01c1-4757-a829-8b009cbccf53"/>
    <s v="Sarah Henry"/>
    <n v="1596.88"/>
    <x v="1"/>
    <s v="Payment"/>
    <s v="17:30"/>
    <n v="2"/>
  </r>
  <r>
    <s v="2989dad2-446b-4506-bcb9-322bf6400c3c"/>
    <s v="Christopher Hubbard"/>
    <n v="1284.8"/>
    <x v="8"/>
    <s v="Transfer"/>
    <s v="03:45"/>
    <n v="1"/>
  </r>
  <r>
    <s v="cf1136e8-5b72-430f-97a1-e5452ce4b9b9"/>
    <s v="Sydney Mccormick"/>
    <n v="2971.49"/>
    <x v="7"/>
    <s v="Payment"/>
    <s v="20:15"/>
    <n v="2"/>
  </r>
  <r>
    <s v="aaa2bd97-a7d9-4c70-9edc-469f8fbf08de"/>
    <s v="Joseph Watkins"/>
    <n v="2929.46"/>
    <x v="3"/>
    <s v="Purchase"/>
    <s v="05:30"/>
    <n v="3"/>
  </r>
  <r>
    <s v="b3a2838f-8125-4a15-9978-516158453f0c"/>
    <s v="Juan Riley"/>
    <n v="3169.54"/>
    <x v="3"/>
    <s v="Wire"/>
    <s v="13:45"/>
    <n v="3"/>
  </r>
  <r>
    <s v="2d98bd13-6517-4970-b935-868ab36873e7"/>
    <s v="David Mullins"/>
    <n v="4306.16"/>
    <x v="5"/>
    <s v="Purchase"/>
    <s v="14:30"/>
    <n v="3"/>
  </r>
  <r>
    <s v="4f754811-fd8e-471c-86c3-748150927cae"/>
    <s v="Kyle Jones"/>
    <n v="276.33999999999997"/>
    <x v="8"/>
    <s v="Wire"/>
    <s v="22:45"/>
    <n v="2"/>
  </r>
  <r>
    <s v="ebb1357c-7f1a-4ea2-a6f8-b94b8d58ced7"/>
    <s v="Ashley Hanna"/>
    <n v="4794.72"/>
    <x v="7"/>
    <s v="Wire"/>
    <s v="22:15"/>
    <n v="0"/>
  </r>
  <r>
    <s v="ac2d51d8-2e43-4b97-8c6a-5a2b4e41feff"/>
    <s v="Christopher Gallagher"/>
    <n v="1748.54"/>
    <x v="7"/>
    <s v="Transfer"/>
    <s v="16:30"/>
    <n v="2"/>
  </r>
  <r>
    <s v="d842cc10-222a-444c-b91b-c82e3efa8703"/>
    <s v="Darren Wood"/>
    <n v="194.44"/>
    <x v="5"/>
    <s v="Transfer"/>
    <s v="23:15"/>
    <n v="0"/>
  </r>
  <r>
    <s v="a193fa9d-7bc4-490a-88e4-805188ee6ed7"/>
    <s v="Alicia Rivera"/>
    <n v="2635.01"/>
    <x v="7"/>
    <s v="Withdrawal"/>
    <s v="18:30"/>
    <n v="3"/>
  </r>
  <r>
    <s v="5040f208-a9ea-44dc-9df6-f27558f3dd2c"/>
    <s v="Rebecca Carter"/>
    <n v="3878.96"/>
    <x v="1"/>
    <s v="Purchase"/>
    <s v="05:00"/>
    <n v="0"/>
  </r>
  <r>
    <s v="c87f73a8-74e0-4010-870a-c1fc9357e2e5"/>
    <s v="Thomas Bennett"/>
    <n v="3612.99"/>
    <x v="5"/>
    <s v="Wire"/>
    <s v="01:30"/>
    <n v="2"/>
  </r>
  <r>
    <s v="731954b1-c6c7-4a65-8f1c-7f9ea1eea95f"/>
    <s v="Kimberly Charles"/>
    <n v="3778.94"/>
    <x v="0"/>
    <s v="Purchase"/>
    <s v="22:15"/>
    <n v="2"/>
  </r>
  <r>
    <s v="dd4c619e-1a8c-468d-93d3-271630c4583b"/>
    <s v="Sarah Rogers"/>
    <n v="890.35"/>
    <x v="4"/>
    <s v="Deposit"/>
    <s v="00:30"/>
    <n v="2"/>
  </r>
  <r>
    <s v="591c1679-81ca-49ec-9f61-983c32139440"/>
    <s v="David Vance"/>
    <n v="1218.55"/>
    <x v="7"/>
    <s v="Payment"/>
    <s v="09:45"/>
    <n v="1"/>
  </r>
  <r>
    <s v="11553330-f3cd-4620-a69f-a1f7b7e91fe4"/>
    <s v="Gabriela Diaz"/>
    <n v="206.34"/>
    <x v="9"/>
    <s v="Purchase"/>
    <s v="09:45"/>
    <n v="2"/>
  </r>
  <r>
    <s v="c2f5c3d3-2e34-4e99-bb3f-91dfeea9966b"/>
    <s v="Ruben Johnson"/>
    <n v="1393.25"/>
    <x v="6"/>
    <s v="Withdrawal"/>
    <s v="09:15"/>
    <n v="3"/>
  </r>
  <r>
    <s v="a573ed36-0400-4af7-8494-d510ab8d85eb"/>
    <s v="Sherry Pearson"/>
    <n v="1206.08"/>
    <x v="2"/>
    <s v="Deposit"/>
    <s v="07:30"/>
    <n v="0"/>
  </r>
  <r>
    <s v="78ca8811-5394-4dcf-9e9c-509fe67b9f9c"/>
    <s v="Amanda Mitchell"/>
    <n v="3473.79"/>
    <x v="7"/>
    <s v="Wire"/>
    <s v="16:45"/>
    <n v="1"/>
  </r>
  <r>
    <s v="61b54b07-a804-478f-9cf1-aac171082c9f"/>
    <s v="Eric Dean"/>
    <n v="1975.44"/>
    <x v="9"/>
    <s v="Payment"/>
    <s v="05:15"/>
    <n v="1"/>
  </r>
  <r>
    <s v="1a875fd0-0143-4ef2-8124-4f415eff9ed1"/>
    <s v="Douglas Bowman"/>
    <n v="2777.1"/>
    <x v="8"/>
    <s v="Purchase"/>
    <s v="10:45"/>
    <n v="1"/>
  </r>
  <r>
    <s v="accd0cd3-cd99-4e25-9311-31da1fa887d9"/>
    <s v="Austin King"/>
    <n v="4993.0200000000004"/>
    <x v="5"/>
    <s v="Transfer"/>
    <s v="22:00"/>
    <n v="3"/>
  </r>
  <r>
    <s v="781d1e0a-b916-4d79-bb33-ec0049452222"/>
    <s v="Margaret Alvarez"/>
    <n v="3861.06"/>
    <x v="4"/>
    <s v="Wire"/>
    <s v="11:15"/>
    <n v="2"/>
  </r>
  <r>
    <s v="5aa0571f-6b55-418e-9539-012af768e2aa"/>
    <s v="Michael Barnes"/>
    <n v="4560.41"/>
    <x v="7"/>
    <s v="Withdrawal"/>
    <s v="02:15"/>
    <n v="2"/>
  </r>
  <r>
    <s v="b3009b75-7dd9-430d-a69d-b66bde09091c"/>
    <s v="Jonathan Scott"/>
    <n v="4146.57"/>
    <x v="7"/>
    <s v="Purchase"/>
    <s v="04:30"/>
    <n v="2"/>
  </r>
  <r>
    <s v="bf0af75e-c252-405f-988c-10b5534e1bf4"/>
    <s v="Patricia Poole"/>
    <n v="1383.3"/>
    <x v="1"/>
    <s v="Withdrawal"/>
    <s v="06:00"/>
    <n v="0"/>
  </r>
  <r>
    <s v="343787e1-00d9-4aeb-b7be-c41bda8e1170"/>
    <s v="Brittany Lewis"/>
    <n v="4467.24"/>
    <x v="6"/>
    <s v="Deposit"/>
    <s v="05:30"/>
    <n v="3"/>
  </r>
  <r>
    <s v="a235f59a-b582-4939-bc6d-53883703e156"/>
    <s v="Mark Chavez"/>
    <n v="4615.53"/>
    <x v="1"/>
    <s v="Purchase"/>
    <s v="19:00"/>
    <n v="0"/>
  </r>
  <r>
    <s v="ab9f7588-dcf2-426e-befd-0eda24efce53"/>
    <s v="Peggy Smith"/>
    <n v="4597"/>
    <x v="7"/>
    <s v="Wire"/>
    <s v="09:00"/>
    <n v="0"/>
  </r>
  <r>
    <s v="4443527d-9ab6-4db6-b614-a49a9f23d9eb"/>
    <s v="Angela Kramer"/>
    <n v="1401.11"/>
    <x v="0"/>
    <s v="Withdrawal"/>
    <s v="00:00"/>
    <n v="1"/>
  </r>
  <r>
    <s v="84f8bb37-5686-466b-bfff-ec9e1069a504"/>
    <s v="Jasmine Perez"/>
    <n v="4698.74"/>
    <x v="7"/>
    <s v="Purchase"/>
    <s v="05:30"/>
    <n v="2"/>
  </r>
  <r>
    <s v="cef1b2dc-e3b4-484a-899a-467eaa9b4b25"/>
    <s v="Elizabeth Fisher"/>
    <n v="4907.08"/>
    <x v="9"/>
    <s v="Purchase"/>
    <s v="01:45"/>
    <n v="3"/>
  </r>
  <r>
    <s v="eec64b16-6f7b-4fbb-a598-338fd026cfee"/>
    <s v="Janice Cummings"/>
    <n v="4529.24"/>
    <x v="8"/>
    <s v="Deposit"/>
    <s v="13:30"/>
    <n v="2"/>
  </r>
  <r>
    <s v="77ee146d-b6e5-40a3-af15-e21429568fd6"/>
    <s v="Terry Mason"/>
    <n v="3546.89"/>
    <x v="7"/>
    <s v="Purchase"/>
    <s v="21:45"/>
    <n v="3"/>
  </r>
  <r>
    <s v="c10de877-5755-4598-b6d6-35fe6706c714"/>
    <s v="Jessica Foster"/>
    <n v="2910.26"/>
    <x v="0"/>
    <s v="Withdrawal"/>
    <s v="19:00"/>
    <n v="3"/>
  </r>
  <r>
    <s v="514b8939-c0d2-4cfa-91ca-a34d0d52210e"/>
    <s v="Sarah Harrell"/>
    <n v="938.44"/>
    <x v="4"/>
    <s v="Transfer"/>
    <s v="01:15"/>
    <n v="0"/>
  </r>
  <r>
    <s v="da9cbcd6-c698-49a3-88ce-a8d96e85c363"/>
    <s v="Candice Farrell"/>
    <n v="3188.71"/>
    <x v="7"/>
    <s v="Purchase"/>
    <s v="08:15"/>
    <n v="1"/>
  </r>
  <r>
    <s v="e81dd545-65d3-46f1-8288-19b3be926644"/>
    <s v="Kimberly Jensen"/>
    <n v="2075.2600000000002"/>
    <x v="0"/>
    <s v="Payment"/>
    <s v="15:15"/>
    <n v="0"/>
  </r>
  <r>
    <s v="1c6c184e-d4d3-4f14-b612-d228baea5eca"/>
    <s v="Oscar Duke"/>
    <n v="1256.18"/>
    <x v="0"/>
    <s v="Transfer"/>
    <s v="22:45"/>
    <n v="0"/>
  </r>
  <r>
    <s v="a6cb1807-9292-47f8-8d57-32fa5180002e"/>
    <s v="Sergio Elliott"/>
    <n v="711.6"/>
    <x v="6"/>
    <s v="Transfer"/>
    <s v="22:15"/>
    <n v="3"/>
  </r>
  <r>
    <s v="94bf50e2-1deb-4a57-a2ba-39fb26413577"/>
    <s v="Shelly Diaz"/>
    <n v="3902.45"/>
    <x v="1"/>
    <s v="Wire"/>
    <s v="07:15"/>
    <n v="1"/>
  </r>
  <r>
    <s v="93d62d7f-a243-45b3-9291-8bfb322739b7"/>
    <s v="Adrian Day"/>
    <n v="1368"/>
    <x v="6"/>
    <s v="Deposit"/>
    <s v="04:15"/>
    <n v="3"/>
  </r>
  <r>
    <s v="7974e43f-56db-414c-a6df-a53918f588f1"/>
    <s v="James Garcia"/>
    <n v="3427.69"/>
    <x v="1"/>
    <s v="Deposit"/>
    <s v="02:15"/>
    <n v="1"/>
  </r>
  <r>
    <s v="4970da36-d9e2-489f-9d80-48ba2f29d9c9"/>
    <s v="Sarah Miller"/>
    <n v="1928.8"/>
    <x v="9"/>
    <s v="Transfer"/>
    <s v="03:30"/>
    <n v="3"/>
  </r>
  <r>
    <s v="e2e58413-f700-4af6-a2cf-0bddcf0d856a"/>
    <s v="Daniel Gutierrez"/>
    <n v="1356.18"/>
    <x v="5"/>
    <s v="Withdrawal"/>
    <s v="02:30"/>
    <n v="3"/>
  </r>
  <r>
    <s v="3e040037-c6f2-43d8-98bd-40b86de6ec09"/>
    <s v="Daniel Smith"/>
    <n v="216.87"/>
    <x v="1"/>
    <s v="Transfer"/>
    <s v="06:00"/>
    <n v="2"/>
  </r>
  <r>
    <s v="c7f808bb-e49f-4adc-aa1b-d161d5fcdb62"/>
    <s v="Matthew Adams"/>
    <n v="3713.39"/>
    <x v="9"/>
    <s v="Purchase"/>
    <s v="05:45"/>
    <n v="2"/>
  </r>
  <r>
    <s v="605e9e41-00a1-4870-aa50-89ad69fe4020"/>
    <s v="Rachel Lewis"/>
    <n v="3746.47"/>
    <x v="8"/>
    <s v="Deposit"/>
    <s v="11:15"/>
    <n v="0"/>
  </r>
  <r>
    <s v="4dbb000e-2d39-4bda-abb6-af19c2e268d3"/>
    <s v="Joshua Hamilton"/>
    <n v="3682.27"/>
    <x v="3"/>
    <s v="Payment"/>
    <s v="03:45"/>
    <n v="1"/>
  </r>
  <r>
    <s v="532f8fa3-cfc7-4239-b67d-f24c0ebe2866"/>
    <s v="Jacob Davis"/>
    <n v="2606.35"/>
    <x v="3"/>
    <s v="Payment"/>
    <s v="07:30"/>
    <n v="2"/>
  </r>
  <r>
    <s v="3ea430cf-5edc-4ea5-a801-c030bd2618ea"/>
    <s v="Felicia Mendoza"/>
    <n v="3750.4"/>
    <x v="3"/>
    <s v="Transfer"/>
    <s v="12:15"/>
    <n v="1"/>
  </r>
  <r>
    <s v="824567d6-36d0-4296-9483-d39d4dd2532e"/>
    <s v="Robert Miller"/>
    <n v="4413.96"/>
    <x v="7"/>
    <s v="Deposit"/>
    <s v="18:00"/>
    <n v="0"/>
  </r>
  <r>
    <s v="3e463c9b-1d1e-48cc-9b74-4783b01a2ec4"/>
    <s v="Kenneth Johnson"/>
    <n v="4353.82"/>
    <x v="4"/>
    <s v="Deposit"/>
    <s v="23:00"/>
    <n v="2"/>
  </r>
  <r>
    <s v="1b12ac58-bac2-4614-8a1c-878847620c37"/>
    <s v="Garrett Clark"/>
    <n v="3057.32"/>
    <x v="9"/>
    <s v="Deposit"/>
    <s v="21:30"/>
    <n v="2"/>
  </r>
  <r>
    <s v="44772943-c67f-4853-b004-c37496a3e310"/>
    <s v="Peggy Williams"/>
    <n v="1932.61"/>
    <x v="5"/>
    <s v="Withdrawal"/>
    <s v="22:45"/>
    <n v="2"/>
  </r>
  <r>
    <s v="03064ae8-d756-4cee-8635-5b356eb04ff5"/>
    <s v="Mercedes Miller"/>
    <n v="3287.78"/>
    <x v="2"/>
    <s v="Transfer"/>
    <s v="15:00"/>
    <n v="1"/>
  </r>
  <r>
    <s v="ef3a5c3a-6cdb-4ebf-9fef-6fbaeff0b6e5"/>
    <s v="Tasha Greene"/>
    <n v="4673.51"/>
    <x v="0"/>
    <s v="Wire"/>
    <s v="18:00"/>
    <n v="1"/>
  </r>
  <r>
    <s v="66f8a6aa-b340-47b0-a879-2cf5095c34dc"/>
    <s v="Caitlin Simmons"/>
    <n v="483.24"/>
    <x v="0"/>
    <s v="Deposit"/>
    <s v="14:45"/>
    <n v="3"/>
  </r>
  <r>
    <s v="9c57128e-044c-4513-a517-0deb371988b0"/>
    <s v="Miss Shelley Walker DDS"/>
    <n v="2113.2199999999998"/>
    <x v="9"/>
    <s v="Purchase"/>
    <s v="01:30"/>
    <n v="2"/>
  </r>
  <r>
    <s v="c4b6c246-b510-43bf-b69f-fea47fa66301"/>
    <s v="Kristi Foster"/>
    <n v="3618.85"/>
    <x v="1"/>
    <s v="Purchase"/>
    <s v="01:45"/>
    <n v="3"/>
  </r>
  <r>
    <s v="6a242c29-bfa3-480f-a639-7762e535ecb3"/>
    <s v="Patrick Barnett"/>
    <n v="1918.6"/>
    <x v="4"/>
    <s v="Purchase"/>
    <s v="10:15"/>
    <n v="3"/>
  </r>
  <r>
    <s v="08595d43-d4cb-4201-8573-25d891545bb2"/>
    <s v="Susan Martin"/>
    <n v="1677.56"/>
    <x v="3"/>
    <s v="Withdrawal"/>
    <s v="22:45"/>
    <n v="3"/>
  </r>
  <r>
    <s v="5648f98c-6ed3-41ff-9c6d-07ee65fc2042"/>
    <s v="Timothy Stephens"/>
    <n v="737.94"/>
    <x v="5"/>
    <s v="Withdrawal"/>
    <s v="15:45"/>
    <n v="1"/>
  </r>
  <r>
    <s v="abdc5c5a-36d1-4ca6-870c-d2bded2596e5"/>
    <s v="Catherine Scott"/>
    <n v="142.72999999999999"/>
    <x v="7"/>
    <s v="Withdrawal"/>
    <s v="12:15"/>
    <n v="1"/>
  </r>
  <r>
    <s v="38ed9dd0-ac13-4464-ac32-465753552e70"/>
    <s v="Jennifer Dean"/>
    <n v="2567.81"/>
    <x v="5"/>
    <s v="Purchase"/>
    <s v="14:45"/>
    <n v="1"/>
  </r>
  <r>
    <s v="9ccf303d-28f9-4d5a-9c91-d94a06884162"/>
    <s v="Alan Rios"/>
    <n v="132.65"/>
    <x v="8"/>
    <s v="Payment"/>
    <s v="07:45"/>
    <n v="2"/>
  </r>
  <r>
    <s v="4dce0979-d7cb-485b-9baa-68de95d8693a"/>
    <s v="Christopher Harper"/>
    <n v="4784.8500000000004"/>
    <x v="2"/>
    <s v="Wire"/>
    <s v="10:00"/>
    <n v="2"/>
  </r>
  <r>
    <s v="444c4580-b4e5-4e36-b86d-2bdbf2f8dfaa"/>
    <s v="Jessica Larsen"/>
    <n v="3513.15"/>
    <x v="8"/>
    <s v="Wire"/>
    <s v="16:30"/>
    <n v="0"/>
  </r>
  <r>
    <s v="5293edbb-2280-4f23-8a06-60c5a47a95a8"/>
    <s v="Erika Hamilton"/>
    <n v="1183.68"/>
    <x v="9"/>
    <s v="Withdrawal"/>
    <s v="08:0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D335F1-FC1C-F045-A660-49021CE1E3E4}"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ime of Day">
  <location ref="D10:E93" firstHeaderRow="1" firstDataRow="1" firstDataCol="1"/>
  <pivotFields count="14">
    <pivotField showAll="0"/>
    <pivotField showAll="0"/>
    <pivotField showAll="0">
      <items count="8">
        <item x="0"/>
        <item x="1"/>
        <item x="2"/>
        <item x="3"/>
        <item x="4"/>
        <item x="5"/>
        <item x="6"/>
        <item t="default"/>
      </items>
    </pivotField>
    <pivotField showAll="0">
      <items count="11">
        <item x="2"/>
        <item x="0"/>
        <item x="8"/>
        <item x="3"/>
        <item x="9"/>
        <item x="6"/>
        <item x="7"/>
        <item x="1"/>
        <item x="4"/>
        <item x="5"/>
        <item t="default"/>
      </items>
    </pivotField>
    <pivotField showAll="0"/>
    <pivotField axis="axisRow" showAll="0">
      <items count="83">
        <item x="68"/>
        <item x="2"/>
        <item x="35"/>
        <item x="1"/>
        <item x="65"/>
        <item x="38"/>
        <item x="29"/>
        <item x="4"/>
        <item x="59"/>
        <item x="76"/>
        <item x="79"/>
        <item x="24"/>
        <item x="78"/>
        <item x="60"/>
        <item x="43"/>
        <item x="3"/>
        <item x="13"/>
        <item x="64"/>
        <item x="70"/>
        <item x="33"/>
        <item x="8"/>
        <item x="34"/>
        <item x="77"/>
        <item x="12"/>
        <item x="37"/>
        <item x="53"/>
        <item x="48"/>
        <item x="22"/>
        <item x="81"/>
        <item x="25"/>
        <item x="9"/>
        <item x="41"/>
        <item x="20"/>
        <item x="23"/>
        <item x="40"/>
        <item x="71"/>
        <item x="62"/>
        <item x="15"/>
        <item x="73"/>
        <item x="36"/>
        <item x="75"/>
        <item x="6"/>
        <item x="26"/>
        <item x="57"/>
        <item x="63"/>
        <item x="39"/>
        <item x="21"/>
        <item x="54"/>
        <item x="66"/>
        <item x="69"/>
        <item x="14"/>
        <item x="11"/>
        <item x="45"/>
        <item x="55"/>
        <item x="47"/>
        <item x="51"/>
        <item x="80"/>
        <item x="49"/>
        <item x="19"/>
        <item x="31"/>
        <item x="72"/>
        <item x="56"/>
        <item x="32"/>
        <item x="58"/>
        <item x="44"/>
        <item x="30"/>
        <item x="16"/>
        <item x="42"/>
        <item x="46"/>
        <item x="18"/>
        <item x="10"/>
        <item x="7"/>
        <item x="67"/>
        <item x="28"/>
        <item x="50"/>
        <item x="74"/>
        <item x="27"/>
        <item x="0"/>
        <item x="17"/>
        <item x="52"/>
        <item x="5"/>
        <item x="61"/>
        <item t="default"/>
      </items>
    </pivotField>
    <pivotField showAll="0"/>
    <pivotField showAll="0"/>
    <pivotField showAll="0"/>
    <pivotField showAll="0"/>
    <pivotField showAll="0"/>
    <pivotField showAll="0"/>
    <pivotField dataField="1" showAll="0"/>
    <pivotField dragToRow="0" dragToCol="0" dragToPage="0" showAll="0" defaultSubtotal="0"/>
  </pivotFields>
  <rowFields count="1">
    <field x="5"/>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Items count="1">
    <i/>
  </colItems>
  <dataFields count="1">
    <dataField name="Average of Total Risk Score" fld="12" subtotal="average" baseField="0" baseItem="0" numFmtId="2"/>
  </dataFields>
  <chartFormats count="11">
    <chartFormat chart="1" format="1" series="1">
      <pivotArea type="data" outline="0" fieldPosition="0">
        <references count="1">
          <reference field="4294967294" count="1" selected="0">
            <x v="0"/>
          </reference>
        </references>
      </pivotArea>
    </chartFormat>
    <chartFormat chart="1" format="36">
      <pivotArea type="data" outline="0" fieldPosition="0">
        <references count="2">
          <reference field="4294967294" count="1" selected="0">
            <x v="0"/>
          </reference>
          <reference field="5" count="1" selected="0">
            <x v="36"/>
          </reference>
        </references>
      </pivotArea>
    </chartFormat>
    <chartFormat chart="1" format="37">
      <pivotArea type="data" outline="0" fieldPosition="0">
        <references count="2">
          <reference field="4294967294" count="1" selected="0">
            <x v="0"/>
          </reference>
          <reference field="5" count="1" selected="0">
            <x v="49"/>
          </reference>
        </references>
      </pivotArea>
    </chartFormat>
    <chartFormat chart="1" format="38">
      <pivotArea type="data" outline="0" fieldPosition="0">
        <references count="2">
          <reference field="4294967294" count="1" selected="0">
            <x v="0"/>
          </reference>
          <reference field="5" count="1" selected="0">
            <x v="60"/>
          </reference>
        </references>
      </pivotArea>
    </chartFormat>
    <chartFormat chart="1" format="39">
      <pivotArea type="data" outline="0" fieldPosition="0">
        <references count="2">
          <reference field="4294967294" count="1" selected="0">
            <x v="0"/>
          </reference>
          <reference field="5" count="1" selected="0">
            <x v="0"/>
          </reference>
        </references>
      </pivotArea>
    </chartFormat>
    <chartFormat chart="1" format="40">
      <pivotArea type="data" outline="0" fieldPosition="0">
        <references count="2">
          <reference field="4294967294" count="1" selected="0">
            <x v="0"/>
          </reference>
          <reference field="5" count="1" selected="0">
            <x v="2"/>
          </reference>
        </references>
      </pivotArea>
    </chartFormat>
    <chartFormat chart="1" format="41">
      <pivotArea type="data" outline="0" fieldPosition="0">
        <references count="2">
          <reference field="4294967294" count="1" selected="0">
            <x v="0"/>
          </reference>
          <reference field="5" count="1" selected="0">
            <x v="12"/>
          </reference>
        </references>
      </pivotArea>
    </chartFormat>
    <chartFormat chart="1" format="42">
      <pivotArea type="data" outline="0" fieldPosition="0">
        <references count="2">
          <reference field="4294967294" count="1" selected="0">
            <x v="0"/>
          </reference>
          <reference field="5" count="1" selected="0">
            <x v="15"/>
          </reference>
        </references>
      </pivotArea>
    </chartFormat>
    <chartFormat chart="1" format="43">
      <pivotArea type="data" outline="0" fieldPosition="0">
        <references count="2">
          <reference field="4294967294" count="1" selected="0">
            <x v="0"/>
          </reference>
          <reference field="5" count="1" selected="0">
            <x v="18"/>
          </reference>
        </references>
      </pivotArea>
    </chartFormat>
    <chartFormat chart="1" format="44">
      <pivotArea type="data" outline="0" fieldPosition="0">
        <references count="2">
          <reference field="4294967294" count="1" selected="0">
            <x v="0"/>
          </reference>
          <reference field="5" count="1" selected="0">
            <x v="19"/>
          </reference>
        </references>
      </pivotArea>
    </chartFormat>
    <chartFormat chart="1" format="45">
      <pivotArea type="data" outline="0" fieldPosition="0">
        <references count="2">
          <reference field="4294967294" count="1" selected="0">
            <x v="0"/>
          </reference>
          <reference field="5"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1CDA41-1D36-134A-86EE-30DEEFF445F7}" name="PivotTable2"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4:B30" firstHeaderRow="1" firstDataRow="1" firstDataCol="1"/>
  <pivotFields count="14">
    <pivotField showAll="0"/>
    <pivotField showAll="0"/>
    <pivotField axis="axisRow" showAll="0">
      <items count="8">
        <item x="0"/>
        <item x="1"/>
        <item x="2"/>
        <item x="3"/>
        <item x="4"/>
        <item x="5"/>
        <item x="6"/>
        <item t="default"/>
      </items>
    </pivotField>
    <pivotField showAll="0">
      <items count="11">
        <item x="2"/>
        <item x="0"/>
        <item x="8"/>
        <item x="3"/>
        <item x="9"/>
        <item x="6"/>
        <item x="7"/>
        <item x="1"/>
        <item x="4"/>
        <item x="5"/>
        <item t="default"/>
      </items>
    </pivotField>
    <pivotField showAll="0">
      <items count="7">
        <item x="4"/>
        <item x="1"/>
        <item x="0"/>
        <item x="3"/>
        <item x="5"/>
        <item x="2"/>
        <item t="default"/>
      </items>
    </pivotField>
    <pivotField showAll="0"/>
    <pivotField showAll="0"/>
    <pivotField showAll="0"/>
    <pivotField showAll="0"/>
    <pivotField showAll="0"/>
    <pivotField showAll="0"/>
    <pivotField showAll="0"/>
    <pivotField dataField="1" showAll="0">
      <items count="6">
        <item x="3"/>
        <item x="2"/>
        <item x="1"/>
        <item x="0"/>
        <item x="4"/>
        <item t="default"/>
      </items>
    </pivotField>
    <pivotField dragToRow="0" dragToCol="0" dragToPage="0" showAll="0" defaultSubtotal="0"/>
  </pivotFields>
  <rowFields count="1">
    <field x="2"/>
  </rowFields>
  <rowItems count="6">
    <i>
      <x v="1"/>
    </i>
    <i>
      <x v="2"/>
    </i>
    <i>
      <x v="3"/>
    </i>
    <i>
      <x v="4"/>
    </i>
    <i>
      <x v="5"/>
    </i>
    <i t="grand">
      <x/>
    </i>
  </rowItems>
  <colItems count="1">
    <i/>
  </colItems>
  <dataFields count="1">
    <dataField name="Average of Total Risk Score" fld="12"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812138-19CE-9B49-ABCA-AC1282E5D06A}"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Name">
  <location ref="A10:B21" firstHeaderRow="1" firstDataRow="1" firstDataCol="1"/>
  <pivotFields count="7">
    <pivotField dataField="1" showAll="0"/>
    <pivotField showAll="0"/>
    <pivotField showAll="0"/>
    <pivotField axis="axisRow" showAll="0">
      <items count="11">
        <item x="2"/>
        <item x="0"/>
        <item x="8"/>
        <item x="3"/>
        <item x="9"/>
        <item x="6"/>
        <item x="7"/>
        <item x="1"/>
        <item x="4"/>
        <item x="5"/>
        <item t="default"/>
      </items>
    </pivotField>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Transaction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B80D78-18D9-C54E-824B-DB249F5FD8DE}"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Transaction Type">
  <location ref="D1:E8" firstHeaderRow="1" firstDataRow="1" firstDataCol="1"/>
  <pivotFields count="14">
    <pivotField showAll="0"/>
    <pivotField showAll="0"/>
    <pivotField showAll="0">
      <items count="8">
        <item x="0"/>
        <item x="1"/>
        <item x="2"/>
        <item x="3"/>
        <item x="4"/>
        <item x="5"/>
        <item x="6"/>
        <item t="default"/>
      </items>
    </pivotField>
    <pivotField showAll="0">
      <items count="11">
        <item x="2"/>
        <item x="0"/>
        <item x="8"/>
        <item x="3"/>
        <item x="9"/>
        <item x="6"/>
        <item x="7"/>
        <item x="1"/>
        <item x="4"/>
        <item x="5"/>
        <item t="default"/>
      </items>
    </pivotField>
    <pivotField axis="axisRow" showAll="0">
      <items count="7">
        <item x="4"/>
        <item x="1"/>
        <item x="0"/>
        <item x="3"/>
        <item x="5"/>
        <item x="2"/>
        <item t="default"/>
      </items>
    </pivotField>
    <pivotField showAll="0"/>
    <pivotField showAll="0"/>
    <pivotField showAll="0"/>
    <pivotField showAll="0"/>
    <pivotField showAll="0"/>
    <pivotField showAll="0"/>
    <pivotField showAll="0"/>
    <pivotField dataField="1" showAll="0"/>
    <pivotField dragToRow="0" dragToCol="0" dragToPage="0" showAll="0" defaultSubtotal="0"/>
  </pivotFields>
  <rowFields count="1">
    <field x="4"/>
  </rowFields>
  <rowItems count="7">
    <i>
      <x/>
    </i>
    <i>
      <x v="1"/>
    </i>
    <i>
      <x v="2"/>
    </i>
    <i>
      <x v="3"/>
    </i>
    <i>
      <x v="4"/>
    </i>
    <i>
      <x v="5"/>
    </i>
    <i t="grand">
      <x/>
    </i>
  </rowItems>
  <colItems count="1">
    <i/>
  </colItems>
  <dataFields count="1">
    <dataField name="Average of Total Risk Score" fld="12" subtotal="average" baseField="0" baseItem="0" numFmtId="2"/>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3"/>
          </reference>
        </references>
      </pivotArea>
    </chartFormat>
    <chartFormat chart="0" format="9">
      <pivotArea type="data" outline="0" fieldPosition="0">
        <references count="2">
          <reference field="4294967294" count="1" selected="0">
            <x v="0"/>
          </reference>
          <reference field="4" count="1" selected="0">
            <x v="2"/>
          </reference>
        </references>
      </pivotArea>
    </chartFormat>
    <chartFormat chart="0" format="10">
      <pivotArea type="data" outline="0" fieldPosition="0">
        <references count="2">
          <reference field="4294967294" count="1" selected="0">
            <x v="0"/>
          </reference>
          <reference field="4" count="1" selected="0">
            <x v="1"/>
          </reference>
        </references>
      </pivotArea>
    </chartFormat>
    <chartFormat chart="0"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FE63D4-21B7-E64E-B481-61ECF9073F2F}"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Risk Score">
  <location ref="A1:B7" firstHeaderRow="1" firstDataRow="1" firstDataCol="1"/>
  <pivotFields count="14">
    <pivotField dataField="1" showAll="0">
      <items count="201">
        <item x="186"/>
        <item x="192"/>
        <item x="22"/>
        <item x="95"/>
        <item x="66"/>
        <item x="146"/>
        <item x="60"/>
        <item x="77"/>
        <item x="31"/>
        <item x="73"/>
        <item x="106"/>
        <item x="151"/>
        <item x="184"/>
        <item x="169"/>
        <item x="21"/>
        <item x="79"/>
        <item x="117"/>
        <item x="100"/>
        <item x="131"/>
        <item x="135"/>
        <item x="17"/>
        <item x="50"/>
        <item x="157"/>
        <item x="27"/>
        <item x="195"/>
        <item x="176"/>
        <item x="183"/>
        <item x="181"/>
        <item x="74"/>
        <item x="109"/>
        <item x="121"/>
        <item x="160"/>
        <item x="198"/>
        <item x="185"/>
        <item x="47"/>
        <item x="24"/>
        <item x="14"/>
        <item x="174"/>
        <item x="87"/>
        <item x="179"/>
        <item x="197"/>
        <item x="114"/>
        <item x="44"/>
        <item x="84"/>
        <item x="136"/>
        <item x="141"/>
        <item x="166"/>
        <item x="199"/>
        <item x="180"/>
        <item x="119"/>
        <item x="193"/>
        <item x="118"/>
        <item x="53"/>
        <item x="19"/>
        <item x="2"/>
        <item x="145"/>
        <item x="34"/>
        <item x="67"/>
        <item x="154"/>
        <item x="107"/>
        <item x="7"/>
        <item x="111"/>
        <item x="58"/>
        <item x="36"/>
        <item x="178"/>
        <item x="150"/>
        <item x="83"/>
        <item x="0"/>
        <item x="188"/>
        <item x="80"/>
        <item x="76"/>
        <item x="85"/>
        <item x="191"/>
        <item x="125"/>
        <item x="3"/>
        <item x="62"/>
        <item x="108"/>
        <item x="110"/>
        <item x="57"/>
        <item x="12"/>
        <item x="49"/>
        <item x="68"/>
        <item x="41"/>
        <item x="29"/>
        <item x="143"/>
        <item x="37"/>
        <item x="11"/>
        <item x="38"/>
        <item x="15"/>
        <item x="54"/>
        <item x="164"/>
        <item x="153"/>
        <item x="149"/>
        <item x="173"/>
        <item x="35"/>
        <item x="45"/>
        <item x="96"/>
        <item x="93"/>
        <item x="99"/>
        <item x="182"/>
        <item x="4"/>
        <item x="130"/>
        <item x="56"/>
        <item x="161"/>
        <item x="98"/>
        <item x="124"/>
        <item x="120"/>
        <item x="39"/>
        <item x="126"/>
        <item x="172"/>
        <item x="171"/>
        <item x="69"/>
        <item x="55"/>
        <item x="42"/>
        <item x="128"/>
        <item x="33"/>
        <item x="5"/>
        <item x="70"/>
        <item x="189"/>
        <item x="196"/>
        <item x="8"/>
        <item x="140"/>
        <item x="158"/>
        <item x="148"/>
        <item x="170"/>
        <item x="72"/>
        <item x="133"/>
        <item x="159"/>
        <item x="20"/>
        <item x="194"/>
        <item x="138"/>
        <item x="152"/>
        <item x="59"/>
        <item x="71"/>
        <item x="155"/>
        <item x="25"/>
        <item x="134"/>
        <item x="122"/>
        <item x="13"/>
        <item x="113"/>
        <item x="1"/>
        <item x="101"/>
        <item x="51"/>
        <item x="88"/>
        <item x="116"/>
        <item x="156"/>
        <item x="165"/>
        <item x="81"/>
        <item x="112"/>
        <item x="147"/>
        <item x="52"/>
        <item x="26"/>
        <item x="190"/>
        <item x="23"/>
        <item x="16"/>
        <item x="103"/>
        <item x="177"/>
        <item x="129"/>
        <item x="142"/>
        <item x="115"/>
        <item x="105"/>
        <item x="61"/>
        <item x="162"/>
        <item x="132"/>
        <item x="92"/>
        <item x="91"/>
        <item x="32"/>
        <item x="86"/>
        <item x="40"/>
        <item x="78"/>
        <item x="63"/>
        <item x="97"/>
        <item x="139"/>
        <item x="167"/>
        <item x="123"/>
        <item x="144"/>
        <item x="127"/>
        <item x="18"/>
        <item x="43"/>
        <item x="175"/>
        <item x="9"/>
        <item x="168"/>
        <item x="89"/>
        <item x="90"/>
        <item x="48"/>
        <item x="137"/>
        <item x="10"/>
        <item x="102"/>
        <item x="46"/>
        <item x="163"/>
        <item x="187"/>
        <item x="75"/>
        <item x="64"/>
        <item x="104"/>
        <item x="6"/>
        <item x="30"/>
        <item x="82"/>
        <item x="94"/>
        <item x="28"/>
        <item x="65"/>
        <item t="default"/>
      </items>
    </pivotField>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sortType="ascending">
      <items count="6">
        <item x="3"/>
        <item x="2"/>
        <item x="1"/>
        <item x="0"/>
        <item x="4"/>
        <item t="default"/>
      </items>
    </pivotField>
    <pivotField dragToRow="0" dragToCol="0" dragToPage="0" showAll="0" defaultSubtotal="0"/>
  </pivotFields>
  <rowFields count="1">
    <field x="12"/>
  </rowFields>
  <rowItems count="6">
    <i>
      <x/>
    </i>
    <i>
      <x v="1"/>
    </i>
    <i>
      <x v="2"/>
    </i>
    <i>
      <x v="3"/>
    </i>
    <i>
      <x v="4"/>
    </i>
    <i t="grand">
      <x/>
    </i>
  </rowItems>
  <colItems count="1">
    <i/>
  </colItems>
  <dataFields count="1">
    <dataField name="Count of Transaction 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3"/>
          </reference>
        </references>
      </pivotArea>
    </chartFormat>
    <chartFormat chart="0" format="2">
      <pivotArea type="data" outline="0" fieldPosition="0">
        <references count="2">
          <reference field="4294967294" count="1" selected="0">
            <x v="0"/>
          </reference>
          <reference field="12" count="1" selected="0">
            <x v="4"/>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 chart="0" format="5">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Fraud Risk Score Distributio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DCDA232-0B96-F441-86FD-F095E9D117AF}" sourceName="Country">
  <pivotTables>
    <pivotTable tabId="5" name="PivotTable10"/>
  </pivotTables>
  <data>
    <tabular pivotCacheId="162591261">
      <items count="10">
        <i x="2" s="1"/>
        <i x="0" s="1"/>
        <i x="8" s="1"/>
        <i x="3" s="1"/>
        <i x="9" s="1"/>
        <i x="6" s="1"/>
        <i x="7" s="1"/>
        <i x="1"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2C9FC01-9DB4-1449-99DD-FA972383B034}" sourceName="Country">
  <pivotTables>
    <pivotTable tabId="5" name="PivotTable5"/>
  </pivotTables>
  <data>
    <tabular pivotCacheId="162591261">
      <items count="10">
        <i x="2" s="1"/>
        <i x="0" s="1"/>
        <i x="8" s="1"/>
        <i x="3" s="1"/>
        <i x="9" s="1"/>
        <i x="6" s="1"/>
        <i x="7" s="1"/>
        <i x="1"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8B49BD89-45D3-AF4E-B247-547DCFEE6B14}" sourceName="Country">
  <pivotTables>
    <pivotTable tabId="5" name="PivotTable2"/>
  </pivotTables>
  <data>
    <tabular pivotCacheId="162591261">
      <items count="10">
        <i x="2" s="1"/>
        <i x="0" s="1"/>
        <i x="8" s="1"/>
        <i x="3" s="1"/>
        <i x="9" s="1"/>
        <i x="6" s="1"/>
        <i x="7" s="1"/>
        <i x="1"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Type" xr10:uid="{3DF19D80-7F23-C447-9F47-0CDEAD564DAA}" sourceName="Transaction Type">
  <pivotTables>
    <pivotTable tabId="5" name="PivotTable2"/>
  </pivotTables>
  <data>
    <tabular pivotCacheId="162591261">
      <items count="6">
        <i x="4" s="1"/>
        <i x="1" s="1"/>
        <i x="0" s="1"/>
        <i x="3"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BA9DBB5-4362-9440-BB65-8A388BDE6A63}" cache="Slicer_Country" caption="Country" rowHeight="230716"/>
  <slicer name="Country 1" xr10:uid="{C1D01A7F-AE2F-654A-858E-3648263E302D}" cache="Slicer_Country1" caption="Country" rowHeight="230716"/>
  <slicer name="Country 2" xr10:uid="{FD571B1A-BC1C-AB4F-B021-FA7969A4A4CA}" cache="Slicer_Country2" caption="Country" rowHeight="230716"/>
  <slicer name="Transaction Type" xr10:uid="{33F4B124-332C-884E-8213-80991C6A26B4}" cache="Slicer_Transaction_Type" caption="Transaction Type" rowHeight="230716"/>
</slicers>
</file>

<file path=xl/theme/theme1.xml><?xml version="1.0" encoding="utf-8"?>
<a:theme xmlns:a="http://schemas.openxmlformats.org/drawingml/2006/main" name="Gallery">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7563C-69B1-754C-80FA-B0A79778B425}">
  <dimension ref="A1:G201"/>
  <sheetViews>
    <sheetView workbookViewId="0">
      <selection activeCell="G25" sqref="G25"/>
    </sheetView>
  </sheetViews>
  <sheetFormatPr baseColWidth="10" defaultRowHeight="15" x14ac:dyDescent="0.2"/>
  <cols>
    <col min="1" max="1" width="36.33203125" bestFit="1" customWidth="1"/>
    <col min="2" max="2" width="19.83203125" bestFit="1" customWidth="1"/>
    <col min="3" max="3" width="8.33203125" bestFit="1" customWidth="1"/>
    <col min="4" max="4" width="8.1640625" bestFit="1" customWidth="1"/>
    <col min="5" max="5" width="16.5" bestFit="1" customWidth="1"/>
    <col min="6" max="6" width="5.83203125" bestFit="1" customWidth="1"/>
    <col min="7" max="7" width="13.6640625" bestFit="1" customWidth="1"/>
  </cols>
  <sheetData>
    <row r="1" spans="1:7" x14ac:dyDescent="0.2">
      <c r="A1" s="1" t="s">
        <v>0</v>
      </c>
      <c r="B1" s="1" t="s">
        <v>1</v>
      </c>
      <c r="C1" s="1" t="s">
        <v>2</v>
      </c>
      <c r="D1" s="1" t="s">
        <v>3</v>
      </c>
      <c r="E1" s="1" t="s">
        <v>4</v>
      </c>
      <c r="F1" s="1" t="s">
        <v>5</v>
      </c>
      <c r="G1" s="1" t="s">
        <v>6</v>
      </c>
    </row>
    <row r="2" spans="1:7" x14ac:dyDescent="0.2">
      <c r="A2" t="s">
        <v>7</v>
      </c>
      <c r="B2" t="s">
        <v>207</v>
      </c>
      <c r="C2">
        <v>2383.08</v>
      </c>
      <c r="D2" t="s">
        <v>407</v>
      </c>
      <c r="E2" t="s">
        <v>417</v>
      </c>
      <c r="F2" t="s">
        <v>423</v>
      </c>
      <c r="G2">
        <v>2</v>
      </c>
    </row>
    <row r="3" spans="1:7" x14ac:dyDescent="0.2">
      <c r="A3" t="s">
        <v>8</v>
      </c>
      <c r="B3" t="s">
        <v>208</v>
      </c>
      <c r="C3">
        <v>724.62</v>
      </c>
      <c r="D3" t="s">
        <v>408</v>
      </c>
      <c r="E3" t="s">
        <v>418</v>
      </c>
      <c r="F3" t="s">
        <v>424</v>
      </c>
      <c r="G3">
        <v>1</v>
      </c>
    </row>
    <row r="4" spans="1:7" x14ac:dyDescent="0.2">
      <c r="A4" t="s">
        <v>9</v>
      </c>
      <c r="B4" t="s">
        <v>209</v>
      </c>
      <c r="C4">
        <v>2647.09</v>
      </c>
      <c r="D4" t="s">
        <v>409</v>
      </c>
      <c r="E4" t="s">
        <v>418</v>
      </c>
      <c r="F4" t="s">
        <v>425</v>
      </c>
      <c r="G4">
        <v>0</v>
      </c>
    </row>
    <row r="5" spans="1:7" x14ac:dyDescent="0.2">
      <c r="A5" t="s">
        <v>10</v>
      </c>
      <c r="B5" t="s">
        <v>210</v>
      </c>
      <c r="C5">
        <v>172.88</v>
      </c>
      <c r="D5" t="s">
        <v>410</v>
      </c>
      <c r="E5" t="s">
        <v>419</v>
      </c>
      <c r="F5" t="s">
        <v>426</v>
      </c>
      <c r="G5">
        <v>0</v>
      </c>
    </row>
    <row r="6" spans="1:7" x14ac:dyDescent="0.2">
      <c r="A6" t="s">
        <v>11</v>
      </c>
      <c r="B6" t="s">
        <v>211</v>
      </c>
      <c r="C6">
        <v>2413.61</v>
      </c>
      <c r="D6" t="s">
        <v>409</v>
      </c>
      <c r="E6" t="s">
        <v>420</v>
      </c>
      <c r="F6" t="s">
        <v>427</v>
      </c>
      <c r="G6">
        <v>2</v>
      </c>
    </row>
    <row r="7" spans="1:7" x14ac:dyDescent="0.2">
      <c r="A7" t="s">
        <v>12</v>
      </c>
      <c r="B7" t="s">
        <v>212</v>
      </c>
      <c r="C7">
        <v>3577.63</v>
      </c>
      <c r="D7" t="s">
        <v>407</v>
      </c>
      <c r="E7" t="s">
        <v>420</v>
      </c>
      <c r="F7" t="s">
        <v>425</v>
      </c>
      <c r="G7">
        <v>0</v>
      </c>
    </row>
    <row r="8" spans="1:7" x14ac:dyDescent="0.2">
      <c r="A8" t="s">
        <v>13</v>
      </c>
      <c r="B8" t="s">
        <v>213</v>
      </c>
      <c r="C8">
        <v>4041.97</v>
      </c>
      <c r="D8" t="s">
        <v>411</v>
      </c>
      <c r="E8" t="s">
        <v>417</v>
      </c>
      <c r="F8" t="s">
        <v>428</v>
      </c>
      <c r="G8">
        <v>3</v>
      </c>
    </row>
    <row r="9" spans="1:7" x14ac:dyDescent="0.2">
      <c r="A9" t="s">
        <v>14</v>
      </c>
      <c r="B9" t="s">
        <v>214</v>
      </c>
      <c r="C9">
        <v>4795.5600000000004</v>
      </c>
      <c r="D9" t="s">
        <v>408</v>
      </c>
      <c r="E9" t="s">
        <v>418</v>
      </c>
      <c r="F9" t="s">
        <v>429</v>
      </c>
      <c r="G9">
        <v>0</v>
      </c>
    </row>
    <row r="10" spans="1:7" x14ac:dyDescent="0.2">
      <c r="A10" t="s">
        <v>15</v>
      </c>
      <c r="B10" t="s">
        <v>215</v>
      </c>
      <c r="C10">
        <v>34.25</v>
      </c>
      <c r="D10" t="s">
        <v>412</v>
      </c>
      <c r="E10" t="s">
        <v>420</v>
      </c>
      <c r="F10" t="s">
        <v>425</v>
      </c>
      <c r="G10">
        <v>0</v>
      </c>
    </row>
    <row r="11" spans="1:7" x14ac:dyDescent="0.2">
      <c r="A11" t="s">
        <v>16</v>
      </c>
      <c r="B11" t="s">
        <v>216</v>
      </c>
      <c r="C11">
        <v>3678.48</v>
      </c>
      <c r="D11" t="s">
        <v>411</v>
      </c>
      <c r="E11" t="s">
        <v>417</v>
      </c>
      <c r="F11" t="s">
        <v>430</v>
      </c>
      <c r="G11">
        <v>0</v>
      </c>
    </row>
    <row r="12" spans="1:7" x14ac:dyDescent="0.2">
      <c r="A12" t="s">
        <v>17</v>
      </c>
      <c r="B12" t="s">
        <v>217</v>
      </c>
      <c r="C12">
        <v>4221.72</v>
      </c>
      <c r="D12" t="s">
        <v>413</v>
      </c>
      <c r="E12" t="s">
        <v>419</v>
      </c>
      <c r="F12" t="s">
        <v>431</v>
      </c>
      <c r="G12">
        <v>3</v>
      </c>
    </row>
    <row r="13" spans="1:7" x14ac:dyDescent="0.2">
      <c r="A13" t="s">
        <v>18</v>
      </c>
      <c r="B13" t="s">
        <v>218</v>
      </c>
      <c r="C13">
        <v>1199.52</v>
      </c>
      <c r="D13" t="s">
        <v>414</v>
      </c>
      <c r="E13" t="s">
        <v>421</v>
      </c>
      <c r="F13" t="s">
        <v>432</v>
      </c>
      <c r="G13">
        <v>1</v>
      </c>
    </row>
    <row r="14" spans="1:7" x14ac:dyDescent="0.2">
      <c r="A14" t="s">
        <v>19</v>
      </c>
      <c r="B14" t="s">
        <v>219</v>
      </c>
      <c r="C14">
        <v>3902.32</v>
      </c>
      <c r="D14" t="s">
        <v>407</v>
      </c>
      <c r="E14" t="s">
        <v>420</v>
      </c>
      <c r="F14" t="s">
        <v>432</v>
      </c>
      <c r="G14">
        <v>0</v>
      </c>
    </row>
    <row r="15" spans="1:7" x14ac:dyDescent="0.2">
      <c r="A15" t="s">
        <v>20</v>
      </c>
      <c r="B15" t="s">
        <v>220</v>
      </c>
      <c r="C15">
        <v>1806.04</v>
      </c>
      <c r="D15" t="s">
        <v>415</v>
      </c>
      <c r="E15" t="s">
        <v>418</v>
      </c>
      <c r="F15" t="s">
        <v>433</v>
      </c>
      <c r="G15">
        <v>1</v>
      </c>
    </row>
    <row r="16" spans="1:7" x14ac:dyDescent="0.2">
      <c r="A16" t="s">
        <v>21</v>
      </c>
      <c r="B16" t="s">
        <v>221</v>
      </c>
      <c r="C16">
        <v>2395.81</v>
      </c>
      <c r="D16" t="s">
        <v>409</v>
      </c>
      <c r="E16" t="s">
        <v>420</v>
      </c>
      <c r="F16" t="s">
        <v>434</v>
      </c>
      <c r="G16">
        <v>1</v>
      </c>
    </row>
    <row r="17" spans="1:7" x14ac:dyDescent="0.2">
      <c r="A17" t="s">
        <v>22</v>
      </c>
      <c r="B17" t="s">
        <v>222</v>
      </c>
      <c r="C17">
        <v>922.07</v>
      </c>
      <c r="D17" t="s">
        <v>415</v>
      </c>
      <c r="E17" t="s">
        <v>419</v>
      </c>
      <c r="F17" t="s">
        <v>435</v>
      </c>
      <c r="G17">
        <v>2</v>
      </c>
    </row>
    <row r="18" spans="1:7" x14ac:dyDescent="0.2">
      <c r="A18" t="s">
        <v>23</v>
      </c>
      <c r="B18" t="s">
        <v>223</v>
      </c>
      <c r="C18">
        <v>4193.0200000000004</v>
      </c>
      <c r="D18" t="s">
        <v>409</v>
      </c>
      <c r="E18" t="s">
        <v>421</v>
      </c>
      <c r="F18" t="s">
        <v>436</v>
      </c>
      <c r="G18">
        <v>3</v>
      </c>
    </row>
    <row r="19" spans="1:7" x14ac:dyDescent="0.2">
      <c r="A19" t="s">
        <v>156</v>
      </c>
      <c r="B19" t="s">
        <v>356</v>
      </c>
      <c r="C19">
        <v>1143.43</v>
      </c>
      <c r="D19" t="s">
        <v>408</v>
      </c>
      <c r="E19" t="s">
        <v>422</v>
      </c>
      <c r="F19" t="s">
        <v>451</v>
      </c>
      <c r="G19">
        <v>2</v>
      </c>
    </row>
    <row r="20" spans="1:7" x14ac:dyDescent="0.2">
      <c r="A20" t="s">
        <v>131</v>
      </c>
      <c r="B20" t="s">
        <v>331</v>
      </c>
      <c r="C20">
        <v>1564.76</v>
      </c>
      <c r="D20" t="s">
        <v>415</v>
      </c>
      <c r="E20" t="s">
        <v>422</v>
      </c>
      <c r="F20" t="s">
        <v>423</v>
      </c>
      <c r="G20">
        <v>3</v>
      </c>
    </row>
    <row r="21" spans="1:7" x14ac:dyDescent="0.2">
      <c r="A21" t="s">
        <v>26</v>
      </c>
      <c r="B21" t="s">
        <v>226</v>
      </c>
      <c r="C21">
        <v>367.49</v>
      </c>
      <c r="D21" t="s">
        <v>408</v>
      </c>
      <c r="E21" t="s">
        <v>422</v>
      </c>
      <c r="F21" t="s">
        <v>438</v>
      </c>
      <c r="G21">
        <v>2</v>
      </c>
    </row>
    <row r="22" spans="1:7" x14ac:dyDescent="0.2">
      <c r="A22" t="s">
        <v>27</v>
      </c>
      <c r="B22" t="s">
        <v>227</v>
      </c>
      <c r="C22">
        <v>681.59</v>
      </c>
      <c r="D22" t="s">
        <v>413</v>
      </c>
      <c r="E22" t="s">
        <v>422</v>
      </c>
      <c r="F22" t="s">
        <v>428</v>
      </c>
      <c r="G22">
        <v>0</v>
      </c>
    </row>
    <row r="23" spans="1:7" x14ac:dyDescent="0.2">
      <c r="A23" t="s">
        <v>28</v>
      </c>
      <c r="B23" t="s">
        <v>228</v>
      </c>
      <c r="C23">
        <v>2672.92</v>
      </c>
      <c r="D23" t="s">
        <v>409</v>
      </c>
      <c r="E23" t="s">
        <v>420</v>
      </c>
      <c r="F23" t="s">
        <v>439</v>
      </c>
      <c r="G23">
        <v>3</v>
      </c>
    </row>
    <row r="24" spans="1:7" x14ac:dyDescent="0.2">
      <c r="A24" t="s">
        <v>29</v>
      </c>
      <c r="B24" t="s">
        <v>229</v>
      </c>
      <c r="C24">
        <v>3503.15</v>
      </c>
      <c r="D24" t="s">
        <v>409</v>
      </c>
      <c r="E24" t="s">
        <v>418</v>
      </c>
      <c r="F24" t="s">
        <v>440</v>
      </c>
      <c r="G24">
        <v>3</v>
      </c>
    </row>
    <row r="25" spans="1:7" x14ac:dyDescent="0.2">
      <c r="A25" t="s">
        <v>30</v>
      </c>
      <c r="B25" t="s">
        <v>230</v>
      </c>
      <c r="C25">
        <v>3595.89</v>
      </c>
      <c r="D25" t="s">
        <v>415</v>
      </c>
      <c r="E25" t="s">
        <v>419</v>
      </c>
      <c r="F25" t="s">
        <v>435</v>
      </c>
      <c r="G25">
        <v>1</v>
      </c>
    </row>
    <row r="26" spans="1:7" x14ac:dyDescent="0.2">
      <c r="A26" t="s">
        <v>31</v>
      </c>
      <c r="B26" t="s">
        <v>231</v>
      </c>
      <c r="C26">
        <v>3687.16</v>
      </c>
      <c r="D26" t="s">
        <v>413</v>
      </c>
      <c r="E26" t="s">
        <v>419</v>
      </c>
      <c r="F26" t="s">
        <v>441</v>
      </c>
      <c r="G26">
        <v>2</v>
      </c>
    </row>
    <row r="27" spans="1:7" x14ac:dyDescent="0.2">
      <c r="A27" t="s">
        <v>32</v>
      </c>
      <c r="B27" t="s">
        <v>232</v>
      </c>
      <c r="C27">
        <v>983.79</v>
      </c>
      <c r="D27" t="s">
        <v>407</v>
      </c>
      <c r="E27" t="s">
        <v>419</v>
      </c>
      <c r="F27" t="s">
        <v>442</v>
      </c>
      <c r="G27">
        <v>1</v>
      </c>
    </row>
    <row r="28" spans="1:7" x14ac:dyDescent="0.2">
      <c r="A28" t="s">
        <v>33</v>
      </c>
      <c r="B28" t="s">
        <v>233</v>
      </c>
      <c r="C28">
        <v>318.19</v>
      </c>
      <c r="D28" t="s">
        <v>409</v>
      </c>
      <c r="E28" t="s">
        <v>420</v>
      </c>
      <c r="F28" t="s">
        <v>443</v>
      </c>
      <c r="G28">
        <v>1</v>
      </c>
    </row>
    <row r="29" spans="1:7" x14ac:dyDescent="0.2">
      <c r="A29" t="s">
        <v>34</v>
      </c>
      <c r="B29" t="s">
        <v>234</v>
      </c>
      <c r="C29">
        <v>3523.79</v>
      </c>
      <c r="D29" t="s">
        <v>412</v>
      </c>
      <c r="E29" t="s">
        <v>417</v>
      </c>
      <c r="F29" t="s">
        <v>444</v>
      </c>
      <c r="G29">
        <v>0</v>
      </c>
    </row>
    <row r="30" spans="1:7" x14ac:dyDescent="0.2">
      <c r="A30" t="s">
        <v>35</v>
      </c>
      <c r="B30" t="s">
        <v>235</v>
      </c>
      <c r="C30">
        <v>2926.45</v>
      </c>
      <c r="D30" t="s">
        <v>412</v>
      </c>
      <c r="E30" t="s">
        <v>417</v>
      </c>
      <c r="F30" t="s">
        <v>445</v>
      </c>
      <c r="G30">
        <v>2</v>
      </c>
    </row>
    <row r="31" spans="1:7" x14ac:dyDescent="0.2">
      <c r="A31" t="s">
        <v>36</v>
      </c>
      <c r="B31" t="s">
        <v>236</v>
      </c>
      <c r="C31">
        <v>1154.18</v>
      </c>
      <c r="D31" t="s">
        <v>409</v>
      </c>
      <c r="E31" t="s">
        <v>421</v>
      </c>
      <c r="F31" t="s">
        <v>446</v>
      </c>
      <c r="G31">
        <v>2</v>
      </c>
    </row>
    <row r="32" spans="1:7" x14ac:dyDescent="0.2">
      <c r="A32" t="s">
        <v>37</v>
      </c>
      <c r="B32" t="s">
        <v>237</v>
      </c>
      <c r="C32">
        <v>533.48</v>
      </c>
      <c r="D32" t="s">
        <v>410</v>
      </c>
      <c r="E32" t="s">
        <v>418</v>
      </c>
      <c r="F32" t="s">
        <v>447</v>
      </c>
      <c r="G32">
        <v>1</v>
      </c>
    </row>
    <row r="33" spans="1:7" x14ac:dyDescent="0.2">
      <c r="A33" t="s">
        <v>38</v>
      </c>
      <c r="B33" t="s">
        <v>238</v>
      </c>
      <c r="C33">
        <v>3432.29</v>
      </c>
      <c r="D33" t="s">
        <v>409</v>
      </c>
      <c r="E33" t="s">
        <v>417</v>
      </c>
      <c r="F33" t="s">
        <v>448</v>
      </c>
      <c r="G33">
        <v>3</v>
      </c>
    </row>
    <row r="34" spans="1:7" x14ac:dyDescent="0.2">
      <c r="A34" t="s">
        <v>39</v>
      </c>
      <c r="B34" t="s">
        <v>239</v>
      </c>
      <c r="C34">
        <v>745.29</v>
      </c>
      <c r="D34" t="s">
        <v>415</v>
      </c>
      <c r="E34" t="s">
        <v>417</v>
      </c>
      <c r="F34" t="s">
        <v>441</v>
      </c>
      <c r="G34">
        <v>3</v>
      </c>
    </row>
    <row r="35" spans="1:7" x14ac:dyDescent="0.2">
      <c r="A35" t="s">
        <v>40</v>
      </c>
      <c r="B35" t="s">
        <v>240</v>
      </c>
      <c r="C35">
        <v>971.46</v>
      </c>
      <c r="D35" t="s">
        <v>409</v>
      </c>
      <c r="E35" t="s">
        <v>417</v>
      </c>
      <c r="F35" t="s">
        <v>439</v>
      </c>
      <c r="G35">
        <v>3</v>
      </c>
    </row>
    <row r="36" spans="1:7" x14ac:dyDescent="0.2">
      <c r="A36" t="s">
        <v>41</v>
      </c>
      <c r="B36" t="s">
        <v>241</v>
      </c>
      <c r="C36">
        <v>4380.7</v>
      </c>
      <c r="D36" t="s">
        <v>410</v>
      </c>
      <c r="E36" t="s">
        <v>420</v>
      </c>
      <c r="F36" t="s">
        <v>449</v>
      </c>
      <c r="G36">
        <v>1</v>
      </c>
    </row>
    <row r="37" spans="1:7" x14ac:dyDescent="0.2">
      <c r="A37" t="s">
        <v>42</v>
      </c>
      <c r="B37" t="s">
        <v>242</v>
      </c>
      <c r="C37">
        <v>2870.46</v>
      </c>
      <c r="D37" t="s">
        <v>409</v>
      </c>
      <c r="E37" t="s">
        <v>418</v>
      </c>
      <c r="F37" t="s">
        <v>450</v>
      </c>
      <c r="G37">
        <v>2</v>
      </c>
    </row>
    <row r="38" spans="1:7" x14ac:dyDescent="0.2">
      <c r="A38" t="s">
        <v>43</v>
      </c>
      <c r="B38" t="s">
        <v>243</v>
      </c>
      <c r="C38">
        <v>1913.78</v>
      </c>
      <c r="D38" t="s">
        <v>412</v>
      </c>
      <c r="E38" t="s">
        <v>421</v>
      </c>
      <c r="F38" t="s">
        <v>451</v>
      </c>
      <c r="G38">
        <v>3</v>
      </c>
    </row>
    <row r="39" spans="1:7" x14ac:dyDescent="0.2">
      <c r="A39" t="s">
        <v>44</v>
      </c>
      <c r="B39" t="s">
        <v>244</v>
      </c>
      <c r="C39">
        <v>3464.55</v>
      </c>
      <c r="D39" t="s">
        <v>409</v>
      </c>
      <c r="E39" t="s">
        <v>420</v>
      </c>
      <c r="F39" t="s">
        <v>452</v>
      </c>
      <c r="G39">
        <v>0</v>
      </c>
    </row>
    <row r="40" spans="1:7" x14ac:dyDescent="0.2">
      <c r="A40" t="s">
        <v>45</v>
      </c>
      <c r="B40" t="s">
        <v>245</v>
      </c>
      <c r="C40">
        <v>3000.92</v>
      </c>
      <c r="D40" t="s">
        <v>414</v>
      </c>
      <c r="E40" t="s">
        <v>418</v>
      </c>
      <c r="F40" t="s">
        <v>453</v>
      </c>
      <c r="G40">
        <v>2</v>
      </c>
    </row>
    <row r="41" spans="1:7" x14ac:dyDescent="0.2">
      <c r="A41" t="s">
        <v>46</v>
      </c>
      <c r="B41" t="s">
        <v>246</v>
      </c>
      <c r="C41">
        <v>4350.6499999999996</v>
      </c>
      <c r="D41" t="s">
        <v>416</v>
      </c>
      <c r="E41" t="s">
        <v>420</v>
      </c>
      <c r="F41" t="s">
        <v>439</v>
      </c>
      <c r="G41">
        <v>2</v>
      </c>
    </row>
    <row r="42" spans="1:7" x14ac:dyDescent="0.2">
      <c r="A42" t="s">
        <v>47</v>
      </c>
      <c r="B42" t="s">
        <v>247</v>
      </c>
      <c r="C42">
        <v>3409.69</v>
      </c>
      <c r="D42" t="s">
        <v>412</v>
      </c>
      <c r="E42" t="s">
        <v>421</v>
      </c>
      <c r="F42" t="s">
        <v>454</v>
      </c>
      <c r="G42">
        <v>3</v>
      </c>
    </row>
    <row r="43" spans="1:7" x14ac:dyDescent="0.2">
      <c r="A43" t="s">
        <v>48</v>
      </c>
      <c r="B43" t="s">
        <v>248</v>
      </c>
      <c r="C43">
        <v>4231.87</v>
      </c>
      <c r="D43" t="s">
        <v>413</v>
      </c>
      <c r="E43" t="s">
        <v>421</v>
      </c>
      <c r="F43" t="s">
        <v>455</v>
      </c>
      <c r="G43">
        <v>3</v>
      </c>
    </row>
    <row r="44" spans="1:7" x14ac:dyDescent="0.2">
      <c r="A44" t="s">
        <v>49</v>
      </c>
      <c r="B44" t="s">
        <v>249</v>
      </c>
      <c r="C44">
        <v>218.57</v>
      </c>
      <c r="D44" t="s">
        <v>410</v>
      </c>
      <c r="E44" t="s">
        <v>419</v>
      </c>
      <c r="F44" t="s">
        <v>456</v>
      </c>
      <c r="G44">
        <v>0</v>
      </c>
    </row>
    <row r="45" spans="1:7" x14ac:dyDescent="0.2">
      <c r="A45" t="s">
        <v>50</v>
      </c>
      <c r="B45" t="s">
        <v>250</v>
      </c>
      <c r="C45">
        <v>2832.02</v>
      </c>
      <c r="D45" t="s">
        <v>410</v>
      </c>
      <c r="E45" t="s">
        <v>418</v>
      </c>
      <c r="F45" t="s">
        <v>438</v>
      </c>
      <c r="G45">
        <v>1</v>
      </c>
    </row>
    <row r="46" spans="1:7" x14ac:dyDescent="0.2">
      <c r="A46" t="s">
        <v>51</v>
      </c>
      <c r="B46" t="s">
        <v>251</v>
      </c>
      <c r="C46">
        <v>660.79</v>
      </c>
      <c r="D46" t="s">
        <v>408</v>
      </c>
      <c r="E46" t="s">
        <v>422</v>
      </c>
      <c r="F46" t="s">
        <v>457</v>
      </c>
      <c r="G46">
        <v>0</v>
      </c>
    </row>
    <row r="47" spans="1:7" x14ac:dyDescent="0.2">
      <c r="A47" t="s">
        <v>52</v>
      </c>
      <c r="B47" t="s">
        <v>252</v>
      </c>
      <c r="C47">
        <v>1296.8599999999999</v>
      </c>
      <c r="D47" t="s">
        <v>408</v>
      </c>
      <c r="E47" t="s">
        <v>417</v>
      </c>
      <c r="F47" t="s">
        <v>439</v>
      </c>
      <c r="G47">
        <v>0</v>
      </c>
    </row>
    <row r="48" spans="1:7" x14ac:dyDescent="0.2">
      <c r="A48" t="s">
        <v>53</v>
      </c>
      <c r="B48" t="s">
        <v>253</v>
      </c>
      <c r="C48">
        <v>1976.25</v>
      </c>
      <c r="D48" t="s">
        <v>416</v>
      </c>
      <c r="E48" t="s">
        <v>419</v>
      </c>
      <c r="F48" t="s">
        <v>458</v>
      </c>
      <c r="G48">
        <v>3</v>
      </c>
    </row>
    <row r="49" spans="1:7" x14ac:dyDescent="0.2">
      <c r="A49" t="s">
        <v>54</v>
      </c>
      <c r="B49" t="s">
        <v>254</v>
      </c>
      <c r="C49">
        <v>22.47</v>
      </c>
      <c r="D49" t="s">
        <v>414</v>
      </c>
      <c r="E49" t="s">
        <v>418</v>
      </c>
      <c r="F49" t="s">
        <v>459</v>
      </c>
      <c r="G49">
        <v>3</v>
      </c>
    </row>
    <row r="50" spans="1:7" x14ac:dyDescent="0.2">
      <c r="A50" t="s">
        <v>55</v>
      </c>
      <c r="B50" t="s">
        <v>255</v>
      </c>
      <c r="C50">
        <v>4105.03</v>
      </c>
      <c r="D50" t="s">
        <v>415</v>
      </c>
      <c r="E50" t="s">
        <v>419</v>
      </c>
      <c r="F50" t="s">
        <v>460</v>
      </c>
      <c r="G50">
        <v>0</v>
      </c>
    </row>
    <row r="51" spans="1:7" x14ac:dyDescent="0.2">
      <c r="A51" t="s">
        <v>56</v>
      </c>
      <c r="B51" t="s">
        <v>256</v>
      </c>
      <c r="C51">
        <v>862.02</v>
      </c>
      <c r="D51" t="s">
        <v>413</v>
      </c>
      <c r="E51" t="s">
        <v>420</v>
      </c>
      <c r="F51" t="s">
        <v>457</v>
      </c>
      <c r="G51">
        <v>0</v>
      </c>
    </row>
    <row r="52" spans="1:7" x14ac:dyDescent="0.2">
      <c r="A52" t="s">
        <v>57</v>
      </c>
      <c r="B52" t="s">
        <v>257</v>
      </c>
      <c r="C52">
        <v>3271.32</v>
      </c>
      <c r="D52" t="s">
        <v>407</v>
      </c>
      <c r="E52" t="s">
        <v>417</v>
      </c>
      <c r="F52" t="s">
        <v>433</v>
      </c>
      <c r="G52">
        <v>2</v>
      </c>
    </row>
    <row r="53" spans="1:7" x14ac:dyDescent="0.2">
      <c r="A53" t="s">
        <v>58</v>
      </c>
      <c r="B53" t="s">
        <v>258</v>
      </c>
      <c r="C53">
        <v>4412.22</v>
      </c>
      <c r="D53" t="s">
        <v>412</v>
      </c>
      <c r="E53" t="s">
        <v>420</v>
      </c>
      <c r="F53" t="s">
        <v>461</v>
      </c>
      <c r="G53">
        <v>1</v>
      </c>
    </row>
    <row r="54" spans="1:7" x14ac:dyDescent="0.2">
      <c r="A54" t="s">
        <v>59</v>
      </c>
      <c r="B54" t="s">
        <v>259</v>
      </c>
      <c r="C54">
        <v>526.86</v>
      </c>
      <c r="D54" t="s">
        <v>410</v>
      </c>
      <c r="E54" t="s">
        <v>421</v>
      </c>
      <c r="F54" t="s">
        <v>462</v>
      </c>
      <c r="G54">
        <v>0</v>
      </c>
    </row>
    <row r="55" spans="1:7" x14ac:dyDescent="0.2">
      <c r="A55" t="s">
        <v>60</v>
      </c>
      <c r="B55" t="s">
        <v>260</v>
      </c>
      <c r="C55">
        <v>254.03</v>
      </c>
      <c r="D55" t="s">
        <v>413</v>
      </c>
      <c r="E55" t="s">
        <v>417</v>
      </c>
      <c r="F55" t="s">
        <v>460</v>
      </c>
      <c r="G55">
        <v>2</v>
      </c>
    </row>
    <row r="56" spans="1:7" x14ac:dyDescent="0.2">
      <c r="A56" t="s">
        <v>61</v>
      </c>
      <c r="B56" t="s">
        <v>261</v>
      </c>
      <c r="C56">
        <v>3044.85</v>
      </c>
      <c r="D56" t="s">
        <v>411</v>
      </c>
      <c r="E56" t="s">
        <v>419</v>
      </c>
      <c r="F56" t="s">
        <v>458</v>
      </c>
      <c r="G56">
        <v>2</v>
      </c>
    </row>
    <row r="57" spans="1:7" x14ac:dyDescent="0.2">
      <c r="A57" t="s">
        <v>62</v>
      </c>
      <c r="B57" t="s">
        <v>262</v>
      </c>
      <c r="C57">
        <v>2550.92</v>
      </c>
      <c r="D57" t="s">
        <v>407</v>
      </c>
      <c r="E57" t="s">
        <v>417</v>
      </c>
      <c r="F57" t="s">
        <v>436</v>
      </c>
      <c r="G57">
        <v>3</v>
      </c>
    </row>
    <row r="58" spans="1:7" x14ac:dyDescent="0.2">
      <c r="A58" t="s">
        <v>63</v>
      </c>
      <c r="B58" t="s">
        <v>263</v>
      </c>
      <c r="C58">
        <v>2217.96</v>
      </c>
      <c r="D58" t="s">
        <v>415</v>
      </c>
      <c r="E58" t="s">
        <v>419</v>
      </c>
      <c r="F58" t="s">
        <v>430</v>
      </c>
      <c r="G58">
        <v>3</v>
      </c>
    </row>
    <row r="59" spans="1:7" x14ac:dyDescent="0.2">
      <c r="A59" t="s">
        <v>64</v>
      </c>
      <c r="B59" t="s">
        <v>264</v>
      </c>
      <c r="C59">
        <v>3593.67</v>
      </c>
      <c r="D59" t="s">
        <v>408</v>
      </c>
      <c r="E59" t="s">
        <v>417</v>
      </c>
      <c r="F59" t="s">
        <v>452</v>
      </c>
      <c r="G59">
        <v>0</v>
      </c>
    </row>
    <row r="60" spans="1:7" x14ac:dyDescent="0.2">
      <c r="A60" t="s">
        <v>65</v>
      </c>
      <c r="B60" t="s">
        <v>265</v>
      </c>
      <c r="C60">
        <v>2741.83</v>
      </c>
      <c r="D60" t="s">
        <v>409</v>
      </c>
      <c r="E60" t="s">
        <v>420</v>
      </c>
      <c r="F60" t="s">
        <v>430</v>
      </c>
      <c r="G60">
        <v>0</v>
      </c>
    </row>
    <row r="61" spans="1:7" x14ac:dyDescent="0.2">
      <c r="A61" t="s">
        <v>66</v>
      </c>
      <c r="B61" t="s">
        <v>266</v>
      </c>
      <c r="C61">
        <v>1588.21</v>
      </c>
      <c r="D61" t="s">
        <v>413</v>
      </c>
      <c r="E61" t="s">
        <v>419</v>
      </c>
      <c r="F61" t="s">
        <v>463</v>
      </c>
      <c r="G61">
        <v>2</v>
      </c>
    </row>
    <row r="62" spans="1:7" x14ac:dyDescent="0.2">
      <c r="A62" t="s">
        <v>67</v>
      </c>
      <c r="B62" t="s">
        <v>267</v>
      </c>
      <c r="C62">
        <v>2419.88</v>
      </c>
      <c r="D62" t="s">
        <v>412</v>
      </c>
      <c r="E62" t="s">
        <v>418</v>
      </c>
      <c r="F62" t="s">
        <v>439</v>
      </c>
      <c r="G62">
        <v>2</v>
      </c>
    </row>
    <row r="63" spans="1:7" x14ac:dyDescent="0.2">
      <c r="A63" t="s">
        <v>68</v>
      </c>
      <c r="B63" t="s">
        <v>268</v>
      </c>
      <c r="C63">
        <v>2174.8000000000002</v>
      </c>
      <c r="D63" t="s">
        <v>411</v>
      </c>
      <c r="E63" t="s">
        <v>419</v>
      </c>
      <c r="F63" t="s">
        <v>447</v>
      </c>
      <c r="G63">
        <v>2</v>
      </c>
    </row>
    <row r="64" spans="1:7" x14ac:dyDescent="0.2">
      <c r="A64" t="s">
        <v>69</v>
      </c>
      <c r="B64" t="s">
        <v>269</v>
      </c>
      <c r="C64">
        <v>4723.53</v>
      </c>
      <c r="D64" t="s">
        <v>415</v>
      </c>
      <c r="E64" t="s">
        <v>420</v>
      </c>
      <c r="F64" t="s">
        <v>446</v>
      </c>
      <c r="G64">
        <v>1</v>
      </c>
    </row>
    <row r="65" spans="1:7" x14ac:dyDescent="0.2">
      <c r="A65" t="s">
        <v>70</v>
      </c>
      <c r="B65" t="s">
        <v>270</v>
      </c>
      <c r="C65">
        <v>4530.74</v>
      </c>
      <c r="D65" t="s">
        <v>411</v>
      </c>
      <c r="E65" t="s">
        <v>420</v>
      </c>
      <c r="F65" t="s">
        <v>464</v>
      </c>
      <c r="G65">
        <v>1</v>
      </c>
    </row>
    <row r="66" spans="1:7" x14ac:dyDescent="0.2">
      <c r="A66" t="s">
        <v>71</v>
      </c>
      <c r="B66" t="s">
        <v>271</v>
      </c>
      <c r="C66">
        <v>242.53</v>
      </c>
      <c r="D66" t="s">
        <v>412</v>
      </c>
      <c r="E66" t="s">
        <v>418</v>
      </c>
      <c r="F66" t="s">
        <v>439</v>
      </c>
      <c r="G66">
        <v>1</v>
      </c>
    </row>
    <row r="67" spans="1:7" x14ac:dyDescent="0.2">
      <c r="A67" t="s">
        <v>72</v>
      </c>
      <c r="B67" t="s">
        <v>272</v>
      </c>
      <c r="C67">
        <v>930.05</v>
      </c>
      <c r="D67" t="s">
        <v>412</v>
      </c>
      <c r="E67" t="s">
        <v>417</v>
      </c>
      <c r="F67" t="s">
        <v>441</v>
      </c>
      <c r="G67">
        <v>1</v>
      </c>
    </row>
    <row r="68" spans="1:7" x14ac:dyDescent="0.2">
      <c r="A68" t="s">
        <v>73</v>
      </c>
      <c r="B68" t="s">
        <v>273</v>
      </c>
      <c r="C68">
        <v>487.77</v>
      </c>
      <c r="D68" t="s">
        <v>408</v>
      </c>
      <c r="E68" t="s">
        <v>417</v>
      </c>
      <c r="F68" t="s">
        <v>462</v>
      </c>
      <c r="G68">
        <v>1</v>
      </c>
    </row>
    <row r="69" spans="1:7" x14ac:dyDescent="0.2">
      <c r="A69" t="s">
        <v>74</v>
      </c>
      <c r="B69" t="s">
        <v>274</v>
      </c>
      <c r="C69">
        <v>973.53</v>
      </c>
      <c r="D69" t="s">
        <v>407</v>
      </c>
      <c r="E69" t="s">
        <v>417</v>
      </c>
      <c r="F69" t="s">
        <v>448</v>
      </c>
      <c r="G69">
        <v>0</v>
      </c>
    </row>
    <row r="70" spans="1:7" x14ac:dyDescent="0.2">
      <c r="A70" t="s">
        <v>75</v>
      </c>
      <c r="B70" t="s">
        <v>275</v>
      </c>
      <c r="C70">
        <v>4771.25</v>
      </c>
      <c r="D70" t="s">
        <v>408</v>
      </c>
      <c r="E70" t="s">
        <v>417</v>
      </c>
      <c r="F70" t="s">
        <v>465</v>
      </c>
      <c r="G70">
        <v>2</v>
      </c>
    </row>
    <row r="71" spans="1:7" x14ac:dyDescent="0.2">
      <c r="A71" t="s">
        <v>76</v>
      </c>
      <c r="B71" t="s">
        <v>276</v>
      </c>
      <c r="C71">
        <v>2241.2600000000002</v>
      </c>
      <c r="D71" t="s">
        <v>408</v>
      </c>
      <c r="E71" t="s">
        <v>419</v>
      </c>
      <c r="F71" t="s">
        <v>466</v>
      </c>
      <c r="G71">
        <v>3</v>
      </c>
    </row>
    <row r="72" spans="1:7" x14ac:dyDescent="0.2">
      <c r="A72" t="s">
        <v>77</v>
      </c>
      <c r="B72" t="s">
        <v>277</v>
      </c>
      <c r="C72">
        <v>2199.62</v>
      </c>
      <c r="D72" t="s">
        <v>407</v>
      </c>
      <c r="E72" t="s">
        <v>421</v>
      </c>
      <c r="F72" t="s">
        <v>467</v>
      </c>
      <c r="G72">
        <v>2</v>
      </c>
    </row>
    <row r="73" spans="1:7" x14ac:dyDescent="0.2">
      <c r="A73" t="s">
        <v>78</v>
      </c>
      <c r="B73" t="s">
        <v>278</v>
      </c>
      <c r="C73">
        <v>3668.5</v>
      </c>
      <c r="D73" t="s">
        <v>407</v>
      </c>
      <c r="E73" t="s">
        <v>421</v>
      </c>
      <c r="F73" t="s">
        <v>468</v>
      </c>
      <c r="G73">
        <v>0</v>
      </c>
    </row>
    <row r="74" spans="1:7" x14ac:dyDescent="0.2">
      <c r="A74" t="s">
        <v>79</v>
      </c>
      <c r="B74" t="s">
        <v>279</v>
      </c>
      <c r="C74">
        <v>449.67</v>
      </c>
      <c r="D74" t="s">
        <v>408</v>
      </c>
      <c r="E74" t="s">
        <v>422</v>
      </c>
      <c r="F74" t="s">
        <v>469</v>
      </c>
      <c r="G74">
        <v>0</v>
      </c>
    </row>
    <row r="75" spans="1:7" x14ac:dyDescent="0.2">
      <c r="A75" t="s">
        <v>80</v>
      </c>
      <c r="B75" t="s">
        <v>280</v>
      </c>
      <c r="C75">
        <v>977.96</v>
      </c>
      <c r="D75" t="s">
        <v>412</v>
      </c>
      <c r="E75" t="s">
        <v>421</v>
      </c>
      <c r="F75" t="s">
        <v>470</v>
      </c>
      <c r="G75">
        <v>1</v>
      </c>
    </row>
    <row r="76" spans="1:7" x14ac:dyDescent="0.2">
      <c r="A76" t="s">
        <v>81</v>
      </c>
      <c r="B76" t="s">
        <v>281</v>
      </c>
      <c r="C76">
        <v>2692.59</v>
      </c>
      <c r="D76" t="s">
        <v>407</v>
      </c>
      <c r="E76" t="s">
        <v>419</v>
      </c>
      <c r="F76" t="s">
        <v>471</v>
      </c>
      <c r="G76">
        <v>2</v>
      </c>
    </row>
    <row r="77" spans="1:7" x14ac:dyDescent="0.2">
      <c r="A77" t="s">
        <v>82</v>
      </c>
      <c r="B77" t="s">
        <v>282</v>
      </c>
      <c r="C77">
        <v>261.45</v>
      </c>
      <c r="D77" t="s">
        <v>411</v>
      </c>
      <c r="E77" t="s">
        <v>421</v>
      </c>
      <c r="F77" t="s">
        <v>437</v>
      </c>
      <c r="G77">
        <v>1</v>
      </c>
    </row>
    <row r="78" spans="1:7" x14ac:dyDescent="0.2">
      <c r="A78" t="s">
        <v>83</v>
      </c>
      <c r="B78" t="s">
        <v>283</v>
      </c>
      <c r="C78">
        <v>4141.1000000000004</v>
      </c>
      <c r="D78" t="s">
        <v>412</v>
      </c>
      <c r="E78" t="s">
        <v>422</v>
      </c>
      <c r="F78" t="s">
        <v>452</v>
      </c>
      <c r="G78">
        <v>1</v>
      </c>
    </row>
    <row r="79" spans="1:7" x14ac:dyDescent="0.2">
      <c r="A79" t="s">
        <v>84</v>
      </c>
      <c r="B79" t="s">
        <v>284</v>
      </c>
      <c r="C79">
        <v>960.14</v>
      </c>
      <c r="D79" t="s">
        <v>410</v>
      </c>
      <c r="E79" t="s">
        <v>422</v>
      </c>
      <c r="F79" t="s">
        <v>435</v>
      </c>
      <c r="G79">
        <v>2</v>
      </c>
    </row>
    <row r="80" spans="1:7" x14ac:dyDescent="0.2">
      <c r="A80" t="s">
        <v>85</v>
      </c>
      <c r="B80" t="s">
        <v>285</v>
      </c>
      <c r="C80">
        <v>152.80000000000001</v>
      </c>
      <c r="D80" t="s">
        <v>412</v>
      </c>
      <c r="E80" t="s">
        <v>419</v>
      </c>
      <c r="F80" t="s">
        <v>456</v>
      </c>
      <c r="G80">
        <v>0</v>
      </c>
    </row>
    <row r="81" spans="1:7" x14ac:dyDescent="0.2">
      <c r="A81" t="s">
        <v>86</v>
      </c>
      <c r="B81" t="s">
        <v>286</v>
      </c>
      <c r="C81">
        <v>80.95</v>
      </c>
      <c r="D81" t="s">
        <v>415</v>
      </c>
      <c r="E81" t="s">
        <v>419</v>
      </c>
      <c r="F81" t="s">
        <v>472</v>
      </c>
      <c r="G81">
        <v>2</v>
      </c>
    </row>
    <row r="82" spans="1:7" x14ac:dyDescent="0.2">
      <c r="A82" t="s">
        <v>87</v>
      </c>
      <c r="B82" t="s">
        <v>287</v>
      </c>
      <c r="C82">
        <v>237.26</v>
      </c>
      <c r="D82" t="s">
        <v>415</v>
      </c>
      <c r="E82" t="s">
        <v>418</v>
      </c>
      <c r="F82" t="s">
        <v>473</v>
      </c>
      <c r="G82">
        <v>2</v>
      </c>
    </row>
    <row r="83" spans="1:7" x14ac:dyDescent="0.2">
      <c r="A83" t="s">
        <v>88</v>
      </c>
      <c r="B83" t="s">
        <v>288</v>
      </c>
      <c r="C83">
        <v>558.29</v>
      </c>
      <c r="D83" t="s">
        <v>407</v>
      </c>
      <c r="E83" t="s">
        <v>422</v>
      </c>
      <c r="F83" t="s">
        <v>474</v>
      </c>
      <c r="G83">
        <v>2</v>
      </c>
    </row>
    <row r="84" spans="1:7" x14ac:dyDescent="0.2">
      <c r="A84" t="s">
        <v>89</v>
      </c>
      <c r="B84" t="s">
        <v>289</v>
      </c>
      <c r="C84">
        <v>195.16</v>
      </c>
      <c r="D84" t="s">
        <v>416</v>
      </c>
      <c r="E84" t="s">
        <v>419</v>
      </c>
      <c r="F84" t="s">
        <v>449</v>
      </c>
      <c r="G84">
        <v>1</v>
      </c>
    </row>
    <row r="85" spans="1:7" x14ac:dyDescent="0.2">
      <c r="A85" t="s">
        <v>90</v>
      </c>
      <c r="B85" t="s">
        <v>290</v>
      </c>
      <c r="C85">
        <v>2270.4499999999998</v>
      </c>
      <c r="D85" t="s">
        <v>407</v>
      </c>
      <c r="E85" t="s">
        <v>417</v>
      </c>
      <c r="F85" t="s">
        <v>460</v>
      </c>
      <c r="G85">
        <v>1</v>
      </c>
    </row>
    <row r="86" spans="1:7" x14ac:dyDescent="0.2">
      <c r="A86" t="s">
        <v>91</v>
      </c>
      <c r="B86" t="s">
        <v>291</v>
      </c>
      <c r="C86">
        <v>1639.74</v>
      </c>
      <c r="D86" t="s">
        <v>413</v>
      </c>
      <c r="E86" t="s">
        <v>419</v>
      </c>
      <c r="F86" t="s">
        <v>475</v>
      </c>
      <c r="G86">
        <v>0</v>
      </c>
    </row>
    <row r="87" spans="1:7" x14ac:dyDescent="0.2">
      <c r="A87" t="s">
        <v>92</v>
      </c>
      <c r="B87" t="s">
        <v>292</v>
      </c>
      <c r="C87">
        <v>4789.62</v>
      </c>
      <c r="D87" t="s">
        <v>412</v>
      </c>
      <c r="E87" t="s">
        <v>420</v>
      </c>
      <c r="F87" t="s">
        <v>476</v>
      </c>
      <c r="G87">
        <v>3</v>
      </c>
    </row>
    <row r="88" spans="1:7" x14ac:dyDescent="0.2">
      <c r="A88" t="s">
        <v>93</v>
      </c>
      <c r="B88" t="s">
        <v>293</v>
      </c>
      <c r="C88">
        <v>4599.78</v>
      </c>
      <c r="D88" t="s">
        <v>409</v>
      </c>
      <c r="E88" t="s">
        <v>419</v>
      </c>
      <c r="F88" t="s">
        <v>469</v>
      </c>
      <c r="G88">
        <v>1</v>
      </c>
    </row>
    <row r="89" spans="1:7" x14ac:dyDescent="0.2">
      <c r="A89" t="s">
        <v>94</v>
      </c>
      <c r="B89" t="s">
        <v>294</v>
      </c>
      <c r="C89">
        <v>2801.52</v>
      </c>
      <c r="D89" t="s">
        <v>409</v>
      </c>
      <c r="E89" t="s">
        <v>418</v>
      </c>
      <c r="F89" t="s">
        <v>427</v>
      </c>
      <c r="G89">
        <v>0</v>
      </c>
    </row>
    <row r="90" spans="1:7" x14ac:dyDescent="0.2">
      <c r="A90" t="s">
        <v>95</v>
      </c>
      <c r="B90" t="s">
        <v>295</v>
      </c>
      <c r="C90">
        <v>2016.99</v>
      </c>
      <c r="D90" t="s">
        <v>410</v>
      </c>
      <c r="E90" t="s">
        <v>422</v>
      </c>
      <c r="F90" t="s">
        <v>438</v>
      </c>
      <c r="G90">
        <v>1</v>
      </c>
    </row>
    <row r="91" spans="1:7" x14ac:dyDescent="0.2">
      <c r="A91" t="s">
        <v>96</v>
      </c>
      <c r="B91" t="s">
        <v>296</v>
      </c>
      <c r="C91">
        <v>2460.12</v>
      </c>
      <c r="D91" t="s">
        <v>413</v>
      </c>
      <c r="E91" t="s">
        <v>422</v>
      </c>
      <c r="F91" t="s">
        <v>458</v>
      </c>
      <c r="G91">
        <v>2</v>
      </c>
    </row>
    <row r="92" spans="1:7" x14ac:dyDescent="0.2">
      <c r="A92" t="s">
        <v>97</v>
      </c>
      <c r="B92" t="s">
        <v>297</v>
      </c>
      <c r="C92">
        <v>4818.75</v>
      </c>
      <c r="D92" t="s">
        <v>410</v>
      </c>
      <c r="E92" t="s">
        <v>420</v>
      </c>
      <c r="F92" t="s">
        <v>455</v>
      </c>
      <c r="G92">
        <v>3</v>
      </c>
    </row>
    <row r="93" spans="1:7" x14ac:dyDescent="0.2">
      <c r="A93" t="s">
        <v>98</v>
      </c>
      <c r="B93" t="s">
        <v>298</v>
      </c>
      <c r="C93">
        <v>3382.69</v>
      </c>
      <c r="D93" t="s">
        <v>414</v>
      </c>
      <c r="E93" t="s">
        <v>420</v>
      </c>
      <c r="F93" t="s">
        <v>477</v>
      </c>
      <c r="G93">
        <v>3</v>
      </c>
    </row>
    <row r="94" spans="1:7" x14ac:dyDescent="0.2">
      <c r="A94" t="s">
        <v>99</v>
      </c>
      <c r="B94" t="s">
        <v>299</v>
      </c>
      <c r="C94">
        <v>1320.81</v>
      </c>
      <c r="D94" t="s">
        <v>409</v>
      </c>
      <c r="E94" t="s">
        <v>421</v>
      </c>
      <c r="F94" t="s">
        <v>454</v>
      </c>
      <c r="G94">
        <v>3</v>
      </c>
    </row>
    <row r="95" spans="1:7" x14ac:dyDescent="0.2">
      <c r="A95" t="s">
        <v>100</v>
      </c>
      <c r="B95" t="s">
        <v>300</v>
      </c>
      <c r="C95">
        <v>4540.1000000000004</v>
      </c>
      <c r="D95" t="s">
        <v>409</v>
      </c>
      <c r="E95" t="s">
        <v>418</v>
      </c>
      <c r="F95" t="s">
        <v>462</v>
      </c>
      <c r="G95">
        <v>2</v>
      </c>
    </row>
    <row r="96" spans="1:7" x14ac:dyDescent="0.2">
      <c r="A96" t="s">
        <v>101</v>
      </c>
      <c r="B96" t="s">
        <v>301</v>
      </c>
      <c r="C96">
        <v>285.70999999999998</v>
      </c>
      <c r="D96" t="s">
        <v>415</v>
      </c>
      <c r="E96" t="s">
        <v>421</v>
      </c>
      <c r="F96" t="s">
        <v>478</v>
      </c>
      <c r="G96">
        <v>1</v>
      </c>
    </row>
    <row r="97" spans="1:7" x14ac:dyDescent="0.2">
      <c r="A97" t="s">
        <v>102</v>
      </c>
      <c r="B97" t="s">
        <v>302</v>
      </c>
      <c r="C97">
        <v>3501.51</v>
      </c>
      <c r="D97" t="s">
        <v>407</v>
      </c>
      <c r="E97" t="s">
        <v>421</v>
      </c>
      <c r="F97" t="s">
        <v>423</v>
      </c>
      <c r="G97">
        <v>1</v>
      </c>
    </row>
    <row r="98" spans="1:7" x14ac:dyDescent="0.2">
      <c r="A98" t="s">
        <v>103</v>
      </c>
      <c r="B98" t="s">
        <v>303</v>
      </c>
      <c r="C98">
        <v>1493.19</v>
      </c>
      <c r="D98" t="s">
        <v>412</v>
      </c>
      <c r="E98" t="s">
        <v>422</v>
      </c>
      <c r="F98" t="s">
        <v>466</v>
      </c>
      <c r="G98">
        <v>1</v>
      </c>
    </row>
    <row r="99" spans="1:7" x14ac:dyDescent="0.2">
      <c r="A99" t="s">
        <v>104</v>
      </c>
      <c r="B99" t="s">
        <v>304</v>
      </c>
      <c r="C99">
        <v>3920.57</v>
      </c>
      <c r="D99" t="s">
        <v>410</v>
      </c>
      <c r="E99" t="s">
        <v>420</v>
      </c>
      <c r="F99" t="s">
        <v>472</v>
      </c>
      <c r="G99">
        <v>3</v>
      </c>
    </row>
    <row r="100" spans="1:7" x14ac:dyDescent="0.2">
      <c r="A100" t="s">
        <v>105</v>
      </c>
      <c r="B100" t="s">
        <v>305</v>
      </c>
      <c r="C100">
        <v>3746.89</v>
      </c>
      <c r="D100" t="s">
        <v>413</v>
      </c>
      <c r="E100" t="s">
        <v>419</v>
      </c>
      <c r="F100" t="s">
        <v>479</v>
      </c>
      <c r="G100">
        <v>1</v>
      </c>
    </row>
    <row r="101" spans="1:7" x14ac:dyDescent="0.2">
      <c r="A101" t="s">
        <v>106</v>
      </c>
      <c r="B101" t="s">
        <v>306</v>
      </c>
      <c r="C101">
        <v>4857.5600000000004</v>
      </c>
      <c r="D101" t="s">
        <v>409</v>
      </c>
      <c r="E101" t="s">
        <v>419</v>
      </c>
      <c r="F101" t="s">
        <v>480</v>
      </c>
      <c r="G101">
        <v>0</v>
      </c>
    </row>
    <row r="102" spans="1:7" x14ac:dyDescent="0.2">
      <c r="A102" t="s">
        <v>107</v>
      </c>
      <c r="B102" t="s">
        <v>307</v>
      </c>
      <c r="C102">
        <v>4153.6400000000003</v>
      </c>
      <c r="D102" t="s">
        <v>409</v>
      </c>
      <c r="E102" t="s">
        <v>421</v>
      </c>
      <c r="F102" t="s">
        <v>481</v>
      </c>
      <c r="G102">
        <v>3</v>
      </c>
    </row>
    <row r="103" spans="1:7" x14ac:dyDescent="0.2">
      <c r="A103" t="s">
        <v>108</v>
      </c>
      <c r="B103" t="s">
        <v>308</v>
      </c>
      <c r="C103">
        <v>2869.09</v>
      </c>
      <c r="D103" t="s">
        <v>413</v>
      </c>
      <c r="E103" t="s">
        <v>421</v>
      </c>
      <c r="F103" t="s">
        <v>482</v>
      </c>
      <c r="G103">
        <v>0</v>
      </c>
    </row>
    <row r="104" spans="1:7" x14ac:dyDescent="0.2">
      <c r="A104" t="s">
        <v>109</v>
      </c>
      <c r="B104" t="s">
        <v>309</v>
      </c>
      <c r="C104">
        <v>3906.55</v>
      </c>
      <c r="D104" t="s">
        <v>409</v>
      </c>
      <c r="E104" t="s">
        <v>421</v>
      </c>
      <c r="F104" t="s">
        <v>483</v>
      </c>
      <c r="G104">
        <v>1</v>
      </c>
    </row>
    <row r="105" spans="1:7" x14ac:dyDescent="0.2">
      <c r="A105" t="s">
        <v>110</v>
      </c>
      <c r="B105" t="s">
        <v>310</v>
      </c>
      <c r="C105">
        <v>4674.9799999999996</v>
      </c>
      <c r="D105" t="s">
        <v>408</v>
      </c>
      <c r="E105" t="s">
        <v>417</v>
      </c>
      <c r="F105" t="s">
        <v>462</v>
      </c>
      <c r="G105">
        <v>0</v>
      </c>
    </row>
    <row r="106" spans="1:7" x14ac:dyDescent="0.2">
      <c r="A106" t="s">
        <v>111</v>
      </c>
      <c r="B106" t="s">
        <v>311</v>
      </c>
      <c r="C106">
        <v>3516.91</v>
      </c>
      <c r="D106" t="s">
        <v>407</v>
      </c>
      <c r="E106" t="s">
        <v>417</v>
      </c>
      <c r="F106" t="s">
        <v>460</v>
      </c>
      <c r="G106">
        <v>0</v>
      </c>
    </row>
    <row r="107" spans="1:7" x14ac:dyDescent="0.2">
      <c r="A107" t="s">
        <v>112</v>
      </c>
      <c r="B107" t="s">
        <v>312</v>
      </c>
      <c r="C107">
        <v>4778.8999999999996</v>
      </c>
      <c r="D107" t="s">
        <v>409</v>
      </c>
      <c r="E107" t="s">
        <v>420</v>
      </c>
      <c r="F107" t="s">
        <v>464</v>
      </c>
      <c r="G107">
        <v>3</v>
      </c>
    </row>
    <row r="108" spans="1:7" x14ac:dyDescent="0.2">
      <c r="A108" t="s">
        <v>113</v>
      </c>
      <c r="B108" t="s">
        <v>313</v>
      </c>
      <c r="C108">
        <v>3922.06</v>
      </c>
      <c r="D108" t="s">
        <v>416</v>
      </c>
      <c r="E108" t="s">
        <v>419</v>
      </c>
      <c r="F108" t="s">
        <v>472</v>
      </c>
      <c r="G108">
        <v>1</v>
      </c>
    </row>
    <row r="109" spans="1:7" x14ac:dyDescent="0.2">
      <c r="A109" t="s">
        <v>114</v>
      </c>
      <c r="B109" t="s">
        <v>314</v>
      </c>
      <c r="C109">
        <v>3423.78</v>
      </c>
      <c r="D109" t="s">
        <v>416</v>
      </c>
      <c r="E109" t="s">
        <v>418</v>
      </c>
      <c r="F109" t="s">
        <v>473</v>
      </c>
      <c r="G109">
        <v>1</v>
      </c>
    </row>
    <row r="110" spans="1:7" x14ac:dyDescent="0.2">
      <c r="A110" t="s">
        <v>115</v>
      </c>
      <c r="B110" t="s">
        <v>315</v>
      </c>
      <c r="C110">
        <v>2611.7399999999998</v>
      </c>
      <c r="D110" t="s">
        <v>415</v>
      </c>
      <c r="E110" t="s">
        <v>422</v>
      </c>
      <c r="F110" t="s">
        <v>484</v>
      </c>
      <c r="G110">
        <v>0</v>
      </c>
    </row>
    <row r="111" spans="1:7" x14ac:dyDescent="0.2">
      <c r="A111" t="s">
        <v>116</v>
      </c>
      <c r="B111" t="s">
        <v>316</v>
      </c>
      <c r="C111">
        <v>616.45000000000005</v>
      </c>
      <c r="D111" t="s">
        <v>409</v>
      </c>
      <c r="E111" t="s">
        <v>418</v>
      </c>
      <c r="F111" t="s">
        <v>471</v>
      </c>
      <c r="G111">
        <v>3</v>
      </c>
    </row>
    <row r="112" spans="1:7" x14ac:dyDescent="0.2">
      <c r="A112" t="s">
        <v>117</v>
      </c>
      <c r="B112" t="s">
        <v>317</v>
      </c>
      <c r="C112">
        <v>2128.06</v>
      </c>
      <c r="D112" t="s">
        <v>408</v>
      </c>
      <c r="E112" t="s">
        <v>420</v>
      </c>
      <c r="F112" t="s">
        <v>428</v>
      </c>
      <c r="G112">
        <v>3</v>
      </c>
    </row>
    <row r="113" spans="1:7" x14ac:dyDescent="0.2">
      <c r="A113" t="s">
        <v>25</v>
      </c>
      <c r="B113" t="s">
        <v>225</v>
      </c>
      <c r="C113">
        <v>2779.54</v>
      </c>
      <c r="D113" t="s">
        <v>409</v>
      </c>
      <c r="E113" t="s">
        <v>422</v>
      </c>
      <c r="F113" t="s">
        <v>426</v>
      </c>
      <c r="G113">
        <v>3</v>
      </c>
    </row>
    <row r="114" spans="1:7" x14ac:dyDescent="0.2">
      <c r="A114" t="s">
        <v>119</v>
      </c>
      <c r="B114" t="s">
        <v>319</v>
      </c>
      <c r="C114">
        <v>3190.43</v>
      </c>
      <c r="D114" t="s">
        <v>409</v>
      </c>
      <c r="E114" t="s">
        <v>420</v>
      </c>
      <c r="F114" t="s">
        <v>485</v>
      </c>
      <c r="G114">
        <v>1</v>
      </c>
    </row>
    <row r="115" spans="1:7" x14ac:dyDescent="0.2">
      <c r="A115" t="s">
        <v>120</v>
      </c>
      <c r="B115" t="s">
        <v>320</v>
      </c>
      <c r="C115">
        <v>2107.8000000000002</v>
      </c>
      <c r="D115" t="s">
        <v>409</v>
      </c>
      <c r="E115" t="s">
        <v>419</v>
      </c>
      <c r="F115" t="s">
        <v>484</v>
      </c>
      <c r="G115">
        <v>1</v>
      </c>
    </row>
    <row r="116" spans="1:7" x14ac:dyDescent="0.2">
      <c r="A116" t="s">
        <v>121</v>
      </c>
      <c r="B116" t="s">
        <v>321</v>
      </c>
      <c r="C116">
        <v>1336.72</v>
      </c>
      <c r="D116" t="s">
        <v>413</v>
      </c>
      <c r="E116" t="s">
        <v>421</v>
      </c>
      <c r="F116" t="s">
        <v>452</v>
      </c>
      <c r="G116">
        <v>1</v>
      </c>
    </row>
    <row r="117" spans="1:7" x14ac:dyDescent="0.2">
      <c r="A117" t="s">
        <v>122</v>
      </c>
      <c r="B117" t="s">
        <v>322</v>
      </c>
      <c r="C117">
        <v>4776.67</v>
      </c>
      <c r="D117" t="s">
        <v>410</v>
      </c>
      <c r="E117" t="s">
        <v>418</v>
      </c>
      <c r="F117" t="s">
        <v>486</v>
      </c>
      <c r="G117">
        <v>2</v>
      </c>
    </row>
    <row r="118" spans="1:7" x14ac:dyDescent="0.2">
      <c r="A118" t="s">
        <v>123</v>
      </c>
      <c r="B118" t="s">
        <v>323</v>
      </c>
      <c r="C118">
        <v>4984.7700000000004</v>
      </c>
      <c r="D118" t="s">
        <v>410</v>
      </c>
      <c r="E118" t="s">
        <v>421</v>
      </c>
      <c r="F118" t="s">
        <v>469</v>
      </c>
      <c r="G118">
        <v>3</v>
      </c>
    </row>
    <row r="119" spans="1:7" x14ac:dyDescent="0.2">
      <c r="A119" t="s">
        <v>124</v>
      </c>
      <c r="B119" t="s">
        <v>324</v>
      </c>
      <c r="C119">
        <v>212.51</v>
      </c>
      <c r="D119" t="s">
        <v>414</v>
      </c>
      <c r="E119" t="s">
        <v>419</v>
      </c>
      <c r="F119" t="s">
        <v>487</v>
      </c>
      <c r="G119">
        <v>1</v>
      </c>
    </row>
    <row r="120" spans="1:7" x14ac:dyDescent="0.2">
      <c r="A120" t="s">
        <v>125</v>
      </c>
      <c r="B120" t="s">
        <v>325</v>
      </c>
      <c r="C120">
        <v>4311.55</v>
      </c>
      <c r="D120" t="s">
        <v>407</v>
      </c>
      <c r="E120" t="s">
        <v>418</v>
      </c>
      <c r="F120" t="s">
        <v>455</v>
      </c>
      <c r="G120">
        <v>3</v>
      </c>
    </row>
    <row r="121" spans="1:7" x14ac:dyDescent="0.2">
      <c r="A121" t="s">
        <v>126</v>
      </c>
      <c r="B121" t="s">
        <v>326</v>
      </c>
      <c r="C121">
        <v>3833.2</v>
      </c>
      <c r="D121" t="s">
        <v>412</v>
      </c>
      <c r="E121" t="s">
        <v>417</v>
      </c>
      <c r="F121" t="s">
        <v>488</v>
      </c>
      <c r="G121">
        <v>0</v>
      </c>
    </row>
    <row r="122" spans="1:7" x14ac:dyDescent="0.2">
      <c r="A122" t="s">
        <v>127</v>
      </c>
      <c r="B122" t="s">
        <v>327</v>
      </c>
      <c r="C122">
        <v>3619.39</v>
      </c>
      <c r="D122" t="s">
        <v>414</v>
      </c>
      <c r="E122" t="s">
        <v>419</v>
      </c>
      <c r="F122" t="s">
        <v>489</v>
      </c>
      <c r="G122">
        <v>2</v>
      </c>
    </row>
    <row r="123" spans="1:7" x14ac:dyDescent="0.2">
      <c r="A123" t="s">
        <v>128</v>
      </c>
      <c r="B123" t="s">
        <v>328</v>
      </c>
      <c r="C123">
        <v>2859.78</v>
      </c>
      <c r="D123" t="s">
        <v>414</v>
      </c>
      <c r="E123" t="s">
        <v>418</v>
      </c>
      <c r="F123" t="s">
        <v>461</v>
      </c>
      <c r="G123">
        <v>1</v>
      </c>
    </row>
    <row r="124" spans="1:7" x14ac:dyDescent="0.2">
      <c r="A124" t="s">
        <v>129</v>
      </c>
      <c r="B124" t="s">
        <v>329</v>
      </c>
      <c r="C124">
        <v>2414.84</v>
      </c>
      <c r="D124" t="s">
        <v>412</v>
      </c>
      <c r="E124" t="s">
        <v>420</v>
      </c>
      <c r="F124" t="s">
        <v>470</v>
      </c>
      <c r="G124">
        <v>0</v>
      </c>
    </row>
    <row r="125" spans="1:7" x14ac:dyDescent="0.2">
      <c r="A125" t="s">
        <v>130</v>
      </c>
      <c r="B125" t="s">
        <v>330</v>
      </c>
      <c r="C125">
        <v>1606.13</v>
      </c>
      <c r="D125" t="s">
        <v>407</v>
      </c>
      <c r="E125" t="s">
        <v>417</v>
      </c>
      <c r="F125" t="s">
        <v>451</v>
      </c>
      <c r="G125">
        <v>2</v>
      </c>
    </row>
    <row r="126" spans="1:7" x14ac:dyDescent="0.2">
      <c r="A126" t="s">
        <v>118</v>
      </c>
      <c r="B126" t="s">
        <v>318</v>
      </c>
      <c r="C126">
        <v>3025.15</v>
      </c>
      <c r="D126" t="s">
        <v>410</v>
      </c>
      <c r="E126" t="s">
        <v>422</v>
      </c>
      <c r="F126" t="s">
        <v>456</v>
      </c>
      <c r="G126">
        <v>3</v>
      </c>
    </row>
    <row r="127" spans="1:7" x14ac:dyDescent="0.2">
      <c r="A127" t="s">
        <v>132</v>
      </c>
      <c r="B127" t="s">
        <v>332</v>
      </c>
      <c r="C127">
        <v>2556.67</v>
      </c>
      <c r="D127" t="s">
        <v>411</v>
      </c>
      <c r="E127" t="s">
        <v>418</v>
      </c>
      <c r="F127" t="s">
        <v>429</v>
      </c>
      <c r="G127">
        <v>2</v>
      </c>
    </row>
    <row r="128" spans="1:7" x14ac:dyDescent="0.2">
      <c r="A128" t="s">
        <v>133</v>
      </c>
      <c r="B128" t="s">
        <v>333</v>
      </c>
      <c r="C128">
        <v>2116.23</v>
      </c>
      <c r="D128" t="s">
        <v>410</v>
      </c>
      <c r="E128" t="s">
        <v>417</v>
      </c>
      <c r="F128" t="s">
        <v>490</v>
      </c>
      <c r="G128">
        <v>3</v>
      </c>
    </row>
    <row r="129" spans="1:7" x14ac:dyDescent="0.2">
      <c r="A129" t="s">
        <v>134</v>
      </c>
      <c r="B129" t="s">
        <v>334</v>
      </c>
      <c r="C129">
        <v>4269.33</v>
      </c>
      <c r="D129" t="s">
        <v>412</v>
      </c>
      <c r="E129" t="s">
        <v>422</v>
      </c>
      <c r="F129" t="s">
        <v>473</v>
      </c>
      <c r="G129">
        <v>1</v>
      </c>
    </row>
    <row r="130" spans="1:7" x14ac:dyDescent="0.2">
      <c r="A130" t="s">
        <v>135</v>
      </c>
      <c r="B130" t="s">
        <v>335</v>
      </c>
      <c r="C130">
        <v>2383.2399999999998</v>
      </c>
      <c r="D130" t="s">
        <v>408</v>
      </c>
      <c r="E130" t="s">
        <v>421</v>
      </c>
      <c r="F130" t="s">
        <v>491</v>
      </c>
      <c r="G130">
        <v>1</v>
      </c>
    </row>
    <row r="131" spans="1:7" x14ac:dyDescent="0.2">
      <c r="A131" t="s">
        <v>136</v>
      </c>
      <c r="B131" t="s">
        <v>336</v>
      </c>
      <c r="C131">
        <v>4434.2299999999996</v>
      </c>
      <c r="D131" t="s">
        <v>414</v>
      </c>
      <c r="E131" t="s">
        <v>421</v>
      </c>
      <c r="F131" t="s">
        <v>436</v>
      </c>
      <c r="G131">
        <v>3</v>
      </c>
    </row>
    <row r="132" spans="1:7" x14ac:dyDescent="0.2">
      <c r="A132" t="s">
        <v>137</v>
      </c>
      <c r="B132" t="s">
        <v>337</v>
      </c>
      <c r="C132">
        <v>1596.88</v>
      </c>
      <c r="D132" t="s">
        <v>408</v>
      </c>
      <c r="E132" t="s">
        <v>418</v>
      </c>
      <c r="F132" t="s">
        <v>456</v>
      </c>
      <c r="G132">
        <v>2</v>
      </c>
    </row>
    <row r="133" spans="1:7" x14ac:dyDescent="0.2">
      <c r="A133" t="s">
        <v>138</v>
      </c>
      <c r="B133" t="s">
        <v>338</v>
      </c>
      <c r="C133">
        <v>1284.8</v>
      </c>
      <c r="D133" t="s">
        <v>415</v>
      </c>
      <c r="E133" t="s">
        <v>420</v>
      </c>
      <c r="F133" t="s">
        <v>483</v>
      </c>
      <c r="G133">
        <v>1</v>
      </c>
    </row>
    <row r="134" spans="1:7" x14ac:dyDescent="0.2">
      <c r="A134" t="s">
        <v>139</v>
      </c>
      <c r="B134" t="s">
        <v>339</v>
      </c>
      <c r="C134">
        <v>2971.49</v>
      </c>
      <c r="D134" t="s">
        <v>414</v>
      </c>
      <c r="E134" t="s">
        <v>418</v>
      </c>
      <c r="F134" t="s">
        <v>433</v>
      </c>
      <c r="G134">
        <v>2</v>
      </c>
    </row>
    <row r="135" spans="1:7" x14ac:dyDescent="0.2">
      <c r="A135" t="s">
        <v>140</v>
      </c>
      <c r="B135" t="s">
        <v>340</v>
      </c>
      <c r="C135">
        <v>2929.46</v>
      </c>
      <c r="D135" t="s">
        <v>410</v>
      </c>
      <c r="E135" t="s">
        <v>417</v>
      </c>
      <c r="F135" t="s">
        <v>431</v>
      </c>
      <c r="G135">
        <v>3</v>
      </c>
    </row>
    <row r="136" spans="1:7" x14ac:dyDescent="0.2">
      <c r="A136" t="s">
        <v>178</v>
      </c>
      <c r="B136" t="s">
        <v>378</v>
      </c>
      <c r="C136">
        <v>3169.54</v>
      </c>
      <c r="D136" t="s">
        <v>410</v>
      </c>
      <c r="E136" t="s">
        <v>422</v>
      </c>
      <c r="F136" t="s">
        <v>499</v>
      </c>
      <c r="G136">
        <v>3</v>
      </c>
    </row>
    <row r="137" spans="1:7" x14ac:dyDescent="0.2">
      <c r="A137" t="s">
        <v>142</v>
      </c>
      <c r="B137" t="s">
        <v>342</v>
      </c>
      <c r="C137">
        <v>4306.16</v>
      </c>
      <c r="D137" t="s">
        <v>412</v>
      </c>
      <c r="E137" t="s">
        <v>417</v>
      </c>
      <c r="F137" t="s">
        <v>434</v>
      </c>
      <c r="G137">
        <v>3</v>
      </c>
    </row>
    <row r="138" spans="1:7" x14ac:dyDescent="0.2">
      <c r="A138" t="s">
        <v>143</v>
      </c>
      <c r="B138" t="s">
        <v>343</v>
      </c>
      <c r="C138">
        <v>276.33999999999997</v>
      </c>
      <c r="D138" t="s">
        <v>415</v>
      </c>
      <c r="E138" t="s">
        <v>422</v>
      </c>
      <c r="F138" t="s">
        <v>423</v>
      </c>
      <c r="G138">
        <v>2</v>
      </c>
    </row>
    <row r="139" spans="1:7" x14ac:dyDescent="0.2">
      <c r="A139" t="s">
        <v>144</v>
      </c>
      <c r="B139" t="s">
        <v>344</v>
      </c>
      <c r="C139">
        <v>4794.72</v>
      </c>
      <c r="D139" t="s">
        <v>414</v>
      </c>
      <c r="E139" t="s">
        <v>422</v>
      </c>
      <c r="F139" t="s">
        <v>450</v>
      </c>
      <c r="G139">
        <v>0</v>
      </c>
    </row>
    <row r="140" spans="1:7" x14ac:dyDescent="0.2">
      <c r="A140" t="s">
        <v>145</v>
      </c>
      <c r="B140" t="s">
        <v>345</v>
      </c>
      <c r="C140">
        <v>1748.54</v>
      </c>
      <c r="D140" t="s">
        <v>414</v>
      </c>
      <c r="E140" t="s">
        <v>420</v>
      </c>
      <c r="F140" t="s">
        <v>455</v>
      </c>
      <c r="G140">
        <v>2</v>
      </c>
    </row>
    <row r="141" spans="1:7" x14ac:dyDescent="0.2">
      <c r="A141" t="s">
        <v>146</v>
      </c>
      <c r="B141" t="s">
        <v>346</v>
      </c>
      <c r="C141">
        <v>194.44</v>
      </c>
      <c r="D141" t="s">
        <v>412</v>
      </c>
      <c r="E141" t="s">
        <v>420</v>
      </c>
      <c r="F141" t="s">
        <v>475</v>
      </c>
      <c r="G141">
        <v>0</v>
      </c>
    </row>
    <row r="142" spans="1:7" x14ac:dyDescent="0.2">
      <c r="A142" t="s">
        <v>147</v>
      </c>
      <c r="B142" t="s">
        <v>347</v>
      </c>
      <c r="C142">
        <v>2635.01</v>
      </c>
      <c r="D142" t="s">
        <v>414</v>
      </c>
      <c r="E142" t="s">
        <v>419</v>
      </c>
      <c r="F142" t="s">
        <v>468</v>
      </c>
      <c r="G142">
        <v>3</v>
      </c>
    </row>
    <row r="143" spans="1:7" x14ac:dyDescent="0.2">
      <c r="A143" t="s">
        <v>148</v>
      </c>
      <c r="B143" t="s">
        <v>348</v>
      </c>
      <c r="C143">
        <v>3878.96</v>
      </c>
      <c r="D143" t="s">
        <v>408</v>
      </c>
      <c r="E143" t="s">
        <v>417</v>
      </c>
      <c r="F143" t="s">
        <v>493</v>
      </c>
      <c r="G143">
        <v>0</v>
      </c>
    </row>
    <row r="144" spans="1:7" x14ac:dyDescent="0.2">
      <c r="A144" t="s">
        <v>149</v>
      </c>
      <c r="B144" t="s">
        <v>349</v>
      </c>
      <c r="C144">
        <v>3612.99</v>
      </c>
      <c r="D144" t="s">
        <v>412</v>
      </c>
      <c r="E144" t="s">
        <v>422</v>
      </c>
      <c r="F144" t="s">
        <v>453</v>
      </c>
      <c r="G144">
        <v>2</v>
      </c>
    </row>
    <row r="145" spans="1:7" x14ac:dyDescent="0.2">
      <c r="A145" t="s">
        <v>150</v>
      </c>
      <c r="B145" t="s">
        <v>350</v>
      </c>
      <c r="C145">
        <v>3778.94</v>
      </c>
      <c r="D145" t="s">
        <v>407</v>
      </c>
      <c r="E145" t="s">
        <v>417</v>
      </c>
      <c r="F145" t="s">
        <v>450</v>
      </c>
      <c r="G145">
        <v>2</v>
      </c>
    </row>
    <row r="146" spans="1:7" x14ac:dyDescent="0.2">
      <c r="A146" t="s">
        <v>151</v>
      </c>
      <c r="B146" t="s">
        <v>351</v>
      </c>
      <c r="C146">
        <v>890.35</v>
      </c>
      <c r="D146" t="s">
        <v>411</v>
      </c>
      <c r="E146" t="s">
        <v>421</v>
      </c>
      <c r="F146" t="s">
        <v>459</v>
      </c>
      <c r="G146">
        <v>2</v>
      </c>
    </row>
    <row r="147" spans="1:7" x14ac:dyDescent="0.2">
      <c r="A147" t="s">
        <v>152</v>
      </c>
      <c r="B147" t="s">
        <v>352</v>
      </c>
      <c r="C147">
        <v>1218.55</v>
      </c>
      <c r="D147" t="s">
        <v>414</v>
      </c>
      <c r="E147" t="s">
        <v>418</v>
      </c>
      <c r="F147" t="s">
        <v>494</v>
      </c>
      <c r="G147">
        <v>1</v>
      </c>
    </row>
    <row r="148" spans="1:7" x14ac:dyDescent="0.2">
      <c r="A148" t="s">
        <v>153</v>
      </c>
      <c r="B148" t="s">
        <v>353</v>
      </c>
      <c r="C148">
        <v>206.34</v>
      </c>
      <c r="D148" t="s">
        <v>416</v>
      </c>
      <c r="E148" t="s">
        <v>417</v>
      </c>
      <c r="F148" t="s">
        <v>494</v>
      </c>
      <c r="G148">
        <v>2</v>
      </c>
    </row>
    <row r="149" spans="1:7" x14ac:dyDescent="0.2">
      <c r="A149" t="s">
        <v>154</v>
      </c>
      <c r="B149" t="s">
        <v>354</v>
      </c>
      <c r="C149">
        <v>1393.25</v>
      </c>
      <c r="D149" t="s">
        <v>413</v>
      </c>
      <c r="E149" t="s">
        <v>419</v>
      </c>
      <c r="F149" t="s">
        <v>446</v>
      </c>
      <c r="G149">
        <v>3</v>
      </c>
    </row>
    <row r="150" spans="1:7" x14ac:dyDescent="0.2">
      <c r="A150" t="s">
        <v>155</v>
      </c>
      <c r="B150" t="s">
        <v>355</v>
      </c>
      <c r="C150">
        <v>1206.08</v>
      </c>
      <c r="D150" t="s">
        <v>409</v>
      </c>
      <c r="E150" t="s">
        <v>421</v>
      </c>
      <c r="F150" t="s">
        <v>445</v>
      </c>
      <c r="G150">
        <v>0</v>
      </c>
    </row>
    <row r="151" spans="1:7" x14ac:dyDescent="0.2">
      <c r="A151" t="s">
        <v>141</v>
      </c>
      <c r="B151" t="s">
        <v>341</v>
      </c>
      <c r="C151">
        <v>3473.79</v>
      </c>
      <c r="D151" t="s">
        <v>414</v>
      </c>
      <c r="E151" t="s">
        <v>422</v>
      </c>
      <c r="F151" t="s">
        <v>492</v>
      </c>
      <c r="G151">
        <v>1</v>
      </c>
    </row>
    <row r="152" spans="1:7" x14ac:dyDescent="0.2">
      <c r="A152" t="s">
        <v>157</v>
      </c>
      <c r="B152" t="s">
        <v>357</v>
      </c>
      <c r="C152">
        <v>1975.44</v>
      </c>
      <c r="D152" t="s">
        <v>416</v>
      </c>
      <c r="E152" t="s">
        <v>418</v>
      </c>
      <c r="F152" t="s">
        <v>457</v>
      </c>
      <c r="G152">
        <v>1</v>
      </c>
    </row>
    <row r="153" spans="1:7" x14ac:dyDescent="0.2">
      <c r="A153" t="s">
        <v>158</v>
      </c>
      <c r="B153" t="s">
        <v>358</v>
      </c>
      <c r="C153">
        <v>2777.1</v>
      </c>
      <c r="D153" t="s">
        <v>415</v>
      </c>
      <c r="E153" t="s">
        <v>417</v>
      </c>
      <c r="F153" t="s">
        <v>495</v>
      </c>
      <c r="G153">
        <v>1</v>
      </c>
    </row>
    <row r="154" spans="1:7" x14ac:dyDescent="0.2">
      <c r="A154" t="s">
        <v>159</v>
      </c>
      <c r="B154" t="s">
        <v>359</v>
      </c>
      <c r="C154">
        <v>4993.0200000000004</v>
      </c>
      <c r="D154" t="s">
        <v>412</v>
      </c>
      <c r="E154" t="s">
        <v>420</v>
      </c>
      <c r="F154" t="s">
        <v>496</v>
      </c>
      <c r="G154">
        <v>3</v>
      </c>
    </row>
    <row r="155" spans="1:7" x14ac:dyDescent="0.2">
      <c r="A155" t="s">
        <v>194</v>
      </c>
      <c r="B155" t="s">
        <v>394</v>
      </c>
      <c r="C155">
        <v>3861.06</v>
      </c>
      <c r="D155" t="s">
        <v>411</v>
      </c>
      <c r="E155" t="s">
        <v>422</v>
      </c>
      <c r="F155" t="s">
        <v>502</v>
      </c>
      <c r="G155">
        <v>2</v>
      </c>
    </row>
    <row r="156" spans="1:7" x14ac:dyDescent="0.2">
      <c r="A156" t="s">
        <v>161</v>
      </c>
      <c r="B156" t="s">
        <v>361</v>
      </c>
      <c r="C156">
        <v>4560.41</v>
      </c>
      <c r="D156" t="s">
        <v>414</v>
      </c>
      <c r="E156" t="s">
        <v>419</v>
      </c>
      <c r="F156" t="s">
        <v>497</v>
      </c>
      <c r="G156">
        <v>2</v>
      </c>
    </row>
    <row r="157" spans="1:7" x14ac:dyDescent="0.2">
      <c r="A157" t="s">
        <v>162</v>
      </c>
      <c r="B157" t="s">
        <v>362</v>
      </c>
      <c r="C157">
        <v>4146.57</v>
      </c>
      <c r="D157" t="s">
        <v>414</v>
      </c>
      <c r="E157" t="s">
        <v>417</v>
      </c>
      <c r="F157" t="s">
        <v>436</v>
      </c>
      <c r="G157">
        <v>2</v>
      </c>
    </row>
    <row r="158" spans="1:7" x14ac:dyDescent="0.2">
      <c r="A158" t="s">
        <v>163</v>
      </c>
      <c r="B158" t="s">
        <v>363</v>
      </c>
      <c r="C158">
        <v>1383.3</v>
      </c>
      <c r="D158" t="s">
        <v>408</v>
      </c>
      <c r="E158" t="s">
        <v>419</v>
      </c>
      <c r="F158" t="s">
        <v>498</v>
      </c>
      <c r="G158">
        <v>0</v>
      </c>
    </row>
    <row r="159" spans="1:7" x14ac:dyDescent="0.2">
      <c r="A159" t="s">
        <v>164</v>
      </c>
      <c r="B159" t="s">
        <v>364</v>
      </c>
      <c r="C159">
        <v>4467.24</v>
      </c>
      <c r="D159" t="s">
        <v>413</v>
      </c>
      <c r="E159" t="s">
        <v>421</v>
      </c>
      <c r="F159" t="s">
        <v>431</v>
      </c>
      <c r="G159">
        <v>3</v>
      </c>
    </row>
    <row r="160" spans="1:7" x14ac:dyDescent="0.2">
      <c r="A160" t="s">
        <v>165</v>
      </c>
      <c r="B160" t="s">
        <v>365</v>
      </c>
      <c r="C160">
        <v>4615.53</v>
      </c>
      <c r="D160" t="s">
        <v>408</v>
      </c>
      <c r="E160" t="s">
        <v>417</v>
      </c>
      <c r="F160" t="s">
        <v>439</v>
      </c>
      <c r="G160">
        <v>0</v>
      </c>
    </row>
    <row r="161" spans="1:7" x14ac:dyDescent="0.2">
      <c r="A161" t="s">
        <v>166</v>
      </c>
      <c r="B161" t="s">
        <v>366</v>
      </c>
      <c r="C161">
        <v>4597</v>
      </c>
      <c r="D161" t="s">
        <v>414</v>
      </c>
      <c r="E161" t="s">
        <v>422</v>
      </c>
      <c r="F161" t="s">
        <v>443</v>
      </c>
      <c r="G161">
        <v>0</v>
      </c>
    </row>
    <row r="162" spans="1:7" x14ac:dyDescent="0.2">
      <c r="A162" t="s">
        <v>167</v>
      </c>
      <c r="B162" t="s">
        <v>367</v>
      </c>
      <c r="C162">
        <v>1401.11</v>
      </c>
      <c r="D162" t="s">
        <v>407</v>
      </c>
      <c r="E162" t="s">
        <v>419</v>
      </c>
      <c r="F162" t="s">
        <v>491</v>
      </c>
      <c r="G162">
        <v>1</v>
      </c>
    </row>
    <row r="163" spans="1:7" x14ac:dyDescent="0.2">
      <c r="A163" t="s">
        <v>168</v>
      </c>
      <c r="B163" t="s">
        <v>368</v>
      </c>
      <c r="C163">
        <v>4698.74</v>
      </c>
      <c r="D163" t="s">
        <v>414</v>
      </c>
      <c r="E163" t="s">
        <v>417</v>
      </c>
      <c r="F163" t="s">
        <v>431</v>
      </c>
      <c r="G163">
        <v>2</v>
      </c>
    </row>
    <row r="164" spans="1:7" x14ac:dyDescent="0.2">
      <c r="A164" t="s">
        <v>169</v>
      </c>
      <c r="B164" t="s">
        <v>369</v>
      </c>
      <c r="C164">
        <v>4907.08</v>
      </c>
      <c r="D164" t="s">
        <v>416</v>
      </c>
      <c r="E164" t="s">
        <v>417</v>
      </c>
      <c r="F164" t="s">
        <v>427</v>
      </c>
      <c r="G164">
        <v>3</v>
      </c>
    </row>
    <row r="165" spans="1:7" x14ac:dyDescent="0.2">
      <c r="A165" t="s">
        <v>170</v>
      </c>
      <c r="B165" t="s">
        <v>370</v>
      </c>
      <c r="C165">
        <v>4529.24</v>
      </c>
      <c r="D165" t="s">
        <v>415</v>
      </c>
      <c r="E165" t="s">
        <v>421</v>
      </c>
      <c r="F165" t="s">
        <v>489</v>
      </c>
      <c r="G165">
        <v>2</v>
      </c>
    </row>
    <row r="166" spans="1:7" x14ac:dyDescent="0.2">
      <c r="A166" t="s">
        <v>171</v>
      </c>
      <c r="B166" t="s">
        <v>371</v>
      </c>
      <c r="C166">
        <v>3546.89</v>
      </c>
      <c r="D166" t="s">
        <v>414</v>
      </c>
      <c r="E166" t="s">
        <v>417</v>
      </c>
      <c r="F166" t="s">
        <v>473</v>
      </c>
      <c r="G166">
        <v>3</v>
      </c>
    </row>
    <row r="167" spans="1:7" x14ac:dyDescent="0.2">
      <c r="A167" t="s">
        <v>172</v>
      </c>
      <c r="B167" t="s">
        <v>372</v>
      </c>
      <c r="C167">
        <v>2910.26</v>
      </c>
      <c r="D167" t="s">
        <v>407</v>
      </c>
      <c r="E167" t="s">
        <v>419</v>
      </c>
      <c r="F167" t="s">
        <v>439</v>
      </c>
      <c r="G167">
        <v>3</v>
      </c>
    </row>
    <row r="168" spans="1:7" x14ac:dyDescent="0.2">
      <c r="A168" t="s">
        <v>173</v>
      </c>
      <c r="B168" t="s">
        <v>373</v>
      </c>
      <c r="C168">
        <v>938.44</v>
      </c>
      <c r="D168" t="s">
        <v>411</v>
      </c>
      <c r="E168" t="s">
        <v>420</v>
      </c>
      <c r="F168" t="s">
        <v>462</v>
      </c>
      <c r="G168">
        <v>0</v>
      </c>
    </row>
    <row r="169" spans="1:7" x14ac:dyDescent="0.2">
      <c r="A169" t="s">
        <v>174</v>
      </c>
      <c r="B169" t="s">
        <v>374</v>
      </c>
      <c r="C169">
        <v>3188.71</v>
      </c>
      <c r="D169" t="s">
        <v>414</v>
      </c>
      <c r="E169" t="s">
        <v>417</v>
      </c>
      <c r="F169" t="s">
        <v>432</v>
      </c>
      <c r="G169">
        <v>1</v>
      </c>
    </row>
    <row r="170" spans="1:7" x14ac:dyDescent="0.2">
      <c r="A170" t="s">
        <v>175</v>
      </c>
      <c r="B170" t="s">
        <v>375</v>
      </c>
      <c r="C170">
        <v>2075.2600000000002</v>
      </c>
      <c r="D170" t="s">
        <v>407</v>
      </c>
      <c r="E170" t="s">
        <v>418</v>
      </c>
      <c r="F170" t="s">
        <v>471</v>
      </c>
      <c r="G170">
        <v>0</v>
      </c>
    </row>
    <row r="171" spans="1:7" x14ac:dyDescent="0.2">
      <c r="A171" t="s">
        <v>176</v>
      </c>
      <c r="B171" t="s">
        <v>376</v>
      </c>
      <c r="C171">
        <v>1256.18</v>
      </c>
      <c r="D171" t="s">
        <v>407</v>
      </c>
      <c r="E171" t="s">
        <v>420</v>
      </c>
      <c r="F171" t="s">
        <v>423</v>
      </c>
      <c r="G171">
        <v>0</v>
      </c>
    </row>
    <row r="172" spans="1:7" x14ac:dyDescent="0.2">
      <c r="A172" t="s">
        <v>177</v>
      </c>
      <c r="B172" t="s">
        <v>377</v>
      </c>
      <c r="C172">
        <v>711.6</v>
      </c>
      <c r="D172" t="s">
        <v>413</v>
      </c>
      <c r="E172" t="s">
        <v>420</v>
      </c>
      <c r="F172" t="s">
        <v>450</v>
      </c>
      <c r="G172">
        <v>3</v>
      </c>
    </row>
    <row r="173" spans="1:7" x14ac:dyDescent="0.2">
      <c r="A173" t="s">
        <v>24</v>
      </c>
      <c r="B173" t="s">
        <v>224</v>
      </c>
      <c r="C173">
        <v>3902.45</v>
      </c>
      <c r="D173" t="s">
        <v>408</v>
      </c>
      <c r="E173" t="s">
        <v>422</v>
      </c>
      <c r="F173" t="s">
        <v>437</v>
      </c>
      <c r="G173">
        <v>1</v>
      </c>
    </row>
    <row r="174" spans="1:7" x14ac:dyDescent="0.2">
      <c r="A174" t="s">
        <v>179</v>
      </c>
      <c r="B174" t="s">
        <v>379</v>
      </c>
      <c r="C174">
        <v>1368</v>
      </c>
      <c r="D174" t="s">
        <v>413</v>
      </c>
      <c r="E174" t="s">
        <v>421</v>
      </c>
      <c r="F174" t="s">
        <v>426</v>
      </c>
      <c r="G174">
        <v>3</v>
      </c>
    </row>
    <row r="175" spans="1:7" x14ac:dyDescent="0.2">
      <c r="A175" t="s">
        <v>180</v>
      </c>
      <c r="B175" t="s">
        <v>380</v>
      </c>
      <c r="C175">
        <v>3427.69</v>
      </c>
      <c r="D175" t="s">
        <v>408</v>
      </c>
      <c r="E175" t="s">
        <v>421</v>
      </c>
      <c r="F175" t="s">
        <v>497</v>
      </c>
      <c r="G175">
        <v>1</v>
      </c>
    </row>
    <row r="176" spans="1:7" x14ac:dyDescent="0.2">
      <c r="A176" t="s">
        <v>181</v>
      </c>
      <c r="B176" t="s">
        <v>381</v>
      </c>
      <c r="C176">
        <v>1928.8</v>
      </c>
      <c r="D176" t="s">
        <v>416</v>
      </c>
      <c r="E176" t="s">
        <v>420</v>
      </c>
      <c r="F176" t="s">
        <v>500</v>
      </c>
      <c r="G176">
        <v>3</v>
      </c>
    </row>
    <row r="177" spans="1:7" x14ac:dyDescent="0.2">
      <c r="A177" t="s">
        <v>182</v>
      </c>
      <c r="B177" t="s">
        <v>382</v>
      </c>
      <c r="C177">
        <v>1356.18</v>
      </c>
      <c r="D177" t="s">
        <v>412</v>
      </c>
      <c r="E177" t="s">
        <v>419</v>
      </c>
      <c r="F177" t="s">
        <v>501</v>
      </c>
      <c r="G177">
        <v>3</v>
      </c>
    </row>
    <row r="178" spans="1:7" x14ac:dyDescent="0.2">
      <c r="A178" t="s">
        <v>183</v>
      </c>
      <c r="B178" t="s">
        <v>383</v>
      </c>
      <c r="C178">
        <v>216.87</v>
      </c>
      <c r="D178" t="s">
        <v>408</v>
      </c>
      <c r="E178" t="s">
        <v>420</v>
      </c>
      <c r="F178" t="s">
        <v>498</v>
      </c>
      <c r="G178">
        <v>2</v>
      </c>
    </row>
    <row r="179" spans="1:7" x14ac:dyDescent="0.2">
      <c r="A179" t="s">
        <v>184</v>
      </c>
      <c r="B179" t="s">
        <v>384</v>
      </c>
      <c r="C179">
        <v>3713.39</v>
      </c>
      <c r="D179" t="s">
        <v>416</v>
      </c>
      <c r="E179" t="s">
        <v>417</v>
      </c>
      <c r="F179" t="s">
        <v>458</v>
      </c>
      <c r="G179">
        <v>2</v>
      </c>
    </row>
    <row r="180" spans="1:7" x14ac:dyDescent="0.2">
      <c r="A180" t="s">
        <v>185</v>
      </c>
      <c r="B180" t="s">
        <v>385</v>
      </c>
      <c r="C180">
        <v>3746.47</v>
      </c>
      <c r="D180" t="s">
        <v>415</v>
      </c>
      <c r="E180" t="s">
        <v>421</v>
      </c>
      <c r="F180" t="s">
        <v>502</v>
      </c>
      <c r="G180">
        <v>0</v>
      </c>
    </row>
    <row r="181" spans="1:7" x14ac:dyDescent="0.2">
      <c r="A181" t="s">
        <v>186</v>
      </c>
      <c r="B181" t="s">
        <v>386</v>
      </c>
      <c r="C181">
        <v>3682.27</v>
      </c>
      <c r="D181" t="s">
        <v>410</v>
      </c>
      <c r="E181" t="s">
        <v>418</v>
      </c>
      <c r="F181" t="s">
        <v>483</v>
      </c>
      <c r="G181">
        <v>1</v>
      </c>
    </row>
    <row r="182" spans="1:7" x14ac:dyDescent="0.2">
      <c r="A182" t="s">
        <v>187</v>
      </c>
      <c r="B182" t="s">
        <v>387</v>
      </c>
      <c r="C182">
        <v>2606.35</v>
      </c>
      <c r="D182" t="s">
        <v>410</v>
      </c>
      <c r="E182" t="s">
        <v>418</v>
      </c>
      <c r="F182" t="s">
        <v>445</v>
      </c>
      <c r="G182">
        <v>2</v>
      </c>
    </row>
    <row r="183" spans="1:7" x14ac:dyDescent="0.2">
      <c r="A183" t="s">
        <v>188</v>
      </c>
      <c r="B183" t="s">
        <v>388</v>
      </c>
      <c r="C183">
        <v>3750.4</v>
      </c>
      <c r="D183" t="s">
        <v>410</v>
      </c>
      <c r="E183" t="s">
        <v>420</v>
      </c>
      <c r="F183" t="s">
        <v>480</v>
      </c>
      <c r="G183">
        <v>1</v>
      </c>
    </row>
    <row r="184" spans="1:7" x14ac:dyDescent="0.2">
      <c r="A184" t="s">
        <v>189</v>
      </c>
      <c r="B184" t="s">
        <v>389</v>
      </c>
      <c r="C184">
        <v>4413.96</v>
      </c>
      <c r="D184" t="s">
        <v>414</v>
      </c>
      <c r="E184" t="s">
        <v>421</v>
      </c>
      <c r="F184" t="s">
        <v>481</v>
      </c>
      <c r="G184">
        <v>0</v>
      </c>
    </row>
    <row r="185" spans="1:7" x14ac:dyDescent="0.2">
      <c r="A185" t="s">
        <v>190</v>
      </c>
      <c r="B185" t="s">
        <v>390</v>
      </c>
      <c r="C185">
        <v>4353.82</v>
      </c>
      <c r="D185" t="s">
        <v>411</v>
      </c>
      <c r="E185" t="s">
        <v>421</v>
      </c>
      <c r="F185" t="s">
        <v>440</v>
      </c>
      <c r="G185">
        <v>2</v>
      </c>
    </row>
    <row r="186" spans="1:7" x14ac:dyDescent="0.2">
      <c r="A186" t="s">
        <v>191</v>
      </c>
      <c r="B186" t="s">
        <v>391</v>
      </c>
      <c r="C186">
        <v>3057.32</v>
      </c>
      <c r="D186" t="s">
        <v>416</v>
      </c>
      <c r="E186" t="s">
        <v>421</v>
      </c>
      <c r="F186" t="s">
        <v>452</v>
      </c>
      <c r="G186">
        <v>2</v>
      </c>
    </row>
    <row r="187" spans="1:7" x14ac:dyDescent="0.2">
      <c r="A187" t="s">
        <v>192</v>
      </c>
      <c r="B187" t="s">
        <v>392</v>
      </c>
      <c r="C187">
        <v>1932.61</v>
      </c>
      <c r="D187" t="s">
        <v>412</v>
      </c>
      <c r="E187" t="s">
        <v>419</v>
      </c>
      <c r="F187" t="s">
        <v>423</v>
      </c>
      <c r="G187">
        <v>2</v>
      </c>
    </row>
    <row r="188" spans="1:7" x14ac:dyDescent="0.2">
      <c r="A188" t="s">
        <v>193</v>
      </c>
      <c r="B188" t="s">
        <v>393</v>
      </c>
      <c r="C188">
        <v>3287.78</v>
      </c>
      <c r="D188" t="s">
        <v>409</v>
      </c>
      <c r="E188" t="s">
        <v>420</v>
      </c>
      <c r="F188" t="s">
        <v>478</v>
      </c>
      <c r="G188">
        <v>1</v>
      </c>
    </row>
    <row r="189" spans="1:7" x14ac:dyDescent="0.2">
      <c r="A189" t="s">
        <v>160</v>
      </c>
      <c r="B189" t="s">
        <v>360</v>
      </c>
      <c r="C189">
        <v>4673.51</v>
      </c>
      <c r="D189" t="s">
        <v>407</v>
      </c>
      <c r="E189" t="s">
        <v>422</v>
      </c>
      <c r="F189" t="s">
        <v>481</v>
      </c>
      <c r="G189">
        <v>1</v>
      </c>
    </row>
    <row r="190" spans="1:7" x14ac:dyDescent="0.2">
      <c r="A190" t="s">
        <v>195</v>
      </c>
      <c r="B190" t="s">
        <v>395</v>
      </c>
      <c r="C190">
        <v>483.24</v>
      </c>
      <c r="D190" t="s">
        <v>407</v>
      </c>
      <c r="E190" t="s">
        <v>421</v>
      </c>
      <c r="F190" t="s">
        <v>469</v>
      </c>
      <c r="G190">
        <v>3</v>
      </c>
    </row>
    <row r="191" spans="1:7" x14ac:dyDescent="0.2">
      <c r="A191" t="s">
        <v>196</v>
      </c>
      <c r="B191" t="s">
        <v>396</v>
      </c>
      <c r="C191">
        <v>2113.2199999999998</v>
      </c>
      <c r="D191" t="s">
        <v>416</v>
      </c>
      <c r="E191" t="s">
        <v>417</v>
      </c>
      <c r="F191" t="s">
        <v>453</v>
      </c>
      <c r="G191">
        <v>2</v>
      </c>
    </row>
    <row r="192" spans="1:7" x14ac:dyDescent="0.2">
      <c r="A192" t="s">
        <v>197</v>
      </c>
      <c r="B192" t="s">
        <v>397</v>
      </c>
      <c r="C192">
        <v>3618.85</v>
      </c>
      <c r="D192" t="s">
        <v>408</v>
      </c>
      <c r="E192" t="s">
        <v>417</v>
      </c>
      <c r="F192" t="s">
        <v>427</v>
      </c>
      <c r="G192">
        <v>3</v>
      </c>
    </row>
    <row r="193" spans="1:7" x14ac:dyDescent="0.2">
      <c r="A193" t="s">
        <v>198</v>
      </c>
      <c r="B193" t="s">
        <v>398</v>
      </c>
      <c r="C193">
        <v>1918.6</v>
      </c>
      <c r="D193" t="s">
        <v>411</v>
      </c>
      <c r="E193" t="s">
        <v>417</v>
      </c>
      <c r="F193" t="s">
        <v>438</v>
      </c>
      <c r="G193">
        <v>3</v>
      </c>
    </row>
    <row r="194" spans="1:7" x14ac:dyDescent="0.2">
      <c r="A194" t="s">
        <v>199</v>
      </c>
      <c r="B194" t="s">
        <v>399</v>
      </c>
      <c r="C194">
        <v>1677.56</v>
      </c>
      <c r="D194" t="s">
        <v>410</v>
      </c>
      <c r="E194" t="s">
        <v>419</v>
      </c>
      <c r="F194" t="s">
        <v>423</v>
      </c>
      <c r="G194">
        <v>3</v>
      </c>
    </row>
    <row r="195" spans="1:7" x14ac:dyDescent="0.2">
      <c r="A195" t="s">
        <v>200</v>
      </c>
      <c r="B195" t="s">
        <v>400</v>
      </c>
      <c r="C195">
        <v>737.94</v>
      </c>
      <c r="D195" t="s">
        <v>412</v>
      </c>
      <c r="E195" t="s">
        <v>419</v>
      </c>
      <c r="F195" t="s">
        <v>503</v>
      </c>
      <c r="G195">
        <v>1</v>
      </c>
    </row>
    <row r="196" spans="1:7" x14ac:dyDescent="0.2">
      <c r="A196" t="s">
        <v>201</v>
      </c>
      <c r="B196" t="s">
        <v>401</v>
      </c>
      <c r="C196">
        <v>142.72999999999999</v>
      </c>
      <c r="D196" t="s">
        <v>414</v>
      </c>
      <c r="E196" t="s">
        <v>419</v>
      </c>
      <c r="F196" t="s">
        <v>480</v>
      </c>
      <c r="G196">
        <v>1</v>
      </c>
    </row>
    <row r="197" spans="1:7" x14ac:dyDescent="0.2">
      <c r="A197" t="s">
        <v>202</v>
      </c>
      <c r="B197" t="s">
        <v>402</v>
      </c>
      <c r="C197">
        <v>2567.81</v>
      </c>
      <c r="D197" t="s">
        <v>412</v>
      </c>
      <c r="E197" t="s">
        <v>417</v>
      </c>
      <c r="F197" t="s">
        <v>469</v>
      </c>
      <c r="G197">
        <v>1</v>
      </c>
    </row>
    <row r="198" spans="1:7" x14ac:dyDescent="0.2">
      <c r="A198" t="s">
        <v>203</v>
      </c>
      <c r="B198" t="s">
        <v>403</v>
      </c>
      <c r="C198">
        <v>132.65</v>
      </c>
      <c r="D198" t="s">
        <v>415</v>
      </c>
      <c r="E198" t="s">
        <v>418</v>
      </c>
      <c r="F198" t="s">
        <v>504</v>
      </c>
      <c r="G198">
        <v>2</v>
      </c>
    </row>
    <row r="199" spans="1:7" x14ac:dyDescent="0.2">
      <c r="A199" t="s">
        <v>204</v>
      </c>
      <c r="B199" t="s">
        <v>404</v>
      </c>
      <c r="C199">
        <v>4784.8500000000004</v>
      </c>
      <c r="D199" t="s">
        <v>409</v>
      </c>
      <c r="E199" t="s">
        <v>422</v>
      </c>
      <c r="F199" t="s">
        <v>485</v>
      </c>
      <c r="G199">
        <v>2</v>
      </c>
    </row>
    <row r="200" spans="1:7" x14ac:dyDescent="0.2">
      <c r="A200" t="s">
        <v>205</v>
      </c>
      <c r="B200" t="s">
        <v>405</v>
      </c>
      <c r="C200">
        <v>3513.15</v>
      </c>
      <c r="D200" t="s">
        <v>415</v>
      </c>
      <c r="E200" t="s">
        <v>422</v>
      </c>
      <c r="F200" t="s">
        <v>455</v>
      </c>
      <c r="G200">
        <v>0</v>
      </c>
    </row>
    <row r="201" spans="1:7" x14ac:dyDescent="0.2">
      <c r="A201" t="s">
        <v>206</v>
      </c>
      <c r="B201" t="s">
        <v>406</v>
      </c>
      <c r="C201">
        <v>1183.68</v>
      </c>
      <c r="D201" t="s">
        <v>416</v>
      </c>
      <c r="E201" t="s">
        <v>419</v>
      </c>
      <c r="F201" t="s">
        <v>448</v>
      </c>
      <c r="G201">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1"/>
  <sheetViews>
    <sheetView workbookViewId="0">
      <pane ySplit="1" topLeftCell="A160" activePane="bottomLeft" state="frozen"/>
      <selection pane="bottomLeft" activeCell="K2" sqref="K2"/>
    </sheetView>
  </sheetViews>
  <sheetFormatPr baseColWidth="10" defaultColWidth="8.83203125" defaultRowHeight="15" x14ac:dyDescent="0.2"/>
  <cols>
    <col min="1" max="1" width="35.6640625" customWidth="1"/>
    <col min="2" max="2" width="19.5" customWidth="1"/>
    <col min="3" max="3" width="8.1640625" customWidth="1"/>
    <col min="4" max="4" width="8" customWidth="1"/>
    <col min="5" max="5" width="16.5" bestFit="1" customWidth="1"/>
    <col min="6" max="6" width="5.83203125" bestFit="1" customWidth="1"/>
    <col min="7" max="7" width="15" customWidth="1"/>
    <col min="8" max="8" width="2" customWidth="1"/>
    <col min="9" max="9" width="2.1640625" customWidth="1"/>
    <col min="10" max="10" width="1.83203125" customWidth="1"/>
    <col min="11" max="11" width="1.5" customWidth="1"/>
    <col min="12" max="12" width="2.83203125" customWidth="1"/>
    <col min="13" max="13" width="18" style="6" customWidth="1"/>
    <col min="15" max="15" width="13" bestFit="1" customWidth="1"/>
    <col min="16" max="16" width="6.33203125" bestFit="1" customWidth="1"/>
  </cols>
  <sheetData>
    <row r="1" spans="1:16" x14ac:dyDescent="0.2">
      <c r="A1" s="1" t="s">
        <v>0</v>
      </c>
      <c r="B1" s="1" t="s">
        <v>1</v>
      </c>
      <c r="C1" s="1" t="s">
        <v>2</v>
      </c>
      <c r="D1" s="1" t="s">
        <v>3</v>
      </c>
      <c r="E1" s="1" t="s">
        <v>4</v>
      </c>
      <c r="F1" s="1" t="s">
        <v>5</v>
      </c>
      <c r="G1" s="1" t="s">
        <v>6</v>
      </c>
      <c r="H1" s="2" t="s">
        <v>506</v>
      </c>
      <c r="I1" s="2" t="s">
        <v>507</v>
      </c>
      <c r="J1" s="2" t="s">
        <v>508</v>
      </c>
      <c r="K1" s="2" t="s">
        <v>509</v>
      </c>
      <c r="L1" s="2" t="s">
        <v>510</v>
      </c>
      <c r="M1" s="2" t="s">
        <v>505</v>
      </c>
      <c r="O1" s="5" t="s">
        <v>513</v>
      </c>
      <c r="P1" s="5" t="s">
        <v>514</v>
      </c>
    </row>
    <row r="2" spans="1:16" x14ac:dyDescent="0.2">
      <c r="A2" t="s">
        <v>7</v>
      </c>
      <c r="B2" t="s">
        <v>207</v>
      </c>
      <c r="C2">
        <v>2383.08</v>
      </c>
      <c r="D2" t="s">
        <v>407</v>
      </c>
      <c r="E2" t="s">
        <v>417</v>
      </c>
      <c r="F2" t="s">
        <v>423</v>
      </c>
      <c r="G2">
        <v>2</v>
      </c>
      <c r="H2">
        <f>IF(C2&gt;1000,1,0)</f>
        <v>1</v>
      </c>
      <c r="I2">
        <f>IF(D2&lt;&gt;"USA", 1, 0)</f>
        <v>1</v>
      </c>
      <c r="J2">
        <f>IF(E2="Wire", 1, 0)</f>
        <v>0</v>
      </c>
      <c r="K2">
        <f>IF(OR(F2&lt;TIME(5,0,0), F2&gt;TIME(23,0,0)), 1, 0)</f>
        <v>1</v>
      </c>
      <c r="L2">
        <f>IF(G2&gt;0, 1, 0)</f>
        <v>1</v>
      </c>
      <c r="M2" s="6">
        <f>SUM(H2:L2)</f>
        <v>4</v>
      </c>
      <c r="O2" t="s">
        <v>412</v>
      </c>
      <c r="P2">
        <f>COUNTIF(D2:D201, "USA")</f>
        <v>25</v>
      </c>
    </row>
    <row r="3" spans="1:16" x14ac:dyDescent="0.2">
      <c r="A3" t="s">
        <v>8</v>
      </c>
      <c r="B3" t="s">
        <v>208</v>
      </c>
      <c r="C3">
        <v>724.62</v>
      </c>
      <c r="D3" t="s">
        <v>408</v>
      </c>
      <c r="E3" t="s">
        <v>418</v>
      </c>
      <c r="F3" t="s">
        <v>424</v>
      </c>
      <c r="G3">
        <v>1</v>
      </c>
      <c r="H3">
        <f t="shared" ref="H3:H18" si="0">IF(C3&gt;1000,1,0)</f>
        <v>0</v>
      </c>
      <c r="I3">
        <f t="shared" ref="I3:I18" si="1">IF(D3&lt;&gt;"USA", 1, 0)</f>
        <v>1</v>
      </c>
      <c r="J3">
        <f t="shared" ref="J3:J18" si="2">IF(E3="Wire", 1, 0)</f>
        <v>0</v>
      </c>
      <c r="K3">
        <f t="shared" ref="K3:K18" si="3">IF(OR(F3&lt;TIME(5,0,0), F3&gt;TIME(23,0,0)), 1, 0)</f>
        <v>1</v>
      </c>
      <c r="L3">
        <f t="shared" ref="L3:L18" si="4">IF(G3&gt;0, 1, 0)</f>
        <v>1</v>
      </c>
      <c r="M3" s="6">
        <f t="shared" ref="M3:M18" si="5">SUM(H3:L3)</f>
        <v>3</v>
      </c>
      <c r="O3" t="s">
        <v>515</v>
      </c>
      <c r="P3">
        <f>COUNTIF(D2:D201, "&lt;&gt;USA")</f>
        <v>175</v>
      </c>
    </row>
    <row r="4" spans="1:16" x14ac:dyDescent="0.2">
      <c r="A4" t="s">
        <v>9</v>
      </c>
      <c r="B4" t="s">
        <v>209</v>
      </c>
      <c r="C4">
        <v>2647.09</v>
      </c>
      <c r="D4" t="s">
        <v>409</v>
      </c>
      <c r="E4" t="s">
        <v>418</v>
      </c>
      <c r="F4" t="s">
        <v>425</v>
      </c>
      <c r="G4">
        <v>0</v>
      </c>
      <c r="H4">
        <f t="shared" si="0"/>
        <v>1</v>
      </c>
      <c r="I4">
        <f t="shared" si="1"/>
        <v>1</v>
      </c>
      <c r="J4">
        <f t="shared" si="2"/>
        <v>0</v>
      </c>
      <c r="K4">
        <f t="shared" si="3"/>
        <v>1</v>
      </c>
      <c r="L4">
        <f t="shared" si="4"/>
        <v>0</v>
      </c>
      <c r="M4" s="6">
        <f t="shared" si="5"/>
        <v>3</v>
      </c>
    </row>
    <row r="5" spans="1:16" x14ac:dyDescent="0.2">
      <c r="A5" t="s">
        <v>10</v>
      </c>
      <c r="B5" t="s">
        <v>210</v>
      </c>
      <c r="C5">
        <v>172.88</v>
      </c>
      <c r="D5" t="s">
        <v>410</v>
      </c>
      <c r="E5" t="s">
        <v>419</v>
      </c>
      <c r="F5" t="s">
        <v>426</v>
      </c>
      <c r="G5">
        <v>0</v>
      </c>
      <c r="H5">
        <f t="shared" si="0"/>
        <v>0</v>
      </c>
      <c r="I5">
        <f t="shared" si="1"/>
        <v>1</v>
      </c>
      <c r="J5">
        <f t="shared" si="2"/>
        <v>0</v>
      </c>
      <c r="K5">
        <f t="shared" si="3"/>
        <v>1</v>
      </c>
      <c r="L5">
        <f t="shared" si="4"/>
        <v>0</v>
      </c>
      <c r="M5" s="6">
        <f t="shared" si="5"/>
        <v>2</v>
      </c>
    </row>
    <row r="6" spans="1:16" x14ac:dyDescent="0.2">
      <c r="A6" t="s">
        <v>11</v>
      </c>
      <c r="B6" t="s">
        <v>211</v>
      </c>
      <c r="C6">
        <v>2413.61</v>
      </c>
      <c r="D6" t="s">
        <v>409</v>
      </c>
      <c r="E6" t="s">
        <v>420</v>
      </c>
      <c r="F6" t="s">
        <v>427</v>
      </c>
      <c r="G6">
        <v>2</v>
      </c>
      <c r="H6">
        <f t="shared" si="0"/>
        <v>1</v>
      </c>
      <c r="I6">
        <f t="shared" si="1"/>
        <v>1</v>
      </c>
      <c r="J6">
        <f t="shared" si="2"/>
        <v>0</v>
      </c>
      <c r="K6">
        <f t="shared" si="3"/>
        <v>1</v>
      </c>
      <c r="L6">
        <f t="shared" si="4"/>
        <v>1</v>
      </c>
      <c r="M6" s="6">
        <f t="shared" si="5"/>
        <v>4</v>
      </c>
    </row>
    <row r="7" spans="1:16" x14ac:dyDescent="0.2">
      <c r="A7" t="s">
        <v>12</v>
      </c>
      <c r="B7" t="s">
        <v>212</v>
      </c>
      <c r="C7">
        <v>3577.63</v>
      </c>
      <c r="D7" t="s">
        <v>407</v>
      </c>
      <c r="E7" t="s">
        <v>420</v>
      </c>
      <c r="F7" t="s">
        <v>425</v>
      </c>
      <c r="G7">
        <v>0</v>
      </c>
      <c r="H7">
        <f t="shared" si="0"/>
        <v>1</v>
      </c>
      <c r="I7">
        <f t="shared" si="1"/>
        <v>1</v>
      </c>
      <c r="J7">
        <f t="shared" si="2"/>
        <v>0</v>
      </c>
      <c r="K7">
        <f t="shared" si="3"/>
        <v>1</v>
      </c>
      <c r="L7">
        <f t="shared" si="4"/>
        <v>0</v>
      </c>
      <c r="M7" s="6">
        <f t="shared" si="5"/>
        <v>3</v>
      </c>
    </row>
    <row r="8" spans="1:16" x14ac:dyDescent="0.2">
      <c r="A8" t="s">
        <v>13</v>
      </c>
      <c r="B8" t="s">
        <v>213</v>
      </c>
      <c r="C8">
        <v>4041.97</v>
      </c>
      <c r="D8" t="s">
        <v>411</v>
      </c>
      <c r="E8" t="s">
        <v>417</v>
      </c>
      <c r="F8" t="s">
        <v>428</v>
      </c>
      <c r="G8">
        <v>3</v>
      </c>
      <c r="H8">
        <f t="shared" si="0"/>
        <v>1</v>
      </c>
      <c r="I8">
        <f t="shared" si="1"/>
        <v>1</v>
      </c>
      <c r="J8">
        <f t="shared" si="2"/>
        <v>0</v>
      </c>
      <c r="K8">
        <f t="shared" si="3"/>
        <v>1</v>
      </c>
      <c r="L8">
        <f t="shared" si="4"/>
        <v>1</v>
      </c>
      <c r="M8" s="6">
        <f t="shared" si="5"/>
        <v>4</v>
      </c>
    </row>
    <row r="9" spans="1:16" x14ac:dyDescent="0.2">
      <c r="A9" t="s">
        <v>14</v>
      </c>
      <c r="B9" t="s">
        <v>214</v>
      </c>
      <c r="C9">
        <v>4795.5600000000004</v>
      </c>
      <c r="D9" t="s">
        <v>408</v>
      </c>
      <c r="E9" t="s">
        <v>418</v>
      </c>
      <c r="F9" t="s">
        <v>429</v>
      </c>
      <c r="G9">
        <v>0</v>
      </c>
      <c r="H9">
        <f t="shared" si="0"/>
        <v>1</v>
      </c>
      <c r="I9">
        <f t="shared" si="1"/>
        <v>1</v>
      </c>
      <c r="J9">
        <f t="shared" si="2"/>
        <v>0</v>
      </c>
      <c r="K9">
        <f t="shared" si="3"/>
        <v>1</v>
      </c>
      <c r="L9">
        <f t="shared" si="4"/>
        <v>0</v>
      </c>
      <c r="M9" s="6">
        <f t="shared" si="5"/>
        <v>3</v>
      </c>
    </row>
    <row r="10" spans="1:16" x14ac:dyDescent="0.2">
      <c r="A10" t="s">
        <v>15</v>
      </c>
      <c r="B10" t="s">
        <v>215</v>
      </c>
      <c r="C10">
        <v>34.25</v>
      </c>
      <c r="D10" t="s">
        <v>412</v>
      </c>
      <c r="E10" t="s">
        <v>420</v>
      </c>
      <c r="F10" t="s">
        <v>425</v>
      </c>
      <c r="G10">
        <v>0</v>
      </c>
      <c r="H10">
        <f t="shared" si="0"/>
        <v>0</v>
      </c>
      <c r="I10">
        <f t="shared" si="1"/>
        <v>0</v>
      </c>
      <c r="J10">
        <f t="shared" si="2"/>
        <v>0</v>
      </c>
      <c r="K10">
        <f t="shared" si="3"/>
        <v>1</v>
      </c>
      <c r="L10">
        <f t="shared" si="4"/>
        <v>0</v>
      </c>
      <c r="M10" s="6">
        <f t="shared" si="5"/>
        <v>1</v>
      </c>
    </row>
    <row r="11" spans="1:16" x14ac:dyDescent="0.2">
      <c r="A11" t="s">
        <v>16</v>
      </c>
      <c r="B11" t="s">
        <v>216</v>
      </c>
      <c r="C11">
        <v>3678.48</v>
      </c>
      <c r="D11" t="s">
        <v>411</v>
      </c>
      <c r="E11" t="s">
        <v>417</v>
      </c>
      <c r="F11" t="s">
        <v>430</v>
      </c>
      <c r="G11">
        <v>0</v>
      </c>
      <c r="H11">
        <f t="shared" si="0"/>
        <v>1</v>
      </c>
      <c r="I11">
        <f t="shared" si="1"/>
        <v>1</v>
      </c>
      <c r="J11">
        <f t="shared" si="2"/>
        <v>0</v>
      </c>
      <c r="K11">
        <f t="shared" si="3"/>
        <v>1</v>
      </c>
      <c r="L11">
        <f t="shared" si="4"/>
        <v>0</v>
      </c>
      <c r="M11" s="6">
        <f t="shared" si="5"/>
        <v>3</v>
      </c>
    </row>
    <row r="12" spans="1:16" x14ac:dyDescent="0.2">
      <c r="A12" t="s">
        <v>17</v>
      </c>
      <c r="B12" t="s">
        <v>217</v>
      </c>
      <c r="C12">
        <v>4221.72</v>
      </c>
      <c r="D12" t="s">
        <v>413</v>
      </c>
      <c r="E12" t="s">
        <v>419</v>
      </c>
      <c r="F12" t="s">
        <v>431</v>
      </c>
      <c r="G12">
        <v>3</v>
      </c>
      <c r="H12">
        <f t="shared" si="0"/>
        <v>1</v>
      </c>
      <c r="I12">
        <f t="shared" si="1"/>
        <v>1</v>
      </c>
      <c r="J12">
        <f t="shared" si="2"/>
        <v>0</v>
      </c>
      <c r="K12">
        <f t="shared" si="3"/>
        <v>1</v>
      </c>
      <c r="L12">
        <f t="shared" si="4"/>
        <v>1</v>
      </c>
      <c r="M12" s="6">
        <f t="shared" si="5"/>
        <v>4</v>
      </c>
    </row>
    <row r="13" spans="1:16" x14ac:dyDescent="0.2">
      <c r="A13" t="s">
        <v>18</v>
      </c>
      <c r="B13" t="s">
        <v>218</v>
      </c>
      <c r="C13">
        <v>1199.52</v>
      </c>
      <c r="D13" t="s">
        <v>414</v>
      </c>
      <c r="E13" t="s">
        <v>421</v>
      </c>
      <c r="F13" t="s">
        <v>432</v>
      </c>
      <c r="G13">
        <v>1</v>
      </c>
      <c r="H13">
        <f t="shared" si="0"/>
        <v>1</v>
      </c>
      <c r="I13">
        <f t="shared" si="1"/>
        <v>1</v>
      </c>
      <c r="J13">
        <f t="shared" si="2"/>
        <v>0</v>
      </c>
      <c r="K13">
        <f t="shared" si="3"/>
        <v>1</v>
      </c>
      <c r="L13">
        <f t="shared" si="4"/>
        <v>1</v>
      </c>
      <c r="M13" s="6">
        <f t="shared" si="5"/>
        <v>4</v>
      </c>
    </row>
    <row r="14" spans="1:16" x14ac:dyDescent="0.2">
      <c r="A14" t="s">
        <v>19</v>
      </c>
      <c r="B14" t="s">
        <v>219</v>
      </c>
      <c r="C14">
        <v>3902.32</v>
      </c>
      <c r="D14" t="s">
        <v>407</v>
      </c>
      <c r="E14" t="s">
        <v>420</v>
      </c>
      <c r="F14" t="s">
        <v>432</v>
      </c>
      <c r="G14">
        <v>0</v>
      </c>
      <c r="H14">
        <f t="shared" si="0"/>
        <v>1</v>
      </c>
      <c r="I14">
        <f t="shared" si="1"/>
        <v>1</v>
      </c>
      <c r="J14">
        <f t="shared" si="2"/>
        <v>0</v>
      </c>
      <c r="K14">
        <f t="shared" si="3"/>
        <v>1</v>
      </c>
      <c r="L14">
        <f t="shared" si="4"/>
        <v>0</v>
      </c>
      <c r="M14" s="6">
        <f t="shared" si="5"/>
        <v>3</v>
      </c>
    </row>
    <row r="15" spans="1:16" x14ac:dyDescent="0.2">
      <c r="A15" t="s">
        <v>20</v>
      </c>
      <c r="B15" t="s">
        <v>220</v>
      </c>
      <c r="C15">
        <v>1806.04</v>
      </c>
      <c r="D15" t="s">
        <v>415</v>
      </c>
      <c r="E15" t="s">
        <v>418</v>
      </c>
      <c r="F15" t="s">
        <v>433</v>
      </c>
      <c r="G15">
        <v>1</v>
      </c>
      <c r="H15">
        <f t="shared" si="0"/>
        <v>1</v>
      </c>
      <c r="I15">
        <f t="shared" si="1"/>
        <v>1</v>
      </c>
      <c r="J15">
        <f t="shared" si="2"/>
        <v>0</v>
      </c>
      <c r="K15">
        <f t="shared" si="3"/>
        <v>1</v>
      </c>
      <c r="L15">
        <f t="shared" si="4"/>
        <v>1</v>
      </c>
      <c r="M15" s="6">
        <f t="shared" si="5"/>
        <v>4</v>
      </c>
    </row>
    <row r="16" spans="1:16" x14ac:dyDescent="0.2">
      <c r="A16" t="s">
        <v>21</v>
      </c>
      <c r="B16" t="s">
        <v>221</v>
      </c>
      <c r="C16">
        <v>2395.81</v>
      </c>
      <c r="D16" t="s">
        <v>409</v>
      </c>
      <c r="E16" t="s">
        <v>420</v>
      </c>
      <c r="F16" t="s">
        <v>434</v>
      </c>
      <c r="G16">
        <v>1</v>
      </c>
      <c r="H16">
        <f t="shared" si="0"/>
        <v>1</v>
      </c>
      <c r="I16">
        <f t="shared" si="1"/>
        <v>1</v>
      </c>
      <c r="J16">
        <f t="shared" si="2"/>
        <v>0</v>
      </c>
      <c r="K16">
        <f t="shared" si="3"/>
        <v>1</v>
      </c>
      <c r="L16">
        <f t="shared" si="4"/>
        <v>1</v>
      </c>
      <c r="M16" s="6">
        <f t="shared" si="5"/>
        <v>4</v>
      </c>
    </row>
    <row r="17" spans="1:13" x14ac:dyDescent="0.2">
      <c r="A17" t="s">
        <v>22</v>
      </c>
      <c r="B17" t="s">
        <v>222</v>
      </c>
      <c r="C17">
        <v>922.07</v>
      </c>
      <c r="D17" t="s">
        <v>415</v>
      </c>
      <c r="E17" t="s">
        <v>419</v>
      </c>
      <c r="F17" t="s">
        <v>435</v>
      </c>
      <c r="G17">
        <v>2</v>
      </c>
      <c r="H17">
        <f t="shared" si="0"/>
        <v>0</v>
      </c>
      <c r="I17">
        <f t="shared" si="1"/>
        <v>1</v>
      </c>
      <c r="J17">
        <f t="shared" si="2"/>
        <v>0</v>
      </c>
      <c r="K17">
        <f t="shared" si="3"/>
        <v>1</v>
      </c>
      <c r="L17">
        <f t="shared" si="4"/>
        <v>1</v>
      </c>
      <c r="M17" s="6">
        <f t="shared" si="5"/>
        <v>3</v>
      </c>
    </row>
    <row r="18" spans="1:13" x14ac:dyDescent="0.2">
      <c r="A18" t="s">
        <v>23</v>
      </c>
      <c r="B18" t="s">
        <v>223</v>
      </c>
      <c r="C18">
        <v>4193.0200000000004</v>
      </c>
      <c r="D18" t="s">
        <v>409</v>
      </c>
      <c r="E18" t="s">
        <v>421</v>
      </c>
      <c r="F18" t="s">
        <v>436</v>
      </c>
      <c r="G18">
        <v>3</v>
      </c>
      <c r="H18">
        <f t="shared" si="0"/>
        <v>1</v>
      </c>
      <c r="I18">
        <f t="shared" si="1"/>
        <v>1</v>
      </c>
      <c r="J18">
        <f t="shared" si="2"/>
        <v>0</v>
      </c>
      <c r="K18">
        <f t="shared" si="3"/>
        <v>1</v>
      </c>
      <c r="L18">
        <f t="shared" si="4"/>
        <v>1</v>
      </c>
      <c r="M18" s="6">
        <f t="shared" si="5"/>
        <v>4</v>
      </c>
    </row>
    <row r="19" spans="1:13" x14ac:dyDescent="0.2">
      <c r="A19" t="s">
        <v>156</v>
      </c>
      <c r="B19" t="s">
        <v>356</v>
      </c>
      <c r="C19">
        <v>1143.43</v>
      </c>
      <c r="D19" t="s">
        <v>408</v>
      </c>
      <c r="E19" t="s">
        <v>422</v>
      </c>
      <c r="F19" t="s">
        <v>451</v>
      </c>
      <c r="G19">
        <v>2</v>
      </c>
      <c r="H19">
        <f t="shared" ref="H19:H50" si="6">IF(C19&gt;1000,1,0)</f>
        <v>1</v>
      </c>
      <c r="I19">
        <f t="shared" ref="I19:I50" si="7">IF(D19&lt;&gt;"USA", 1, 0)</f>
        <v>1</v>
      </c>
      <c r="J19">
        <f t="shared" ref="J19:J50" si="8">IF(E19="Wire", 1, 0)</f>
        <v>1</v>
      </c>
      <c r="K19">
        <f t="shared" ref="K19:K50" si="9">IF(OR(F19&lt;TIME(5,0,0), F19&gt;TIME(23,0,0)), 1, 0)</f>
        <v>1</v>
      </c>
      <c r="L19">
        <f t="shared" ref="L19:L50" si="10">IF(G19&gt;0, 1, 0)</f>
        <v>1</v>
      </c>
      <c r="M19" s="6">
        <f t="shared" ref="M19:M50" si="11">SUM(H19:L19)</f>
        <v>5</v>
      </c>
    </row>
    <row r="20" spans="1:13" x14ac:dyDescent="0.2">
      <c r="A20" t="s">
        <v>131</v>
      </c>
      <c r="B20" t="s">
        <v>331</v>
      </c>
      <c r="C20">
        <v>1564.76</v>
      </c>
      <c r="D20" t="s">
        <v>415</v>
      </c>
      <c r="E20" t="s">
        <v>422</v>
      </c>
      <c r="F20" t="s">
        <v>423</v>
      </c>
      <c r="G20">
        <v>3</v>
      </c>
      <c r="H20">
        <f t="shared" si="6"/>
        <v>1</v>
      </c>
      <c r="I20">
        <f t="shared" si="7"/>
        <v>1</v>
      </c>
      <c r="J20">
        <f t="shared" si="8"/>
        <v>1</v>
      </c>
      <c r="K20">
        <f t="shared" si="9"/>
        <v>1</v>
      </c>
      <c r="L20">
        <f t="shared" si="10"/>
        <v>1</v>
      </c>
      <c r="M20" s="6">
        <f t="shared" si="11"/>
        <v>5</v>
      </c>
    </row>
    <row r="21" spans="1:13" x14ac:dyDescent="0.2">
      <c r="A21" t="s">
        <v>26</v>
      </c>
      <c r="B21" t="s">
        <v>226</v>
      </c>
      <c r="C21">
        <v>367.49</v>
      </c>
      <c r="D21" t="s">
        <v>408</v>
      </c>
      <c r="E21" t="s">
        <v>422</v>
      </c>
      <c r="F21" t="s">
        <v>438</v>
      </c>
      <c r="G21">
        <v>2</v>
      </c>
      <c r="H21">
        <f t="shared" si="6"/>
        <v>0</v>
      </c>
      <c r="I21">
        <f t="shared" si="7"/>
        <v>1</v>
      </c>
      <c r="J21">
        <f t="shared" si="8"/>
        <v>1</v>
      </c>
      <c r="K21">
        <f t="shared" si="9"/>
        <v>1</v>
      </c>
      <c r="L21">
        <f t="shared" si="10"/>
        <v>1</v>
      </c>
      <c r="M21" s="6">
        <f t="shared" si="11"/>
        <v>4</v>
      </c>
    </row>
    <row r="22" spans="1:13" x14ac:dyDescent="0.2">
      <c r="A22" t="s">
        <v>27</v>
      </c>
      <c r="B22" t="s">
        <v>227</v>
      </c>
      <c r="C22">
        <v>681.59</v>
      </c>
      <c r="D22" t="s">
        <v>413</v>
      </c>
      <c r="E22" t="s">
        <v>422</v>
      </c>
      <c r="F22" t="s">
        <v>428</v>
      </c>
      <c r="G22">
        <v>0</v>
      </c>
      <c r="H22">
        <f t="shared" si="6"/>
        <v>0</v>
      </c>
      <c r="I22">
        <f t="shared" si="7"/>
        <v>1</v>
      </c>
      <c r="J22">
        <f t="shared" si="8"/>
        <v>1</v>
      </c>
      <c r="K22">
        <f t="shared" si="9"/>
        <v>1</v>
      </c>
      <c r="L22">
        <f t="shared" si="10"/>
        <v>0</v>
      </c>
      <c r="M22" s="6">
        <f t="shared" si="11"/>
        <v>3</v>
      </c>
    </row>
    <row r="23" spans="1:13" x14ac:dyDescent="0.2">
      <c r="A23" t="s">
        <v>28</v>
      </c>
      <c r="B23" t="s">
        <v>228</v>
      </c>
      <c r="C23">
        <v>2672.92</v>
      </c>
      <c r="D23" t="s">
        <v>409</v>
      </c>
      <c r="E23" t="s">
        <v>420</v>
      </c>
      <c r="F23" t="s">
        <v>439</v>
      </c>
      <c r="G23">
        <v>3</v>
      </c>
      <c r="H23">
        <f t="shared" si="6"/>
        <v>1</v>
      </c>
      <c r="I23">
        <f t="shared" si="7"/>
        <v>1</v>
      </c>
      <c r="J23">
        <f t="shared" si="8"/>
        <v>0</v>
      </c>
      <c r="K23">
        <f t="shared" si="9"/>
        <v>1</v>
      </c>
      <c r="L23">
        <f t="shared" si="10"/>
        <v>1</v>
      </c>
      <c r="M23" s="6">
        <f t="shared" si="11"/>
        <v>4</v>
      </c>
    </row>
    <row r="24" spans="1:13" x14ac:dyDescent="0.2">
      <c r="A24" t="s">
        <v>29</v>
      </c>
      <c r="B24" t="s">
        <v>229</v>
      </c>
      <c r="C24">
        <v>3503.15</v>
      </c>
      <c r="D24" t="s">
        <v>409</v>
      </c>
      <c r="E24" t="s">
        <v>418</v>
      </c>
      <c r="F24" t="s">
        <v>440</v>
      </c>
      <c r="G24">
        <v>3</v>
      </c>
      <c r="H24">
        <f t="shared" si="6"/>
        <v>1</v>
      </c>
      <c r="I24">
        <f t="shared" si="7"/>
        <v>1</v>
      </c>
      <c r="J24">
        <f t="shared" si="8"/>
        <v>0</v>
      </c>
      <c r="K24">
        <f t="shared" si="9"/>
        <v>1</v>
      </c>
      <c r="L24">
        <f t="shared" si="10"/>
        <v>1</v>
      </c>
      <c r="M24" s="6">
        <f t="shared" si="11"/>
        <v>4</v>
      </c>
    </row>
    <row r="25" spans="1:13" x14ac:dyDescent="0.2">
      <c r="A25" t="s">
        <v>30</v>
      </c>
      <c r="B25" t="s">
        <v>230</v>
      </c>
      <c r="C25">
        <v>3595.89</v>
      </c>
      <c r="D25" t="s">
        <v>415</v>
      </c>
      <c r="E25" t="s">
        <v>419</v>
      </c>
      <c r="F25" t="s">
        <v>435</v>
      </c>
      <c r="G25">
        <v>1</v>
      </c>
      <c r="H25">
        <f t="shared" si="6"/>
        <v>1</v>
      </c>
      <c r="I25">
        <f t="shared" si="7"/>
        <v>1</v>
      </c>
      <c r="J25">
        <f t="shared" si="8"/>
        <v>0</v>
      </c>
      <c r="K25">
        <f t="shared" si="9"/>
        <v>1</v>
      </c>
      <c r="L25">
        <f t="shared" si="10"/>
        <v>1</v>
      </c>
      <c r="M25" s="6">
        <f t="shared" si="11"/>
        <v>4</v>
      </c>
    </row>
    <row r="26" spans="1:13" x14ac:dyDescent="0.2">
      <c r="A26" t="s">
        <v>31</v>
      </c>
      <c r="B26" t="s">
        <v>231</v>
      </c>
      <c r="C26">
        <v>3687.16</v>
      </c>
      <c r="D26" t="s">
        <v>413</v>
      </c>
      <c r="E26" t="s">
        <v>419</v>
      </c>
      <c r="F26" t="s">
        <v>441</v>
      </c>
      <c r="G26">
        <v>2</v>
      </c>
      <c r="H26">
        <f t="shared" si="6"/>
        <v>1</v>
      </c>
      <c r="I26">
        <f t="shared" si="7"/>
        <v>1</v>
      </c>
      <c r="J26">
        <f t="shared" si="8"/>
        <v>0</v>
      </c>
      <c r="K26">
        <f t="shared" si="9"/>
        <v>1</v>
      </c>
      <c r="L26">
        <f t="shared" si="10"/>
        <v>1</v>
      </c>
      <c r="M26" s="6">
        <f t="shared" si="11"/>
        <v>4</v>
      </c>
    </row>
    <row r="27" spans="1:13" x14ac:dyDescent="0.2">
      <c r="A27" t="s">
        <v>32</v>
      </c>
      <c r="B27" t="s">
        <v>232</v>
      </c>
      <c r="C27">
        <v>983.79</v>
      </c>
      <c r="D27" t="s">
        <v>407</v>
      </c>
      <c r="E27" t="s">
        <v>419</v>
      </c>
      <c r="F27" t="s">
        <v>442</v>
      </c>
      <c r="G27">
        <v>1</v>
      </c>
      <c r="H27">
        <f t="shared" si="6"/>
        <v>0</v>
      </c>
      <c r="I27">
        <f t="shared" si="7"/>
        <v>1</v>
      </c>
      <c r="J27">
        <f t="shared" si="8"/>
        <v>0</v>
      </c>
      <c r="K27">
        <f t="shared" si="9"/>
        <v>1</v>
      </c>
      <c r="L27">
        <f t="shared" si="10"/>
        <v>1</v>
      </c>
      <c r="M27" s="6">
        <f t="shared" si="11"/>
        <v>3</v>
      </c>
    </row>
    <row r="28" spans="1:13" x14ac:dyDescent="0.2">
      <c r="A28" t="s">
        <v>33</v>
      </c>
      <c r="B28" t="s">
        <v>233</v>
      </c>
      <c r="C28">
        <v>318.19</v>
      </c>
      <c r="D28" t="s">
        <v>409</v>
      </c>
      <c r="E28" t="s">
        <v>420</v>
      </c>
      <c r="F28" t="s">
        <v>443</v>
      </c>
      <c r="G28">
        <v>1</v>
      </c>
      <c r="H28">
        <f t="shared" si="6"/>
        <v>0</v>
      </c>
      <c r="I28">
        <f t="shared" si="7"/>
        <v>1</v>
      </c>
      <c r="J28">
        <f t="shared" si="8"/>
        <v>0</v>
      </c>
      <c r="K28">
        <f t="shared" si="9"/>
        <v>1</v>
      </c>
      <c r="L28">
        <f t="shared" si="10"/>
        <v>1</v>
      </c>
      <c r="M28" s="6">
        <f t="shared" si="11"/>
        <v>3</v>
      </c>
    </row>
    <row r="29" spans="1:13" x14ac:dyDescent="0.2">
      <c r="A29" t="s">
        <v>34</v>
      </c>
      <c r="B29" t="s">
        <v>234</v>
      </c>
      <c r="C29">
        <v>3523.79</v>
      </c>
      <c r="D29" t="s">
        <v>412</v>
      </c>
      <c r="E29" t="s">
        <v>417</v>
      </c>
      <c r="F29" t="s">
        <v>444</v>
      </c>
      <c r="G29">
        <v>0</v>
      </c>
      <c r="H29">
        <f t="shared" si="6"/>
        <v>1</v>
      </c>
      <c r="I29">
        <f t="shared" si="7"/>
        <v>0</v>
      </c>
      <c r="J29">
        <f t="shared" si="8"/>
        <v>0</v>
      </c>
      <c r="K29">
        <f t="shared" si="9"/>
        <v>1</v>
      </c>
      <c r="L29">
        <f t="shared" si="10"/>
        <v>0</v>
      </c>
      <c r="M29" s="6">
        <f t="shared" si="11"/>
        <v>2</v>
      </c>
    </row>
    <row r="30" spans="1:13" x14ac:dyDescent="0.2">
      <c r="A30" t="s">
        <v>35</v>
      </c>
      <c r="B30" t="s">
        <v>235</v>
      </c>
      <c r="C30">
        <v>2926.45</v>
      </c>
      <c r="D30" t="s">
        <v>412</v>
      </c>
      <c r="E30" t="s">
        <v>417</v>
      </c>
      <c r="F30" t="s">
        <v>445</v>
      </c>
      <c r="G30">
        <v>2</v>
      </c>
      <c r="H30">
        <f t="shared" si="6"/>
        <v>1</v>
      </c>
      <c r="I30">
        <f t="shared" si="7"/>
        <v>0</v>
      </c>
      <c r="J30">
        <f t="shared" si="8"/>
        <v>0</v>
      </c>
      <c r="K30">
        <f t="shared" si="9"/>
        <v>1</v>
      </c>
      <c r="L30">
        <f t="shared" si="10"/>
        <v>1</v>
      </c>
      <c r="M30" s="6">
        <f t="shared" si="11"/>
        <v>3</v>
      </c>
    </row>
    <row r="31" spans="1:13" x14ac:dyDescent="0.2">
      <c r="A31" t="s">
        <v>36</v>
      </c>
      <c r="B31" t="s">
        <v>236</v>
      </c>
      <c r="C31">
        <v>1154.18</v>
      </c>
      <c r="D31" t="s">
        <v>409</v>
      </c>
      <c r="E31" t="s">
        <v>421</v>
      </c>
      <c r="F31" t="s">
        <v>446</v>
      </c>
      <c r="G31">
        <v>2</v>
      </c>
      <c r="H31">
        <f t="shared" si="6"/>
        <v>1</v>
      </c>
      <c r="I31">
        <f t="shared" si="7"/>
        <v>1</v>
      </c>
      <c r="J31">
        <f t="shared" si="8"/>
        <v>0</v>
      </c>
      <c r="K31">
        <f t="shared" si="9"/>
        <v>1</v>
      </c>
      <c r="L31">
        <f t="shared" si="10"/>
        <v>1</v>
      </c>
      <c r="M31" s="6">
        <f t="shared" si="11"/>
        <v>4</v>
      </c>
    </row>
    <row r="32" spans="1:13" x14ac:dyDescent="0.2">
      <c r="A32" t="s">
        <v>37</v>
      </c>
      <c r="B32" t="s">
        <v>237</v>
      </c>
      <c r="C32">
        <v>533.48</v>
      </c>
      <c r="D32" t="s">
        <v>410</v>
      </c>
      <c r="E32" t="s">
        <v>418</v>
      </c>
      <c r="F32" t="s">
        <v>447</v>
      </c>
      <c r="G32">
        <v>1</v>
      </c>
      <c r="H32">
        <f t="shared" si="6"/>
        <v>0</v>
      </c>
      <c r="I32">
        <f t="shared" si="7"/>
        <v>1</v>
      </c>
      <c r="J32">
        <f t="shared" si="8"/>
        <v>0</v>
      </c>
      <c r="K32">
        <f t="shared" si="9"/>
        <v>1</v>
      </c>
      <c r="L32">
        <f t="shared" si="10"/>
        <v>1</v>
      </c>
      <c r="M32" s="6">
        <f t="shared" si="11"/>
        <v>3</v>
      </c>
    </row>
    <row r="33" spans="1:13" x14ac:dyDescent="0.2">
      <c r="A33" t="s">
        <v>38</v>
      </c>
      <c r="B33" t="s">
        <v>238</v>
      </c>
      <c r="C33">
        <v>3432.29</v>
      </c>
      <c r="D33" t="s">
        <v>409</v>
      </c>
      <c r="E33" t="s">
        <v>417</v>
      </c>
      <c r="F33" t="s">
        <v>448</v>
      </c>
      <c r="G33">
        <v>3</v>
      </c>
      <c r="H33">
        <f t="shared" si="6"/>
        <v>1</v>
      </c>
      <c r="I33">
        <f t="shared" si="7"/>
        <v>1</v>
      </c>
      <c r="J33">
        <f t="shared" si="8"/>
        <v>0</v>
      </c>
      <c r="K33">
        <f t="shared" si="9"/>
        <v>1</v>
      </c>
      <c r="L33">
        <f t="shared" si="10"/>
        <v>1</v>
      </c>
      <c r="M33" s="6">
        <f t="shared" si="11"/>
        <v>4</v>
      </c>
    </row>
    <row r="34" spans="1:13" x14ac:dyDescent="0.2">
      <c r="A34" t="s">
        <v>39</v>
      </c>
      <c r="B34" t="s">
        <v>239</v>
      </c>
      <c r="C34">
        <v>745.29</v>
      </c>
      <c r="D34" t="s">
        <v>415</v>
      </c>
      <c r="E34" t="s">
        <v>417</v>
      </c>
      <c r="F34" t="s">
        <v>441</v>
      </c>
      <c r="G34">
        <v>3</v>
      </c>
      <c r="H34">
        <f t="shared" si="6"/>
        <v>0</v>
      </c>
      <c r="I34">
        <f t="shared" si="7"/>
        <v>1</v>
      </c>
      <c r="J34">
        <f t="shared" si="8"/>
        <v>0</v>
      </c>
      <c r="K34">
        <f t="shared" si="9"/>
        <v>1</v>
      </c>
      <c r="L34">
        <f t="shared" si="10"/>
        <v>1</v>
      </c>
      <c r="M34" s="6">
        <f t="shared" si="11"/>
        <v>3</v>
      </c>
    </row>
    <row r="35" spans="1:13" x14ac:dyDescent="0.2">
      <c r="A35" t="s">
        <v>40</v>
      </c>
      <c r="B35" t="s">
        <v>240</v>
      </c>
      <c r="C35">
        <v>971.46</v>
      </c>
      <c r="D35" t="s">
        <v>409</v>
      </c>
      <c r="E35" t="s">
        <v>417</v>
      </c>
      <c r="F35" t="s">
        <v>439</v>
      </c>
      <c r="G35">
        <v>3</v>
      </c>
      <c r="H35">
        <f t="shared" si="6"/>
        <v>0</v>
      </c>
      <c r="I35">
        <f t="shared" si="7"/>
        <v>1</v>
      </c>
      <c r="J35">
        <f t="shared" si="8"/>
        <v>0</v>
      </c>
      <c r="K35">
        <f t="shared" si="9"/>
        <v>1</v>
      </c>
      <c r="L35">
        <f t="shared" si="10"/>
        <v>1</v>
      </c>
      <c r="M35" s="6">
        <f t="shared" si="11"/>
        <v>3</v>
      </c>
    </row>
    <row r="36" spans="1:13" x14ac:dyDescent="0.2">
      <c r="A36" t="s">
        <v>41</v>
      </c>
      <c r="B36" t="s">
        <v>241</v>
      </c>
      <c r="C36">
        <v>4380.7</v>
      </c>
      <c r="D36" t="s">
        <v>410</v>
      </c>
      <c r="E36" t="s">
        <v>420</v>
      </c>
      <c r="F36" t="s">
        <v>449</v>
      </c>
      <c r="G36">
        <v>1</v>
      </c>
      <c r="H36">
        <f t="shared" si="6"/>
        <v>1</v>
      </c>
      <c r="I36">
        <f t="shared" si="7"/>
        <v>1</v>
      </c>
      <c r="J36">
        <f t="shared" si="8"/>
        <v>0</v>
      </c>
      <c r="K36">
        <f t="shared" si="9"/>
        <v>1</v>
      </c>
      <c r="L36">
        <f t="shared" si="10"/>
        <v>1</v>
      </c>
      <c r="M36" s="6">
        <f t="shared" si="11"/>
        <v>4</v>
      </c>
    </row>
    <row r="37" spans="1:13" x14ac:dyDescent="0.2">
      <c r="A37" t="s">
        <v>42</v>
      </c>
      <c r="B37" t="s">
        <v>242</v>
      </c>
      <c r="C37">
        <v>2870.46</v>
      </c>
      <c r="D37" t="s">
        <v>409</v>
      </c>
      <c r="E37" t="s">
        <v>418</v>
      </c>
      <c r="F37" t="s">
        <v>450</v>
      </c>
      <c r="G37">
        <v>2</v>
      </c>
      <c r="H37">
        <f t="shared" si="6"/>
        <v>1</v>
      </c>
      <c r="I37">
        <f t="shared" si="7"/>
        <v>1</v>
      </c>
      <c r="J37">
        <f t="shared" si="8"/>
        <v>0</v>
      </c>
      <c r="K37">
        <f t="shared" si="9"/>
        <v>1</v>
      </c>
      <c r="L37">
        <f t="shared" si="10"/>
        <v>1</v>
      </c>
      <c r="M37" s="6">
        <f t="shared" si="11"/>
        <v>4</v>
      </c>
    </row>
    <row r="38" spans="1:13" x14ac:dyDescent="0.2">
      <c r="A38" t="s">
        <v>43</v>
      </c>
      <c r="B38" t="s">
        <v>243</v>
      </c>
      <c r="C38">
        <v>1913.78</v>
      </c>
      <c r="D38" t="s">
        <v>412</v>
      </c>
      <c r="E38" t="s">
        <v>421</v>
      </c>
      <c r="F38" t="s">
        <v>451</v>
      </c>
      <c r="G38">
        <v>3</v>
      </c>
      <c r="H38">
        <f t="shared" si="6"/>
        <v>1</v>
      </c>
      <c r="I38">
        <f t="shared" si="7"/>
        <v>0</v>
      </c>
      <c r="J38">
        <f t="shared" si="8"/>
        <v>0</v>
      </c>
      <c r="K38">
        <f t="shared" si="9"/>
        <v>1</v>
      </c>
      <c r="L38">
        <f t="shared" si="10"/>
        <v>1</v>
      </c>
      <c r="M38" s="6">
        <f t="shared" si="11"/>
        <v>3</v>
      </c>
    </row>
    <row r="39" spans="1:13" x14ac:dyDescent="0.2">
      <c r="A39" t="s">
        <v>44</v>
      </c>
      <c r="B39" t="s">
        <v>244</v>
      </c>
      <c r="C39">
        <v>3464.55</v>
      </c>
      <c r="D39" t="s">
        <v>409</v>
      </c>
      <c r="E39" t="s">
        <v>420</v>
      </c>
      <c r="F39" t="s">
        <v>452</v>
      </c>
      <c r="G39">
        <v>0</v>
      </c>
      <c r="H39">
        <f t="shared" si="6"/>
        <v>1</v>
      </c>
      <c r="I39">
        <f t="shared" si="7"/>
        <v>1</v>
      </c>
      <c r="J39">
        <f t="shared" si="8"/>
        <v>0</v>
      </c>
      <c r="K39">
        <f t="shared" si="9"/>
        <v>1</v>
      </c>
      <c r="L39">
        <f t="shared" si="10"/>
        <v>0</v>
      </c>
      <c r="M39" s="6">
        <f t="shared" si="11"/>
        <v>3</v>
      </c>
    </row>
    <row r="40" spans="1:13" x14ac:dyDescent="0.2">
      <c r="A40" t="s">
        <v>45</v>
      </c>
      <c r="B40" t="s">
        <v>245</v>
      </c>
      <c r="C40">
        <v>3000.92</v>
      </c>
      <c r="D40" t="s">
        <v>414</v>
      </c>
      <c r="E40" t="s">
        <v>418</v>
      </c>
      <c r="F40" t="s">
        <v>453</v>
      </c>
      <c r="G40">
        <v>2</v>
      </c>
      <c r="H40">
        <f t="shared" si="6"/>
        <v>1</v>
      </c>
      <c r="I40">
        <f t="shared" si="7"/>
        <v>1</v>
      </c>
      <c r="J40">
        <f t="shared" si="8"/>
        <v>0</v>
      </c>
      <c r="K40">
        <f t="shared" si="9"/>
        <v>1</v>
      </c>
      <c r="L40">
        <f t="shared" si="10"/>
        <v>1</v>
      </c>
      <c r="M40" s="6">
        <f t="shared" si="11"/>
        <v>4</v>
      </c>
    </row>
    <row r="41" spans="1:13" x14ac:dyDescent="0.2">
      <c r="A41" t="s">
        <v>46</v>
      </c>
      <c r="B41" t="s">
        <v>246</v>
      </c>
      <c r="C41">
        <v>4350.6499999999996</v>
      </c>
      <c r="D41" t="s">
        <v>416</v>
      </c>
      <c r="E41" t="s">
        <v>420</v>
      </c>
      <c r="F41" t="s">
        <v>439</v>
      </c>
      <c r="G41">
        <v>2</v>
      </c>
      <c r="H41">
        <f t="shared" si="6"/>
        <v>1</v>
      </c>
      <c r="I41">
        <f t="shared" si="7"/>
        <v>1</v>
      </c>
      <c r="J41">
        <f t="shared" si="8"/>
        <v>0</v>
      </c>
      <c r="K41">
        <f t="shared" si="9"/>
        <v>1</v>
      </c>
      <c r="L41">
        <f t="shared" si="10"/>
        <v>1</v>
      </c>
      <c r="M41" s="6">
        <f t="shared" si="11"/>
        <v>4</v>
      </c>
    </row>
    <row r="42" spans="1:13" x14ac:dyDescent="0.2">
      <c r="A42" t="s">
        <v>47</v>
      </c>
      <c r="B42" t="s">
        <v>247</v>
      </c>
      <c r="C42">
        <v>3409.69</v>
      </c>
      <c r="D42" t="s">
        <v>412</v>
      </c>
      <c r="E42" t="s">
        <v>421</v>
      </c>
      <c r="F42" t="s">
        <v>454</v>
      </c>
      <c r="G42">
        <v>3</v>
      </c>
      <c r="H42">
        <f t="shared" si="6"/>
        <v>1</v>
      </c>
      <c r="I42">
        <f t="shared" si="7"/>
        <v>0</v>
      </c>
      <c r="J42">
        <f t="shared" si="8"/>
        <v>0</v>
      </c>
      <c r="K42">
        <f t="shared" si="9"/>
        <v>1</v>
      </c>
      <c r="L42">
        <f t="shared" si="10"/>
        <v>1</v>
      </c>
      <c r="M42" s="6">
        <f t="shared" si="11"/>
        <v>3</v>
      </c>
    </row>
    <row r="43" spans="1:13" x14ac:dyDescent="0.2">
      <c r="A43" t="s">
        <v>48</v>
      </c>
      <c r="B43" t="s">
        <v>248</v>
      </c>
      <c r="C43">
        <v>4231.87</v>
      </c>
      <c r="D43" t="s">
        <v>413</v>
      </c>
      <c r="E43" t="s">
        <v>421</v>
      </c>
      <c r="F43" t="s">
        <v>455</v>
      </c>
      <c r="G43">
        <v>3</v>
      </c>
      <c r="H43">
        <f t="shared" si="6"/>
        <v>1</v>
      </c>
      <c r="I43">
        <f t="shared" si="7"/>
        <v>1</v>
      </c>
      <c r="J43">
        <f t="shared" si="8"/>
        <v>0</v>
      </c>
      <c r="K43">
        <f t="shared" si="9"/>
        <v>1</v>
      </c>
      <c r="L43">
        <f t="shared" si="10"/>
        <v>1</v>
      </c>
      <c r="M43" s="6">
        <f t="shared" si="11"/>
        <v>4</v>
      </c>
    </row>
    <row r="44" spans="1:13" x14ac:dyDescent="0.2">
      <c r="A44" t="s">
        <v>49</v>
      </c>
      <c r="B44" t="s">
        <v>249</v>
      </c>
      <c r="C44">
        <v>218.57</v>
      </c>
      <c r="D44" t="s">
        <v>410</v>
      </c>
      <c r="E44" t="s">
        <v>419</v>
      </c>
      <c r="F44" t="s">
        <v>456</v>
      </c>
      <c r="G44">
        <v>0</v>
      </c>
      <c r="H44">
        <f t="shared" si="6"/>
        <v>0</v>
      </c>
      <c r="I44">
        <f t="shared" si="7"/>
        <v>1</v>
      </c>
      <c r="J44">
        <f t="shared" si="8"/>
        <v>0</v>
      </c>
      <c r="K44">
        <f t="shared" si="9"/>
        <v>1</v>
      </c>
      <c r="L44">
        <f t="shared" si="10"/>
        <v>0</v>
      </c>
      <c r="M44" s="6">
        <f t="shared" si="11"/>
        <v>2</v>
      </c>
    </row>
    <row r="45" spans="1:13" x14ac:dyDescent="0.2">
      <c r="A45" t="s">
        <v>50</v>
      </c>
      <c r="B45" t="s">
        <v>250</v>
      </c>
      <c r="C45">
        <v>2832.02</v>
      </c>
      <c r="D45" t="s">
        <v>410</v>
      </c>
      <c r="E45" t="s">
        <v>418</v>
      </c>
      <c r="F45" t="s">
        <v>438</v>
      </c>
      <c r="G45">
        <v>1</v>
      </c>
      <c r="H45">
        <f t="shared" si="6"/>
        <v>1</v>
      </c>
      <c r="I45">
        <f t="shared" si="7"/>
        <v>1</v>
      </c>
      <c r="J45">
        <f t="shared" si="8"/>
        <v>0</v>
      </c>
      <c r="K45">
        <f t="shared" si="9"/>
        <v>1</v>
      </c>
      <c r="L45">
        <f t="shared" si="10"/>
        <v>1</v>
      </c>
      <c r="M45" s="6">
        <f t="shared" si="11"/>
        <v>4</v>
      </c>
    </row>
    <row r="46" spans="1:13" x14ac:dyDescent="0.2">
      <c r="A46" t="s">
        <v>51</v>
      </c>
      <c r="B46" t="s">
        <v>251</v>
      </c>
      <c r="C46">
        <v>660.79</v>
      </c>
      <c r="D46" t="s">
        <v>408</v>
      </c>
      <c r="E46" t="s">
        <v>422</v>
      </c>
      <c r="F46" t="s">
        <v>457</v>
      </c>
      <c r="G46">
        <v>0</v>
      </c>
      <c r="H46">
        <f t="shared" si="6"/>
        <v>0</v>
      </c>
      <c r="I46">
        <f t="shared" si="7"/>
        <v>1</v>
      </c>
      <c r="J46">
        <f t="shared" si="8"/>
        <v>1</v>
      </c>
      <c r="K46">
        <f t="shared" si="9"/>
        <v>1</v>
      </c>
      <c r="L46">
        <f t="shared" si="10"/>
        <v>0</v>
      </c>
      <c r="M46" s="6">
        <f t="shared" si="11"/>
        <v>3</v>
      </c>
    </row>
    <row r="47" spans="1:13" x14ac:dyDescent="0.2">
      <c r="A47" t="s">
        <v>52</v>
      </c>
      <c r="B47" t="s">
        <v>252</v>
      </c>
      <c r="C47">
        <v>1296.8599999999999</v>
      </c>
      <c r="D47" t="s">
        <v>408</v>
      </c>
      <c r="E47" t="s">
        <v>417</v>
      </c>
      <c r="F47" t="s">
        <v>439</v>
      </c>
      <c r="G47">
        <v>0</v>
      </c>
      <c r="H47">
        <f t="shared" si="6"/>
        <v>1</v>
      </c>
      <c r="I47">
        <f t="shared" si="7"/>
        <v>1</v>
      </c>
      <c r="J47">
        <f t="shared" si="8"/>
        <v>0</v>
      </c>
      <c r="K47">
        <f t="shared" si="9"/>
        <v>1</v>
      </c>
      <c r="L47">
        <f t="shared" si="10"/>
        <v>0</v>
      </c>
      <c r="M47" s="6">
        <f t="shared" si="11"/>
        <v>3</v>
      </c>
    </row>
    <row r="48" spans="1:13" x14ac:dyDescent="0.2">
      <c r="A48" t="s">
        <v>53</v>
      </c>
      <c r="B48" t="s">
        <v>253</v>
      </c>
      <c r="C48">
        <v>1976.25</v>
      </c>
      <c r="D48" t="s">
        <v>416</v>
      </c>
      <c r="E48" t="s">
        <v>419</v>
      </c>
      <c r="F48" t="s">
        <v>458</v>
      </c>
      <c r="G48">
        <v>3</v>
      </c>
      <c r="H48">
        <f t="shared" si="6"/>
        <v>1</v>
      </c>
      <c r="I48">
        <f t="shared" si="7"/>
        <v>1</v>
      </c>
      <c r="J48">
        <f t="shared" si="8"/>
        <v>0</v>
      </c>
      <c r="K48">
        <f t="shared" si="9"/>
        <v>1</v>
      </c>
      <c r="L48">
        <f t="shared" si="10"/>
        <v>1</v>
      </c>
      <c r="M48" s="6">
        <f t="shared" si="11"/>
        <v>4</v>
      </c>
    </row>
    <row r="49" spans="1:13" x14ac:dyDescent="0.2">
      <c r="A49" t="s">
        <v>54</v>
      </c>
      <c r="B49" t="s">
        <v>254</v>
      </c>
      <c r="C49">
        <v>22.47</v>
      </c>
      <c r="D49" t="s">
        <v>414</v>
      </c>
      <c r="E49" t="s">
        <v>418</v>
      </c>
      <c r="F49" t="s">
        <v>459</v>
      </c>
      <c r="G49">
        <v>3</v>
      </c>
      <c r="H49">
        <f t="shared" si="6"/>
        <v>0</v>
      </c>
      <c r="I49">
        <f t="shared" si="7"/>
        <v>1</v>
      </c>
      <c r="J49">
        <f t="shared" si="8"/>
        <v>0</v>
      </c>
      <c r="K49">
        <f t="shared" si="9"/>
        <v>1</v>
      </c>
      <c r="L49">
        <f t="shared" si="10"/>
        <v>1</v>
      </c>
      <c r="M49" s="6">
        <f t="shared" si="11"/>
        <v>3</v>
      </c>
    </row>
    <row r="50" spans="1:13" x14ac:dyDescent="0.2">
      <c r="A50" t="s">
        <v>55</v>
      </c>
      <c r="B50" t="s">
        <v>255</v>
      </c>
      <c r="C50">
        <v>4105.03</v>
      </c>
      <c r="D50" t="s">
        <v>415</v>
      </c>
      <c r="E50" t="s">
        <v>419</v>
      </c>
      <c r="F50" t="s">
        <v>460</v>
      </c>
      <c r="G50">
        <v>0</v>
      </c>
      <c r="H50">
        <f t="shared" si="6"/>
        <v>1</v>
      </c>
      <c r="I50">
        <f t="shared" si="7"/>
        <v>1</v>
      </c>
      <c r="J50">
        <f t="shared" si="8"/>
        <v>0</v>
      </c>
      <c r="K50">
        <f t="shared" si="9"/>
        <v>1</v>
      </c>
      <c r="L50">
        <f t="shared" si="10"/>
        <v>0</v>
      </c>
      <c r="M50" s="6">
        <f t="shared" si="11"/>
        <v>3</v>
      </c>
    </row>
    <row r="51" spans="1:13" x14ac:dyDescent="0.2">
      <c r="A51" t="s">
        <v>56</v>
      </c>
      <c r="B51" t="s">
        <v>256</v>
      </c>
      <c r="C51">
        <v>862.02</v>
      </c>
      <c r="D51" t="s">
        <v>413</v>
      </c>
      <c r="E51" t="s">
        <v>420</v>
      </c>
      <c r="F51" t="s">
        <v>457</v>
      </c>
      <c r="G51">
        <v>0</v>
      </c>
      <c r="H51">
        <f t="shared" ref="H51:H82" si="12">IF(C51&gt;1000,1,0)</f>
        <v>0</v>
      </c>
      <c r="I51">
        <f t="shared" ref="I51:I82" si="13">IF(D51&lt;&gt;"USA", 1, 0)</f>
        <v>1</v>
      </c>
      <c r="J51">
        <f t="shared" ref="J51:J82" si="14">IF(E51="Wire", 1, 0)</f>
        <v>0</v>
      </c>
      <c r="K51">
        <f t="shared" ref="K51:K82" si="15">IF(OR(F51&lt;TIME(5,0,0), F51&gt;TIME(23,0,0)), 1, 0)</f>
        <v>1</v>
      </c>
      <c r="L51">
        <f t="shared" ref="L51:L82" si="16">IF(G51&gt;0, 1, 0)</f>
        <v>0</v>
      </c>
      <c r="M51" s="6">
        <f t="shared" ref="M51:M82" si="17">SUM(H51:L51)</f>
        <v>2</v>
      </c>
    </row>
    <row r="52" spans="1:13" x14ac:dyDescent="0.2">
      <c r="A52" t="s">
        <v>57</v>
      </c>
      <c r="B52" t="s">
        <v>257</v>
      </c>
      <c r="C52">
        <v>3271.32</v>
      </c>
      <c r="D52" t="s">
        <v>407</v>
      </c>
      <c r="E52" t="s">
        <v>417</v>
      </c>
      <c r="F52" t="s">
        <v>433</v>
      </c>
      <c r="G52">
        <v>2</v>
      </c>
      <c r="H52">
        <f t="shared" si="12"/>
        <v>1</v>
      </c>
      <c r="I52">
        <f t="shared" si="13"/>
        <v>1</v>
      </c>
      <c r="J52">
        <f t="shared" si="14"/>
        <v>0</v>
      </c>
      <c r="K52">
        <f t="shared" si="15"/>
        <v>1</v>
      </c>
      <c r="L52">
        <f t="shared" si="16"/>
        <v>1</v>
      </c>
      <c r="M52" s="6">
        <f t="shared" si="17"/>
        <v>4</v>
      </c>
    </row>
    <row r="53" spans="1:13" x14ac:dyDescent="0.2">
      <c r="A53" t="s">
        <v>58</v>
      </c>
      <c r="B53" t="s">
        <v>258</v>
      </c>
      <c r="C53">
        <v>4412.22</v>
      </c>
      <c r="D53" t="s">
        <v>412</v>
      </c>
      <c r="E53" t="s">
        <v>420</v>
      </c>
      <c r="F53" t="s">
        <v>461</v>
      </c>
      <c r="G53">
        <v>1</v>
      </c>
      <c r="H53">
        <f t="shared" si="12"/>
        <v>1</v>
      </c>
      <c r="I53">
        <f t="shared" si="13"/>
        <v>0</v>
      </c>
      <c r="J53">
        <f t="shared" si="14"/>
        <v>0</v>
      </c>
      <c r="K53">
        <f t="shared" si="15"/>
        <v>1</v>
      </c>
      <c r="L53">
        <f t="shared" si="16"/>
        <v>1</v>
      </c>
      <c r="M53" s="6">
        <f t="shared" si="17"/>
        <v>3</v>
      </c>
    </row>
    <row r="54" spans="1:13" x14ac:dyDescent="0.2">
      <c r="A54" t="s">
        <v>59</v>
      </c>
      <c r="B54" t="s">
        <v>259</v>
      </c>
      <c r="C54">
        <v>526.86</v>
      </c>
      <c r="D54" t="s">
        <v>410</v>
      </c>
      <c r="E54" t="s">
        <v>421</v>
      </c>
      <c r="F54" t="s">
        <v>462</v>
      </c>
      <c r="G54">
        <v>0</v>
      </c>
      <c r="H54">
        <f t="shared" si="12"/>
        <v>0</v>
      </c>
      <c r="I54">
        <f t="shared" si="13"/>
        <v>1</v>
      </c>
      <c r="J54">
        <f t="shared" si="14"/>
        <v>0</v>
      </c>
      <c r="K54">
        <f t="shared" si="15"/>
        <v>1</v>
      </c>
      <c r="L54">
        <f t="shared" si="16"/>
        <v>0</v>
      </c>
      <c r="M54" s="6">
        <f t="shared" si="17"/>
        <v>2</v>
      </c>
    </row>
    <row r="55" spans="1:13" x14ac:dyDescent="0.2">
      <c r="A55" t="s">
        <v>60</v>
      </c>
      <c r="B55" t="s">
        <v>260</v>
      </c>
      <c r="C55">
        <v>254.03</v>
      </c>
      <c r="D55" t="s">
        <v>413</v>
      </c>
      <c r="E55" t="s">
        <v>417</v>
      </c>
      <c r="F55" t="s">
        <v>460</v>
      </c>
      <c r="G55">
        <v>2</v>
      </c>
      <c r="H55">
        <f t="shared" si="12"/>
        <v>0</v>
      </c>
      <c r="I55">
        <f t="shared" si="13"/>
        <v>1</v>
      </c>
      <c r="J55">
        <f t="shared" si="14"/>
        <v>0</v>
      </c>
      <c r="K55">
        <f t="shared" si="15"/>
        <v>1</v>
      </c>
      <c r="L55">
        <f t="shared" si="16"/>
        <v>1</v>
      </c>
      <c r="M55" s="6">
        <f t="shared" si="17"/>
        <v>3</v>
      </c>
    </row>
    <row r="56" spans="1:13" x14ac:dyDescent="0.2">
      <c r="A56" t="s">
        <v>61</v>
      </c>
      <c r="B56" t="s">
        <v>261</v>
      </c>
      <c r="C56">
        <v>3044.85</v>
      </c>
      <c r="D56" t="s">
        <v>411</v>
      </c>
      <c r="E56" t="s">
        <v>419</v>
      </c>
      <c r="F56" t="s">
        <v>458</v>
      </c>
      <c r="G56">
        <v>2</v>
      </c>
      <c r="H56">
        <f t="shared" si="12"/>
        <v>1</v>
      </c>
      <c r="I56">
        <f t="shared" si="13"/>
        <v>1</v>
      </c>
      <c r="J56">
        <f t="shared" si="14"/>
        <v>0</v>
      </c>
      <c r="K56">
        <f t="shared" si="15"/>
        <v>1</v>
      </c>
      <c r="L56">
        <f t="shared" si="16"/>
        <v>1</v>
      </c>
      <c r="M56" s="6">
        <f t="shared" si="17"/>
        <v>4</v>
      </c>
    </row>
    <row r="57" spans="1:13" x14ac:dyDescent="0.2">
      <c r="A57" t="s">
        <v>62</v>
      </c>
      <c r="B57" t="s">
        <v>262</v>
      </c>
      <c r="C57">
        <v>2550.92</v>
      </c>
      <c r="D57" t="s">
        <v>407</v>
      </c>
      <c r="E57" t="s">
        <v>417</v>
      </c>
      <c r="F57" t="s">
        <v>436</v>
      </c>
      <c r="G57">
        <v>3</v>
      </c>
      <c r="H57">
        <f t="shared" si="12"/>
        <v>1</v>
      </c>
      <c r="I57">
        <f t="shared" si="13"/>
        <v>1</v>
      </c>
      <c r="J57">
        <f t="shared" si="14"/>
        <v>0</v>
      </c>
      <c r="K57">
        <f t="shared" si="15"/>
        <v>1</v>
      </c>
      <c r="L57">
        <f t="shared" si="16"/>
        <v>1</v>
      </c>
      <c r="M57" s="6">
        <f t="shared" si="17"/>
        <v>4</v>
      </c>
    </row>
    <row r="58" spans="1:13" x14ac:dyDescent="0.2">
      <c r="A58" t="s">
        <v>63</v>
      </c>
      <c r="B58" t="s">
        <v>263</v>
      </c>
      <c r="C58">
        <v>2217.96</v>
      </c>
      <c r="D58" t="s">
        <v>415</v>
      </c>
      <c r="E58" t="s">
        <v>419</v>
      </c>
      <c r="F58" t="s">
        <v>430</v>
      </c>
      <c r="G58">
        <v>3</v>
      </c>
      <c r="H58">
        <f t="shared" si="12"/>
        <v>1</v>
      </c>
      <c r="I58">
        <f t="shared" si="13"/>
        <v>1</v>
      </c>
      <c r="J58">
        <f t="shared" si="14"/>
        <v>0</v>
      </c>
      <c r="K58">
        <f t="shared" si="15"/>
        <v>1</v>
      </c>
      <c r="L58">
        <f t="shared" si="16"/>
        <v>1</v>
      </c>
      <c r="M58" s="6">
        <f t="shared" si="17"/>
        <v>4</v>
      </c>
    </row>
    <row r="59" spans="1:13" x14ac:dyDescent="0.2">
      <c r="A59" t="s">
        <v>64</v>
      </c>
      <c r="B59" t="s">
        <v>264</v>
      </c>
      <c r="C59">
        <v>3593.67</v>
      </c>
      <c r="D59" t="s">
        <v>408</v>
      </c>
      <c r="E59" t="s">
        <v>417</v>
      </c>
      <c r="F59" t="s">
        <v>452</v>
      </c>
      <c r="G59">
        <v>0</v>
      </c>
      <c r="H59">
        <f t="shared" si="12"/>
        <v>1</v>
      </c>
      <c r="I59">
        <f t="shared" si="13"/>
        <v>1</v>
      </c>
      <c r="J59">
        <f t="shared" si="14"/>
        <v>0</v>
      </c>
      <c r="K59">
        <f t="shared" si="15"/>
        <v>1</v>
      </c>
      <c r="L59">
        <f t="shared" si="16"/>
        <v>0</v>
      </c>
      <c r="M59" s="6">
        <f t="shared" si="17"/>
        <v>3</v>
      </c>
    </row>
    <row r="60" spans="1:13" x14ac:dyDescent="0.2">
      <c r="A60" t="s">
        <v>65</v>
      </c>
      <c r="B60" t="s">
        <v>265</v>
      </c>
      <c r="C60">
        <v>2741.83</v>
      </c>
      <c r="D60" t="s">
        <v>409</v>
      </c>
      <c r="E60" t="s">
        <v>420</v>
      </c>
      <c r="F60" t="s">
        <v>430</v>
      </c>
      <c r="G60">
        <v>0</v>
      </c>
      <c r="H60">
        <f t="shared" si="12"/>
        <v>1</v>
      </c>
      <c r="I60">
        <f t="shared" si="13"/>
        <v>1</v>
      </c>
      <c r="J60">
        <f t="shared" si="14"/>
        <v>0</v>
      </c>
      <c r="K60">
        <f t="shared" si="15"/>
        <v>1</v>
      </c>
      <c r="L60">
        <f t="shared" si="16"/>
        <v>0</v>
      </c>
      <c r="M60" s="6">
        <f t="shared" si="17"/>
        <v>3</v>
      </c>
    </row>
    <row r="61" spans="1:13" x14ac:dyDescent="0.2">
      <c r="A61" t="s">
        <v>66</v>
      </c>
      <c r="B61" t="s">
        <v>266</v>
      </c>
      <c r="C61">
        <v>1588.21</v>
      </c>
      <c r="D61" t="s">
        <v>413</v>
      </c>
      <c r="E61" t="s">
        <v>419</v>
      </c>
      <c r="F61" t="s">
        <v>463</v>
      </c>
      <c r="G61">
        <v>2</v>
      </c>
      <c r="H61">
        <f t="shared" si="12"/>
        <v>1</v>
      </c>
      <c r="I61">
        <f t="shared" si="13"/>
        <v>1</v>
      </c>
      <c r="J61">
        <f t="shared" si="14"/>
        <v>0</v>
      </c>
      <c r="K61">
        <f t="shared" si="15"/>
        <v>1</v>
      </c>
      <c r="L61">
        <f t="shared" si="16"/>
        <v>1</v>
      </c>
      <c r="M61" s="6">
        <f t="shared" si="17"/>
        <v>4</v>
      </c>
    </row>
    <row r="62" spans="1:13" x14ac:dyDescent="0.2">
      <c r="A62" t="s">
        <v>67</v>
      </c>
      <c r="B62" t="s">
        <v>267</v>
      </c>
      <c r="C62">
        <v>2419.88</v>
      </c>
      <c r="D62" t="s">
        <v>412</v>
      </c>
      <c r="E62" t="s">
        <v>418</v>
      </c>
      <c r="F62" t="s">
        <v>439</v>
      </c>
      <c r="G62">
        <v>2</v>
      </c>
      <c r="H62">
        <f t="shared" si="12"/>
        <v>1</v>
      </c>
      <c r="I62">
        <f t="shared" si="13"/>
        <v>0</v>
      </c>
      <c r="J62">
        <f t="shared" si="14"/>
        <v>0</v>
      </c>
      <c r="K62">
        <f t="shared" si="15"/>
        <v>1</v>
      </c>
      <c r="L62">
        <f t="shared" si="16"/>
        <v>1</v>
      </c>
      <c r="M62" s="6">
        <f t="shared" si="17"/>
        <v>3</v>
      </c>
    </row>
    <row r="63" spans="1:13" x14ac:dyDescent="0.2">
      <c r="A63" t="s">
        <v>68</v>
      </c>
      <c r="B63" t="s">
        <v>268</v>
      </c>
      <c r="C63">
        <v>2174.8000000000002</v>
      </c>
      <c r="D63" t="s">
        <v>411</v>
      </c>
      <c r="E63" t="s">
        <v>419</v>
      </c>
      <c r="F63" t="s">
        <v>447</v>
      </c>
      <c r="G63">
        <v>2</v>
      </c>
      <c r="H63">
        <f t="shared" si="12"/>
        <v>1</v>
      </c>
      <c r="I63">
        <f t="shared" si="13"/>
        <v>1</v>
      </c>
      <c r="J63">
        <f t="shared" si="14"/>
        <v>0</v>
      </c>
      <c r="K63">
        <f t="shared" si="15"/>
        <v>1</v>
      </c>
      <c r="L63">
        <f t="shared" si="16"/>
        <v>1</v>
      </c>
      <c r="M63" s="6">
        <f t="shared" si="17"/>
        <v>4</v>
      </c>
    </row>
    <row r="64" spans="1:13" x14ac:dyDescent="0.2">
      <c r="A64" t="s">
        <v>69</v>
      </c>
      <c r="B64" t="s">
        <v>269</v>
      </c>
      <c r="C64">
        <v>4723.53</v>
      </c>
      <c r="D64" t="s">
        <v>415</v>
      </c>
      <c r="E64" t="s">
        <v>420</v>
      </c>
      <c r="F64" t="s">
        <v>446</v>
      </c>
      <c r="G64">
        <v>1</v>
      </c>
      <c r="H64">
        <f t="shared" si="12"/>
        <v>1</v>
      </c>
      <c r="I64">
        <f t="shared" si="13"/>
        <v>1</v>
      </c>
      <c r="J64">
        <f t="shared" si="14"/>
        <v>0</v>
      </c>
      <c r="K64">
        <f t="shared" si="15"/>
        <v>1</v>
      </c>
      <c r="L64">
        <f t="shared" si="16"/>
        <v>1</v>
      </c>
      <c r="M64" s="6">
        <f t="shared" si="17"/>
        <v>4</v>
      </c>
    </row>
    <row r="65" spans="1:13" x14ac:dyDescent="0.2">
      <c r="A65" t="s">
        <v>70</v>
      </c>
      <c r="B65" t="s">
        <v>270</v>
      </c>
      <c r="C65">
        <v>4530.74</v>
      </c>
      <c r="D65" t="s">
        <v>411</v>
      </c>
      <c r="E65" t="s">
        <v>420</v>
      </c>
      <c r="F65" t="s">
        <v>464</v>
      </c>
      <c r="G65">
        <v>1</v>
      </c>
      <c r="H65">
        <f t="shared" si="12"/>
        <v>1</v>
      </c>
      <c r="I65">
        <f t="shared" si="13"/>
        <v>1</v>
      </c>
      <c r="J65">
        <f t="shared" si="14"/>
        <v>0</v>
      </c>
      <c r="K65">
        <f t="shared" si="15"/>
        <v>1</v>
      </c>
      <c r="L65">
        <f t="shared" si="16"/>
        <v>1</v>
      </c>
      <c r="M65" s="6">
        <f t="shared" si="17"/>
        <v>4</v>
      </c>
    </row>
    <row r="66" spans="1:13" x14ac:dyDescent="0.2">
      <c r="A66" t="s">
        <v>71</v>
      </c>
      <c r="B66" t="s">
        <v>271</v>
      </c>
      <c r="C66">
        <v>242.53</v>
      </c>
      <c r="D66" t="s">
        <v>412</v>
      </c>
      <c r="E66" t="s">
        <v>418</v>
      </c>
      <c r="F66" t="s">
        <v>439</v>
      </c>
      <c r="G66">
        <v>1</v>
      </c>
      <c r="H66">
        <f t="shared" si="12"/>
        <v>0</v>
      </c>
      <c r="I66">
        <f t="shared" si="13"/>
        <v>0</v>
      </c>
      <c r="J66">
        <f t="shared" si="14"/>
        <v>0</v>
      </c>
      <c r="K66">
        <f t="shared" si="15"/>
        <v>1</v>
      </c>
      <c r="L66">
        <f t="shared" si="16"/>
        <v>1</v>
      </c>
      <c r="M66" s="6">
        <f t="shared" si="17"/>
        <v>2</v>
      </c>
    </row>
    <row r="67" spans="1:13" x14ac:dyDescent="0.2">
      <c r="A67" t="s">
        <v>72</v>
      </c>
      <c r="B67" t="s">
        <v>272</v>
      </c>
      <c r="C67">
        <v>930.05</v>
      </c>
      <c r="D67" t="s">
        <v>412</v>
      </c>
      <c r="E67" t="s">
        <v>417</v>
      </c>
      <c r="F67" t="s">
        <v>441</v>
      </c>
      <c r="G67">
        <v>1</v>
      </c>
      <c r="H67">
        <f t="shared" si="12"/>
        <v>0</v>
      </c>
      <c r="I67">
        <f t="shared" si="13"/>
        <v>0</v>
      </c>
      <c r="J67">
        <f t="shared" si="14"/>
        <v>0</v>
      </c>
      <c r="K67">
        <f t="shared" si="15"/>
        <v>1</v>
      </c>
      <c r="L67">
        <f t="shared" si="16"/>
        <v>1</v>
      </c>
      <c r="M67" s="6">
        <f t="shared" si="17"/>
        <v>2</v>
      </c>
    </row>
    <row r="68" spans="1:13" x14ac:dyDescent="0.2">
      <c r="A68" t="s">
        <v>73</v>
      </c>
      <c r="B68" t="s">
        <v>273</v>
      </c>
      <c r="C68">
        <v>487.77</v>
      </c>
      <c r="D68" t="s">
        <v>408</v>
      </c>
      <c r="E68" t="s">
        <v>417</v>
      </c>
      <c r="F68" t="s">
        <v>462</v>
      </c>
      <c r="G68">
        <v>1</v>
      </c>
      <c r="H68">
        <f t="shared" si="12"/>
        <v>0</v>
      </c>
      <c r="I68">
        <f t="shared" si="13"/>
        <v>1</v>
      </c>
      <c r="J68">
        <f t="shared" si="14"/>
        <v>0</v>
      </c>
      <c r="K68">
        <f t="shared" si="15"/>
        <v>1</v>
      </c>
      <c r="L68">
        <f t="shared" si="16"/>
        <v>1</v>
      </c>
      <c r="M68" s="6">
        <f t="shared" si="17"/>
        <v>3</v>
      </c>
    </row>
    <row r="69" spans="1:13" x14ac:dyDescent="0.2">
      <c r="A69" t="s">
        <v>74</v>
      </c>
      <c r="B69" t="s">
        <v>274</v>
      </c>
      <c r="C69">
        <v>973.53</v>
      </c>
      <c r="D69" t="s">
        <v>407</v>
      </c>
      <c r="E69" t="s">
        <v>417</v>
      </c>
      <c r="F69" t="s">
        <v>448</v>
      </c>
      <c r="G69">
        <v>0</v>
      </c>
      <c r="H69">
        <f t="shared" si="12"/>
        <v>0</v>
      </c>
      <c r="I69">
        <f t="shared" si="13"/>
        <v>1</v>
      </c>
      <c r="J69">
        <f t="shared" si="14"/>
        <v>0</v>
      </c>
      <c r="K69">
        <f t="shared" si="15"/>
        <v>1</v>
      </c>
      <c r="L69">
        <f t="shared" si="16"/>
        <v>0</v>
      </c>
      <c r="M69" s="6">
        <f t="shared" si="17"/>
        <v>2</v>
      </c>
    </row>
    <row r="70" spans="1:13" x14ac:dyDescent="0.2">
      <c r="A70" t="s">
        <v>75</v>
      </c>
      <c r="B70" t="s">
        <v>275</v>
      </c>
      <c r="C70">
        <v>4771.25</v>
      </c>
      <c r="D70" t="s">
        <v>408</v>
      </c>
      <c r="E70" t="s">
        <v>417</v>
      </c>
      <c r="F70" t="s">
        <v>465</v>
      </c>
      <c r="G70">
        <v>2</v>
      </c>
      <c r="H70">
        <f t="shared" si="12"/>
        <v>1</v>
      </c>
      <c r="I70">
        <f t="shared" si="13"/>
        <v>1</v>
      </c>
      <c r="J70">
        <f t="shared" si="14"/>
        <v>0</v>
      </c>
      <c r="K70">
        <f t="shared" si="15"/>
        <v>1</v>
      </c>
      <c r="L70">
        <f t="shared" si="16"/>
        <v>1</v>
      </c>
      <c r="M70" s="6">
        <f t="shared" si="17"/>
        <v>4</v>
      </c>
    </row>
    <row r="71" spans="1:13" x14ac:dyDescent="0.2">
      <c r="A71" t="s">
        <v>76</v>
      </c>
      <c r="B71" t="s">
        <v>276</v>
      </c>
      <c r="C71">
        <v>2241.2600000000002</v>
      </c>
      <c r="D71" t="s">
        <v>408</v>
      </c>
      <c r="E71" t="s">
        <v>419</v>
      </c>
      <c r="F71" t="s">
        <v>466</v>
      </c>
      <c r="G71">
        <v>3</v>
      </c>
      <c r="H71">
        <f t="shared" si="12"/>
        <v>1</v>
      </c>
      <c r="I71">
        <f t="shared" si="13"/>
        <v>1</v>
      </c>
      <c r="J71">
        <f t="shared" si="14"/>
        <v>0</v>
      </c>
      <c r="K71">
        <f t="shared" si="15"/>
        <v>1</v>
      </c>
      <c r="L71">
        <f t="shared" si="16"/>
        <v>1</v>
      </c>
      <c r="M71" s="6">
        <f t="shared" si="17"/>
        <v>4</v>
      </c>
    </row>
    <row r="72" spans="1:13" x14ac:dyDescent="0.2">
      <c r="A72" t="s">
        <v>77</v>
      </c>
      <c r="B72" t="s">
        <v>277</v>
      </c>
      <c r="C72">
        <v>2199.62</v>
      </c>
      <c r="D72" t="s">
        <v>407</v>
      </c>
      <c r="E72" t="s">
        <v>421</v>
      </c>
      <c r="F72" t="s">
        <v>467</v>
      </c>
      <c r="G72">
        <v>2</v>
      </c>
      <c r="H72">
        <f t="shared" si="12"/>
        <v>1</v>
      </c>
      <c r="I72">
        <f t="shared" si="13"/>
        <v>1</v>
      </c>
      <c r="J72">
        <f t="shared" si="14"/>
        <v>0</v>
      </c>
      <c r="K72">
        <f t="shared" si="15"/>
        <v>1</v>
      </c>
      <c r="L72">
        <f t="shared" si="16"/>
        <v>1</v>
      </c>
      <c r="M72" s="6">
        <f t="shared" si="17"/>
        <v>4</v>
      </c>
    </row>
    <row r="73" spans="1:13" x14ac:dyDescent="0.2">
      <c r="A73" t="s">
        <v>78</v>
      </c>
      <c r="B73" t="s">
        <v>278</v>
      </c>
      <c r="C73">
        <v>3668.5</v>
      </c>
      <c r="D73" t="s">
        <v>407</v>
      </c>
      <c r="E73" t="s">
        <v>421</v>
      </c>
      <c r="F73" t="s">
        <v>468</v>
      </c>
      <c r="G73">
        <v>0</v>
      </c>
      <c r="H73">
        <f t="shared" si="12"/>
        <v>1</v>
      </c>
      <c r="I73">
        <f t="shared" si="13"/>
        <v>1</v>
      </c>
      <c r="J73">
        <f t="shared" si="14"/>
        <v>0</v>
      </c>
      <c r="K73">
        <f t="shared" si="15"/>
        <v>1</v>
      </c>
      <c r="L73">
        <f t="shared" si="16"/>
        <v>0</v>
      </c>
      <c r="M73" s="6">
        <f t="shared" si="17"/>
        <v>3</v>
      </c>
    </row>
    <row r="74" spans="1:13" x14ac:dyDescent="0.2">
      <c r="A74" t="s">
        <v>79</v>
      </c>
      <c r="B74" t="s">
        <v>279</v>
      </c>
      <c r="C74">
        <v>449.67</v>
      </c>
      <c r="D74" t="s">
        <v>408</v>
      </c>
      <c r="E74" t="s">
        <v>422</v>
      </c>
      <c r="F74" t="s">
        <v>469</v>
      </c>
      <c r="G74">
        <v>0</v>
      </c>
      <c r="H74">
        <f t="shared" si="12"/>
        <v>0</v>
      </c>
      <c r="I74">
        <f t="shared" si="13"/>
        <v>1</v>
      </c>
      <c r="J74">
        <f t="shared" si="14"/>
        <v>1</v>
      </c>
      <c r="K74">
        <f t="shared" si="15"/>
        <v>1</v>
      </c>
      <c r="L74">
        <f t="shared" si="16"/>
        <v>0</v>
      </c>
      <c r="M74" s="6">
        <f t="shared" si="17"/>
        <v>3</v>
      </c>
    </row>
    <row r="75" spans="1:13" x14ac:dyDescent="0.2">
      <c r="A75" t="s">
        <v>80</v>
      </c>
      <c r="B75" t="s">
        <v>280</v>
      </c>
      <c r="C75">
        <v>977.96</v>
      </c>
      <c r="D75" t="s">
        <v>412</v>
      </c>
      <c r="E75" t="s">
        <v>421</v>
      </c>
      <c r="F75" t="s">
        <v>470</v>
      </c>
      <c r="G75">
        <v>1</v>
      </c>
      <c r="H75">
        <f t="shared" si="12"/>
        <v>0</v>
      </c>
      <c r="I75">
        <f t="shared" si="13"/>
        <v>0</v>
      </c>
      <c r="J75">
        <f t="shared" si="14"/>
        <v>0</v>
      </c>
      <c r="K75">
        <f t="shared" si="15"/>
        <v>1</v>
      </c>
      <c r="L75">
        <f t="shared" si="16"/>
        <v>1</v>
      </c>
      <c r="M75" s="6">
        <f t="shared" si="17"/>
        <v>2</v>
      </c>
    </row>
    <row r="76" spans="1:13" x14ac:dyDescent="0.2">
      <c r="A76" t="s">
        <v>81</v>
      </c>
      <c r="B76" t="s">
        <v>281</v>
      </c>
      <c r="C76">
        <v>2692.59</v>
      </c>
      <c r="D76" t="s">
        <v>407</v>
      </c>
      <c r="E76" t="s">
        <v>419</v>
      </c>
      <c r="F76" t="s">
        <v>471</v>
      </c>
      <c r="G76">
        <v>2</v>
      </c>
      <c r="H76">
        <f t="shared" si="12"/>
        <v>1</v>
      </c>
      <c r="I76">
        <f t="shared" si="13"/>
        <v>1</v>
      </c>
      <c r="J76">
        <f t="shared" si="14"/>
        <v>0</v>
      </c>
      <c r="K76">
        <f t="shared" si="15"/>
        <v>1</v>
      </c>
      <c r="L76">
        <f t="shared" si="16"/>
        <v>1</v>
      </c>
      <c r="M76" s="6">
        <f t="shared" si="17"/>
        <v>4</v>
      </c>
    </row>
    <row r="77" spans="1:13" x14ac:dyDescent="0.2">
      <c r="A77" t="s">
        <v>82</v>
      </c>
      <c r="B77" t="s">
        <v>282</v>
      </c>
      <c r="C77">
        <v>261.45</v>
      </c>
      <c r="D77" t="s">
        <v>411</v>
      </c>
      <c r="E77" t="s">
        <v>421</v>
      </c>
      <c r="F77" t="s">
        <v>437</v>
      </c>
      <c r="G77">
        <v>1</v>
      </c>
      <c r="H77">
        <f t="shared" si="12"/>
        <v>0</v>
      </c>
      <c r="I77">
        <f t="shared" si="13"/>
        <v>1</v>
      </c>
      <c r="J77">
        <f t="shared" si="14"/>
        <v>0</v>
      </c>
      <c r="K77">
        <f t="shared" si="15"/>
        <v>1</v>
      </c>
      <c r="L77">
        <f t="shared" si="16"/>
        <v>1</v>
      </c>
      <c r="M77" s="6">
        <f t="shared" si="17"/>
        <v>3</v>
      </c>
    </row>
    <row r="78" spans="1:13" x14ac:dyDescent="0.2">
      <c r="A78" t="s">
        <v>83</v>
      </c>
      <c r="B78" t="s">
        <v>283</v>
      </c>
      <c r="C78">
        <v>4141.1000000000004</v>
      </c>
      <c r="D78" t="s">
        <v>412</v>
      </c>
      <c r="E78" t="s">
        <v>422</v>
      </c>
      <c r="F78" t="s">
        <v>452</v>
      </c>
      <c r="G78">
        <v>1</v>
      </c>
      <c r="H78">
        <f t="shared" si="12"/>
        <v>1</v>
      </c>
      <c r="I78">
        <f t="shared" si="13"/>
        <v>0</v>
      </c>
      <c r="J78">
        <f t="shared" si="14"/>
        <v>1</v>
      </c>
      <c r="K78">
        <f t="shared" si="15"/>
        <v>1</v>
      </c>
      <c r="L78">
        <f t="shared" si="16"/>
        <v>1</v>
      </c>
      <c r="M78" s="6">
        <f t="shared" si="17"/>
        <v>4</v>
      </c>
    </row>
    <row r="79" spans="1:13" x14ac:dyDescent="0.2">
      <c r="A79" t="s">
        <v>84</v>
      </c>
      <c r="B79" t="s">
        <v>284</v>
      </c>
      <c r="C79">
        <v>960.14</v>
      </c>
      <c r="D79" t="s">
        <v>410</v>
      </c>
      <c r="E79" t="s">
        <v>422</v>
      </c>
      <c r="F79" t="s">
        <v>435</v>
      </c>
      <c r="G79">
        <v>2</v>
      </c>
      <c r="H79">
        <f t="shared" si="12"/>
        <v>0</v>
      </c>
      <c r="I79">
        <f t="shared" si="13"/>
        <v>1</v>
      </c>
      <c r="J79">
        <f t="shared" si="14"/>
        <v>1</v>
      </c>
      <c r="K79">
        <f t="shared" si="15"/>
        <v>1</v>
      </c>
      <c r="L79">
        <f t="shared" si="16"/>
        <v>1</v>
      </c>
      <c r="M79" s="6">
        <f t="shared" si="17"/>
        <v>4</v>
      </c>
    </row>
    <row r="80" spans="1:13" x14ac:dyDescent="0.2">
      <c r="A80" t="s">
        <v>85</v>
      </c>
      <c r="B80" t="s">
        <v>285</v>
      </c>
      <c r="C80">
        <v>152.80000000000001</v>
      </c>
      <c r="D80" t="s">
        <v>412</v>
      </c>
      <c r="E80" t="s">
        <v>419</v>
      </c>
      <c r="F80" t="s">
        <v>456</v>
      </c>
      <c r="G80">
        <v>0</v>
      </c>
      <c r="H80">
        <f t="shared" si="12"/>
        <v>0</v>
      </c>
      <c r="I80">
        <f t="shared" si="13"/>
        <v>0</v>
      </c>
      <c r="J80">
        <f t="shared" si="14"/>
        <v>0</v>
      </c>
      <c r="K80">
        <f t="shared" si="15"/>
        <v>1</v>
      </c>
      <c r="L80">
        <f t="shared" si="16"/>
        <v>0</v>
      </c>
      <c r="M80" s="6">
        <f t="shared" si="17"/>
        <v>1</v>
      </c>
    </row>
    <row r="81" spans="1:13" x14ac:dyDescent="0.2">
      <c r="A81" t="s">
        <v>86</v>
      </c>
      <c r="B81" t="s">
        <v>286</v>
      </c>
      <c r="C81">
        <v>80.95</v>
      </c>
      <c r="D81" t="s">
        <v>415</v>
      </c>
      <c r="E81" t="s">
        <v>419</v>
      </c>
      <c r="F81" t="s">
        <v>472</v>
      </c>
      <c r="G81">
        <v>2</v>
      </c>
      <c r="H81">
        <f t="shared" si="12"/>
        <v>0</v>
      </c>
      <c r="I81">
        <f t="shared" si="13"/>
        <v>1</v>
      </c>
      <c r="J81">
        <f t="shared" si="14"/>
        <v>0</v>
      </c>
      <c r="K81">
        <f t="shared" si="15"/>
        <v>1</v>
      </c>
      <c r="L81">
        <f t="shared" si="16"/>
        <v>1</v>
      </c>
      <c r="M81" s="6">
        <f t="shared" si="17"/>
        <v>3</v>
      </c>
    </row>
    <row r="82" spans="1:13" x14ac:dyDescent="0.2">
      <c r="A82" t="s">
        <v>87</v>
      </c>
      <c r="B82" t="s">
        <v>287</v>
      </c>
      <c r="C82">
        <v>237.26</v>
      </c>
      <c r="D82" t="s">
        <v>415</v>
      </c>
      <c r="E82" t="s">
        <v>418</v>
      </c>
      <c r="F82" t="s">
        <v>473</v>
      </c>
      <c r="G82">
        <v>2</v>
      </c>
      <c r="H82">
        <f t="shared" si="12"/>
        <v>0</v>
      </c>
      <c r="I82">
        <f t="shared" si="13"/>
        <v>1</v>
      </c>
      <c r="J82">
        <f t="shared" si="14"/>
        <v>0</v>
      </c>
      <c r="K82">
        <f t="shared" si="15"/>
        <v>1</v>
      </c>
      <c r="L82">
        <f t="shared" si="16"/>
        <v>1</v>
      </c>
      <c r="M82" s="6">
        <f t="shared" si="17"/>
        <v>3</v>
      </c>
    </row>
    <row r="83" spans="1:13" x14ac:dyDescent="0.2">
      <c r="A83" t="s">
        <v>88</v>
      </c>
      <c r="B83" t="s">
        <v>288</v>
      </c>
      <c r="C83">
        <v>558.29</v>
      </c>
      <c r="D83" t="s">
        <v>407</v>
      </c>
      <c r="E83" t="s">
        <v>422</v>
      </c>
      <c r="F83" t="s">
        <v>474</v>
      </c>
      <c r="G83">
        <v>2</v>
      </c>
      <c r="H83">
        <f t="shared" ref="H83:H114" si="18">IF(C83&gt;1000,1,0)</f>
        <v>0</v>
      </c>
      <c r="I83">
        <f t="shared" ref="I83:I114" si="19">IF(D83&lt;&gt;"USA", 1, 0)</f>
        <v>1</v>
      </c>
      <c r="J83">
        <f t="shared" ref="J83:J114" si="20">IF(E83="Wire", 1, 0)</f>
        <v>1</v>
      </c>
      <c r="K83">
        <f t="shared" ref="K83:K114" si="21">IF(OR(F83&lt;TIME(5,0,0), F83&gt;TIME(23,0,0)), 1, 0)</f>
        <v>1</v>
      </c>
      <c r="L83">
        <f t="shared" ref="L83:L114" si="22">IF(G83&gt;0, 1, 0)</f>
        <v>1</v>
      </c>
      <c r="M83" s="6">
        <f t="shared" ref="M83:M114" si="23">SUM(H83:L83)</f>
        <v>4</v>
      </c>
    </row>
    <row r="84" spans="1:13" x14ac:dyDescent="0.2">
      <c r="A84" t="s">
        <v>89</v>
      </c>
      <c r="B84" t="s">
        <v>289</v>
      </c>
      <c r="C84">
        <v>195.16</v>
      </c>
      <c r="D84" t="s">
        <v>416</v>
      </c>
      <c r="E84" t="s">
        <v>419</v>
      </c>
      <c r="F84" t="s">
        <v>449</v>
      </c>
      <c r="G84">
        <v>1</v>
      </c>
      <c r="H84">
        <f t="shared" si="18"/>
        <v>0</v>
      </c>
      <c r="I84">
        <f t="shared" si="19"/>
        <v>1</v>
      </c>
      <c r="J84">
        <f t="shared" si="20"/>
        <v>0</v>
      </c>
      <c r="K84">
        <f t="shared" si="21"/>
        <v>1</v>
      </c>
      <c r="L84">
        <f t="shared" si="22"/>
        <v>1</v>
      </c>
      <c r="M84" s="6">
        <f t="shared" si="23"/>
        <v>3</v>
      </c>
    </row>
    <row r="85" spans="1:13" x14ac:dyDescent="0.2">
      <c r="A85" t="s">
        <v>90</v>
      </c>
      <c r="B85" t="s">
        <v>290</v>
      </c>
      <c r="C85">
        <v>2270.4499999999998</v>
      </c>
      <c r="D85" t="s">
        <v>407</v>
      </c>
      <c r="E85" t="s">
        <v>417</v>
      </c>
      <c r="F85" t="s">
        <v>460</v>
      </c>
      <c r="G85">
        <v>1</v>
      </c>
      <c r="H85">
        <f t="shared" si="18"/>
        <v>1</v>
      </c>
      <c r="I85">
        <f t="shared" si="19"/>
        <v>1</v>
      </c>
      <c r="J85">
        <f t="shared" si="20"/>
        <v>0</v>
      </c>
      <c r="K85">
        <f t="shared" si="21"/>
        <v>1</v>
      </c>
      <c r="L85">
        <f t="shared" si="22"/>
        <v>1</v>
      </c>
      <c r="M85" s="6">
        <f t="shared" si="23"/>
        <v>4</v>
      </c>
    </row>
    <row r="86" spans="1:13" x14ac:dyDescent="0.2">
      <c r="A86" t="s">
        <v>91</v>
      </c>
      <c r="B86" t="s">
        <v>291</v>
      </c>
      <c r="C86">
        <v>1639.74</v>
      </c>
      <c r="D86" t="s">
        <v>413</v>
      </c>
      <c r="E86" t="s">
        <v>419</v>
      </c>
      <c r="F86" t="s">
        <v>475</v>
      </c>
      <c r="G86">
        <v>0</v>
      </c>
      <c r="H86">
        <f t="shared" si="18"/>
        <v>1</v>
      </c>
      <c r="I86">
        <f t="shared" si="19"/>
        <v>1</v>
      </c>
      <c r="J86">
        <f t="shared" si="20"/>
        <v>0</v>
      </c>
      <c r="K86">
        <f t="shared" si="21"/>
        <v>1</v>
      </c>
      <c r="L86">
        <f t="shared" si="22"/>
        <v>0</v>
      </c>
      <c r="M86" s="6">
        <f t="shared" si="23"/>
        <v>3</v>
      </c>
    </row>
    <row r="87" spans="1:13" x14ac:dyDescent="0.2">
      <c r="A87" t="s">
        <v>92</v>
      </c>
      <c r="B87" t="s">
        <v>292</v>
      </c>
      <c r="C87">
        <v>4789.62</v>
      </c>
      <c r="D87" t="s">
        <v>412</v>
      </c>
      <c r="E87" t="s">
        <v>420</v>
      </c>
      <c r="F87" t="s">
        <v>476</v>
      </c>
      <c r="G87">
        <v>3</v>
      </c>
      <c r="H87">
        <f t="shared" si="18"/>
        <v>1</v>
      </c>
      <c r="I87">
        <f t="shared" si="19"/>
        <v>0</v>
      </c>
      <c r="J87">
        <f t="shared" si="20"/>
        <v>0</v>
      </c>
      <c r="K87">
        <f t="shared" si="21"/>
        <v>1</v>
      </c>
      <c r="L87">
        <f t="shared" si="22"/>
        <v>1</v>
      </c>
      <c r="M87" s="6">
        <f t="shared" si="23"/>
        <v>3</v>
      </c>
    </row>
    <row r="88" spans="1:13" x14ac:dyDescent="0.2">
      <c r="A88" t="s">
        <v>93</v>
      </c>
      <c r="B88" t="s">
        <v>293</v>
      </c>
      <c r="C88">
        <v>4599.78</v>
      </c>
      <c r="D88" t="s">
        <v>409</v>
      </c>
      <c r="E88" t="s">
        <v>419</v>
      </c>
      <c r="F88" t="s">
        <v>469</v>
      </c>
      <c r="G88">
        <v>1</v>
      </c>
      <c r="H88">
        <f t="shared" si="18"/>
        <v>1</v>
      </c>
      <c r="I88">
        <f t="shared" si="19"/>
        <v>1</v>
      </c>
      <c r="J88">
        <f t="shared" si="20"/>
        <v>0</v>
      </c>
      <c r="K88">
        <f t="shared" si="21"/>
        <v>1</v>
      </c>
      <c r="L88">
        <f t="shared" si="22"/>
        <v>1</v>
      </c>
      <c r="M88" s="6">
        <f t="shared" si="23"/>
        <v>4</v>
      </c>
    </row>
    <row r="89" spans="1:13" x14ac:dyDescent="0.2">
      <c r="A89" t="s">
        <v>94</v>
      </c>
      <c r="B89" t="s">
        <v>294</v>
      </c>
      <c r="C89">
        <v>2801.52</v>
      </c>
      <c r="D89" t="s">
        <v>409</v>
      </c>
      <c r="E89" t="s">
        <v>418</v>
      </c>
      <c r="F89" t="s">
        <v>427</v>
      </c>
      <c r="G89">
        <v>0</v>
      </c>
      <c r="H89">
        <f t="shared" si="18"/>
        <v>1</v>
      </c>
      <c r="I89">
        <f t="shared" si="19"/>
        <v>1</v>
      </c>
      <c r="J89">
        <f t="shared" si="20"/>
        <v>0</v>
      </c>
      <c r="K89">
        <f t="shared" si="21"/>
        <v>1</v>
      </c>
      <c r="L89">
        <f t="shared" si="22"/>
        <v>0</v>
      </c>
      <c r="M89" s="6">
        <f t="shared" si="23"/>
        <v>3</v>
      </c>
    </row>
    <row r="90" spans="1:13" x14ac:dyDescent="0.2">
      <c r="A90" t="s">
        <v>95</v>
      </c>
      <c r="B90" t="s">
        <v>295</v>
      </c>
      <c r="C90">
        <v>2016.99</v>
      </c>
      <c r="D90" t="s">
        <v>410</v>
      </c>
      <c r="E90" t="s">
        <v>422</v>
      </c>
      <c r="F90" t="s">
        <v>438</v>
      </c>
      <c r="G90">
        <v>1</v>
      </c>
      <c r="H90">
        <f t="shared" si="18"/>
        <v>1</v>
      </c>
      <c r="I90">
        <f t="shared" si="19"/>
        <v>1</v>
      </c>
      <c r="J90">
        <f t="shared" si="20"/>
        <v>1</v>
      </c>
      <c r="K90">
        <f t="shared" si="21"/>
        <v>1</v>
      </c>
      <c r="L90">
        <f t="shared" si="22"/>
        <v>1</v>
      </c>
      <c r="M90" s="6">
        <f t="shared" si="23"/>
        <v>5</v>
      </c>
    </row>
    <row r="91" spans="1:13" x14ac:dyDescent="0.2">
      <c r="A91" t="s">
        <v>96</v>
      </c>
      <c r="B91" t="s">
        <v>296</v>
      </c>
      <c r="C91">
        <v>2460.12</v>
      </c>
      <c r="D91" t="s">
        <v>413</v>
      </c>
      <c r="E91" t="s">
        <v>422</v>
      </c>
      <c r="F91" t="s">
        <v>458</v>
      </c>
      <c r="G91">
        <v>2</v>
      </c>
      <c r="H91">
        <f t="shared" si="18"/>
        <v>1</v>
      </c>
      <c r="I91">
        <f t="shared" si="19"/>
        <v>1</v>
      </c>
      <c r="J91">
        <f t="shared" si="20"/>
        <v>1</v>
      </c>
      <c r="K91">
        <f t="shared" si="21"/>
        <v>1</v>
      </c>
      <c r="L91">
        <f t="shared" si="22"/>
        <v>1</v>
      </c>
      <c r="M91" s="6">
        <f t="shared" si="23"/>
        <v>5</v>
      </c>
    </row>
    <row r="92" spans="1:13" x14ac:dyDescent="0.2">
      <c r="A92" t="s">
        <v>97</v>
      </c>
      <c r="B92" t="s">
        <v>297</v>
      </c>
      <c r="C92">
        <v>4818.75</v>
      </c>
      <c r="D92" t="s">
        <v>410</v>
      </c>
      <c r="E92" t="s">
        <v>420</v>
      </c>
      <c r="F92" t="s">
        <v>455</v>
      </c>
      <c r="G92">
        <v>3</v>
      </c>
      <c r="H92">
        <f t="shared" si="18"/>
        <v>1</v>
      </c>
      <c r="I92">
        <f t="shared" si="19"/>
        <v>1</v>
      </c>
      <c r="J92">
        <f t="shared" si="20"/>
        <v>0</v>
      </c>
      <c r="K92">
        <f t="shared" si="21"/>
        <v>1</v>
      </c>
      <c r="L92">
        <f t="shared" si="22"/>
        <v>1</v>
      </c>
      <c r="M92" s="6">
        <f t="shared" si="23"/>
        <v>4</v>
      </c>
    </row>
    <row r="93" spans="1:13" x14ac:dyDescent="0.2">
      <c r="A93" t="s">
        <v>98</v>
      </c>
      <c r="B93" t="s">
        <v>298</v>
      </c>
      <c r="C93">
        <v>3382.69</v>
      </c>
      <c r="D93" t="s">
        <v>414</v>
      </c>
      <c r="E93" t="s">
        <v>420</v>
      </c>
      <c r="F93" t="s">
        <v>477</v>
      </c>
      <c r="G93">
        <v>3</v>
      </c>
      <c r="H93">
        <f t="shared" si="18"/>
        <v>1</v>
      </c>
      <c r="I93">
        <f t="shared" si="19"/>
        <v>1</v>
      </c>
      <c r="J93">
        <f t="shared" si="20"/>
        <v>0</v>
      </c>
      <c r="K93">
        <f t="shared" si="21"/>
        <v>1</v>
      </c>
      <c r="L93">
        <f t="shared" si="22"/>
        <v>1</v>
      </c>
      <c r="M93" s="6">
        <f t="shared" si="23"/>
        <v>4</v>
      </c>
    </row>
    <row r="94" spans="1:13" x14ac:dyDescent="0.2">
      <c r="A94" t="s">
        <v>99</v>
      </c>
      <c r="B94" t="s">
        <v>299</v>
      </c>
      <c r="C94">
        <v>1320.81</v>
      </c>
      <c r="D94" t="s">
        <v>409</v>
      </c>
      <c r="E94" t="s">
        <v>421</v>
      </c>
      <c r="F94" t="s">
        <v>454</v>
      </c>
      <c r="G94">
        <v>3</v>
      </c>
      <c r="H94">
        <f t="shared" si="18"/>
        <v>1</v>
      </c>
      <c r="I94">
        <f t="shared" si="19"/>
        <v>1</v>
      </c>
      <c r="J94">
        <f t="shared" si="20"/>
        <v>0</v>
      </c>
      <c r="K94">
        <f t="shared" si="21"/>
        <v>1</v>
      </c>
      <c r="L94">
        <f t="shared" si="22"/>
        <v>1</v>
      </c>
      <c r="M94" s="6">
        <f t="shared" si="23"/>
        <v>4</v>
      </c>
    </row>
    <row r="95" spans="1:13" x14ac:dyDescent="0.2">
      <c r="A95" t="s">
        <v>100</v>
      </c>
      <c r="B95" t="s">
        <v>300</v>
      </c>
      <c r="C95">
        <v>4540.1000000000004</v>
      </c>
      <c r="D95" t="s">
        <v>409</v>
      </c>
      <c r="E95" t="s">
        <v>418</v>
      </c>
      <c r="F95" t="s">
        <v>462</v>
      </c>
      <c r="G95">
        <v>2</v>
      </c>
      <c r="H95">
        <f t="shared" si="18"/>
        <v>1</v>
      </c>
      <c r="I95">
        <f t="shared" si="19"/>
        <v>1</v>
      </c>
      <c r="J95">
        <f t="shared" si="20"/>
        <v>0</v>
      </c>
      <c r="K95">
        <f t="shared" si="21"/>
        <v>1</v>
      </c>
      <c r="L95">
        <f t="shared" si="22"/>
        <v>1</v>
      </c>
      <c r="M95" s="6">
        <f t="shared" si="23"/>
        <v>4</v>
      </c>
    </row>
    <row r="96" spans="1:13" x14ac:dyDescent="0.2">
      <c r="A96" t="s">
        <v>101</v>
      </c>
      <c r="B96" t="s">
        <v>301</v>
      </c>
      <c r="C96">
        <v>285.70999999999998</v>
      </c>
      <c r="D96" t="s">
        <v>415</v>
      </c>
      <c r="E96" t="s">
        <v>421</v>
      </c>
      <c r="F96" t="s">
        <v>478</v>
      </c>
      <c r="G96">
        <v>1</v>
      </c>
      <c r="H96">
        <f t="shared" si="18"/>
        <v>0</v>
      </c>
      <c r="I96">
        <f t="shared" si="19"/>
        <v>1</v>
      </c>
      <c r="J96">
        <f t="shared" si="20"/>
        <v>0</v>
      </c>
      <c r="K96">
        <f t="shared" si="21"/>
        <v>1</v>
      </c>
      <c r="L96">
        <f t="shared" si="22"/>
        <v>1</v>
      </c>
      <c r="M96" s="6">
        <f t="shared" si="23"/>
        <v>3</v>
      </c>
    </row>
    <row r="97" spans="1:13" x14ac:dyDescent="0.2">
      <c r="A97" t="s">
        <v>102</v>
      </c>
      <c r="B97" t="s">
        <v>302</v>
      </c>
      <c r="C97">
        <v>3501.51</v>
      </c>
      <c r="D97" t="s">
        <v>407</v>
      </c>
      <c r="E97" t="s">
        <v>421</v>
      </c>
      <c r="F97" t="s">
        <v>423</v>
      </c>
      <c r="G97">
        <v>1</v>
      </c>
      <c r="H97">
        <f t="shared" si="18"/>
        <v>1</v>
      </c>
      <c r="I97">
        <f t="shared" si="19"/>
        <v>1</v>
      </c>
      <c r="J97">
        <f t="shared" si="20"/>
        <v>0</v>
      </c>
      <c r="K97">
        <f t="shared" si="21"/>
        <v>1</v>
      </c>
      <c r="L97">
        <f t="shared" si="22"/>
        <v>1</v>
      </c>
      <c r="M97" s="6">
        <f t="shared" si="23"/>
        <v>4</v>
      </c>
    </row>
    <row r="98" spans="1:13" x14ac:dyDescent="0.2">
      <c r="A98" t="s">
        <v>103</v>
      </c>
      <c r="B98" t="s">
        <v>303</v>
      </c>
      <c r="C98">
        <v>1493.19</v>
      </c>
      <c r="D98" t="s">
        <v>412</v>
      </c>
      <c r="E98" t="s">
        <v>422</v>
      </c>
      <c r="F98" t="s">
        <v>466</v>
      </c>
      <c r="G98">
        <v>1</v>
      </c>
      <c r="H98">
        <f t="shared" si="18"/>
        <v>1</v>
      </c>
      <c r="I98">
        <f t="shared" si="19"/>
        <v>0</v>
      </c>
      <c r="J98">
        <f t="shared" si="20"/>
        <v>1</v>
      </c>
      <c r="K98">
        <f t="shared" si="21"/>
        <v>1</v>
      </c>
      <c r="L98">
        <f t="shared" si="22"/>
        <v>1</v>
      </c>
      <c r="M98" s="6">
        <f t="shared" si="23"/>
        <v>4</v>
      </c>
    </row>
    <row r="99" spans="1:13" x14ac:dyDescent="0.2">
      <c r="A99" t="s">
        <v>104</v>
      </c>
      <c r="B99" t="s">
        <v>304</v>
      </c>
      <c r="C99">
        <v>3920.57</v>
      </c>
      <c r="D99" t="s">
        <v>410</v>
      </c>
      <c r="E99" t="s">
        <v>420</v>
      </c>
      <c r="F99" t="s">
        <v>472</v>
      </c>
      <c r="G99">
        <v>3</v>
      </c>
      <c r="H99">
        <f t="shared" si="18"/>
        <v>1</v>
      </c>
      <c r="I99">
        <f t="shared" si="19"/>
        <v>1</v>
      </c>
      <c r="J99">
        <f t="shared" si="20"/>
        <v>0</v>
      </c>
      <c r="K99">
        <f t="shared" si="21"/>
        <v>1</v>
      </c>
      <c r="L99">
        <f t="shared" si="22"/>
        <v>1</v>
      </c>
      <c r="M99" s="6">
        <f t="shared" si="23"/>
        <v>4</v>
      </c>
    </row>
    <row r="100" spans="1:13" x14ac:dyDescent="0.2">
      <c r="A100" t="s">
        <v>105</v>
      </c>
      <c r="B100" t="s">
        <v>305</v>
      </c>
      <c r="C100">
        <v>3746.89</v>
      </c>
      <c r="D100" t="s">
        <v>413</v>
      </c>
      <c r="E100" t="s">
        <v>419</v>
      </c>
      <c r="F100" t="s">
        <v>479</v>
      </c>
      <c r="G100">
        <v>1</v>
      </c>
      <c r="H100">
        <f t="shared" si="18"/>
        <v>1</v>
      </c>
      <c r="I100">
        <f t="shared" si="19"/>
        <v>1</v>
      </c>
      <c r="J100">
        <f t="shared" si="20"/>
        <v>0</v>
      </c>
      <c r="K100">
        <f t="shared" si="21"/>
        <v>1</v>
      </c>
      <c r="L100">
        <f t="shared" si="22"/>
        <v>1</v>
      </c>
      <c r="M100" s="6">
        <f t="shared" si="23"/>
        <v>4</v>
      </c>
    </row>
    <row r="101" spans="1:13" x14ac:dyDescent="0.2">
      <c r="A101" t="s">
        <v>106</v>
      </c>
      <c r="B101" t="s">
        <v>306</v>
      </c>
      <c r="C101">
        <v>4857.5600000000004</v>
      </c>
      <c r="D101" t="s">
        <v>409</v>
      </c>
      <c r="E101" t="s">
        <v>419</v>
      </c>
      <c r="F101" t="s">
        <v>480</v>
      </c>
      <c r="G101">
        <v>0</v>
      </c>
      <c r="H101">
        <f t="shared" si="18"/>
        <v>1</v>
      </c>
      <c r="I101">
        <f t="shared" si="19"/>
        <v>1</v>
      </c>
      <c r="J101">
        <f t="shared" si="20"/>
        <v>0</v>
      </c>
      <c r="K101">
        <f t="shared" si="21"/>
        <v>1</v>
      </c>
      <c r="L101">
        <f t="shared" si="22"/>
        <v>0</v>
      </c>
      <c r="M101" s="6">
        <f t="shared" si="23"/>
        <v>3</v>
      </c>
    </row>
    <row r="102" spans="1:13" x14ac:dyDescent="0.2">
      <c r="A102" t="s">
        <v>107</v>
      </c>
      <c r="B102" t="s">
        <v>307</v>
      </c>
      <c r="C102">
        <v>4153.6400000000003</v>
      </c>
      <c r="D102" t="s">
        <v>409</v>
      </c>
      <c r="E102" t="s">
        <v>421</v>
      </c>
      <c r="F102" t="s">
        <v>481</v>
      </c>
      <c r="G102">
        <v>3</v>
      </c>
      <c r="H102">
        <f t="shared" si="18"/>
        <v>1</v>
      </c>
      <c r="I102">
        <f t="shared" si="19"/>
        <v>1</v>
      </c>
      <c r="J102">
        <f t="shared" si="20"/>
        <v>0</v>
      </c>
      <c r="K102">
        <f t="shared" si="21"/>
        <v>1</v>
      </c>
      <c r="L102">
        <f t="shared" si="22"/>
        <v>1</v>
      </c>
      <c r="M102" s="6">
        <f t="shared" si="23"/>
        <v>4</v>
      </c>
    </row>
    <row r="103" spans="1:13" x14ac:dyDescent="0.2">
      <c r="A103" t="s">
        <v>108</v>
      </c>
      <c r="B103" t="s">
        <v>308</v>
      </c>
      <c r="C103">
        <v>2869.09</v>
      </c>
      <c r="D103" t="s">
        <v>413</v>
      </c>
      <c r="E103" t="s">
        <v>421</v>
      </c>
      <c r="F103" t="s">
        <v>482</v>
      </c>
      <c r="G103">
        <v>0</v>
      </c>
      <c r="H103">
        <f t="shared" si="18"/>
        <v>1</v>
      </c>
      <c r="I103">
        <f t="shared" si="19"/>
        <v>1</v>
      </c>
      <c r="J103">
        <f t="shared" si="20"/>
        <v>0</v>
      </c>
      <c r="K103">
        <f t="shared" si="21"/>
        <v>1</v>
      </c>
      <c r="L103">
        <f t="shared" si="22"/>
        <v>0</v>
      </c>
      <c r="M103" s="6">
        <f t="shared" si="23"/>
        <v>3</v>
      </c>
    </row>
    <row r="104" spans="1:13" x14ac:dyDescent="0.2">
      <c r="A104" t="s">
        <v>109</v>
      </c>
      <c r="B104" t="s">
        <v>309</v>
      </c>
      <c r="C104">
        <v>3906.55</v>
      </c>
      <c r="D104" t="s">
        <v>409</v>
      </c>
      <c r="E104" t="s">
        <v>421</v>
      </c>
      <c r="F104" t="s">
        <v>483</v>
      </c>
      <c r="G104">
        <v>1</v>
      </c>
      <c r="H104">
        <f t="shared" si="18"/>
        <v>1</v>
      </c>
      <c r="I104">
        <f t="shared" si="19"/>
        <v>1</v>
      </c>
      <c r="J104">
        <f t="shared" si="20"/>
        <v>0</v>
      </c>
      <c r="K104">
        <f t="shared" si="21"/>
        <v>1</v>
      </c>
      <c r="L104">
        <f t="shared" si="22"/>
        <v>1</v>
      </c>
      <c r="M104" s="6">
        <f t="shared" si="23"/>
        <v>4</v>
      </c>
    </row>
    <row r="105" spans="1:13" x14ac:dyDescent="0.2">
      <c r="A105" t="s">
        <v>110</v>
      </c>
      <c r="B105" t="s">
        <v>310</v>
      </c>
      <c r="C105">
        <v>4674.9799999999996</v>
      </c>
      <c r="D105" t="s">
        <v>408</v>
      </c>
      <c r="E105" t="s">
        <v>417</v>
      </c>
      <c r="F105" t="s">
        <v>462</v>
      </c>
      <c r="G105">
        <v>0</v>
      </c>
      <c r="H105">
        <f t="shared" si="18"/>
        <v>1</v>
      </c>
      <c r="I105">
        <f t="shared" si="19"/>
        <v>1</v>
      </c>
      <c r="J105">
        <f t="shared" si="20"/>
        <v>0</v>
      </c>
      <c r="K105">
        <f t="shared" si="21"/>
        <v>1</v>
      </c>
      <c r="L105">
        <f t="shared" si="22"/>
        <v>0</v>
      </c>
      <c r="M105" s="6">
        <f t="shared" si="23"/>
        <v>3</v>
      </c>
    </row>
    <row r="106" spans="1:13" x14ac:dyDescent="0.2">
      <c r="A106" t="s">
        <v>111</v>
      </c>
      <c r="B106" t="s">
        <v>311</v>
      </c>
      <c r="C106">
        <v>3516.91</v>
      </c>
      <c r="D106" t="s">
        <v>407</v>
      </c>
      <c r="E106" t="s">
        <v>417</v>
      </c>
      <c r="F106" t="s">
        <v>460</v>
      </c>
      <c r="G106">
        <v>0</v>
      </c>
      <c r="H106">
        <f t="shared" si="18"/>
        <v>1</v>
      </c>
      <c r="I106">
        <f t="shared" si="19"/>
        <v>1</v>
      </c>
      <c r="J106">
        <f t="shared" si="20"/>
        <v>0</v>
      </c>
      <c r="K106">
        <f t="shared" si="21"/>
        <v>1</v>
      </c>
      <c r="L106">
        <f t="shared" si="22"/>
        <v>0</v>
      </c>
      <c r="M106" s="6">
        <f t="shared" si="23"/>
        <v>3</v>
      </c>
    </row>
    <row r="107" spans="1:13" x14ac:dyDescent="0.2">
      <c r="A107" t="s">
        <v>112</v>
      </c>
      <c r="B107" t="s">
        <v>312</v>
      </c>
      <c r="C107">
        <v>4778.8999999999996</v>
      </c>
      <c r="D107" t="s">
        <v>409</v>
      </c>
      <c r="E107" t="s">
        <v>420</v>
      </c>
      <c r="F107" t="s">
        <v>464</v>
      </c>
      <c r="G107">
        <v>3</v>
      </c>
      <c r="H107">
        <f t="shared" si="18"/>
        <v>1</v>
      </c>
      <c r="I107">
        <f t="shared" si="19"/>
        <v>1</v>
      </c>
      <c r="J107">
        <f t="shared" si="20"/>
        <v>0</v>
      </c>
      <c r="K107">
        <f t="shared" si="21"/>
        <v>1</v>
      </c>
      <c r="L107">
        <f t="shared" si="22"/>
        <v>1</v>
      </c>
      <c r="M107" s="6">
        <f t="shared" si="23"/>
        <v>4</v>
      </c>
    </row>
    <row r="108" spans="1:13" x14ac:dyDescent="0.2">
      <c r="A108" t="s">
        <v>113</v>
      </c>
      <c r="B108" t="s">
        <v>313</v>
      </c>
      <c r="C108">
        <v>3922.06</v>
      </c>
      <c r="D108" t="s">
        <v>416</v>
      </c>
      <c r="E108" t="s">
        <v>419</v>
      </c>
      <c r="F108" t="s">
        <v>472</v>
      </c>
      <c r="G108">
        <v>1</v>
      </c>
      <c r="H108">
        <f t="shared" si="18"/>
        <v>1</v>
      </c>
      <c r="I108">
        <f t="shared" si="19"/>
        <v>1</v>
      </c>
      <c r="J108">
        <f t="shared" si="20"/>
        <v>0</v>
      </c>
      <c r="K108">
        <f t="shared" si="21"/>
        <v>1</v>
      </c>
      <c r="L108">
        <f t="shared" si="22"/>
        <v>1</v>
      </c>
      <c r="M108" s="6">
        <f t="shared" si="23"/>
        <v>4</v>
      </c>
    </row>
    <row r="109" spans="1:13" x14ac:dyDescent="0.2">
      <c r="A109" t="s">
        <v>114</v>
      </c>
      <c r="B109" t="s">
        <v>314</v>
      </c>
      <c r="C109">
        <v>3423.78</v>
      </c>
      <c r="D109" t="s">
        <v>416</v>
      </c>
      <c r="E109" t="s">
        <v>418</v>
      </c>
      <c r="F109" t="s">
        <v>473</v>
      </c>
      <c r="G109">
        <v>1</v>
      </c>
      <c r="H109">
        <f t="shared" si="18"/>
        <v>1</v>
      </c>
      <c r="I109">
        <f t="shared" si="19"/>
        <v>1</v>
      </c>
      <c r="J109">
        <f t="shared" si="20"/>
        <v>0</v>
      </c>
      <c r="K109">
        <f t="shared" si="21"/>
        <v>1</v>
      </c>
      <c r="L109">
        <f t="shared" si="22"/>
        <v>1</v>
      </c>
      <c r="M109" s="6">
        <f t="shared" si="23"/>
        <v>4</v>
      </c>
    </row>
    <row r="110" spans="1:13" x14ac:dyDescent="0.2">
      <c r="A110" t="s">
        <v>115</v>
      </c>
      <c r="B110" t="s">
        <v>315</v>
      </c>
      <c r="C110">
        <v>2611.7399999999998</v>
      </c>
      <c r="D110" t="s">
        <v>415</v>
      </c>
      <c r="E110" t="s">
        <v>422</v>
      </c>
      <c r="F110" t="s">
        <v>484</v>
      </c>
      <c r="G110">
        <v>0</v>
      </c>
      <c r="H110">
        <f t="shared" si="18"/>
        <v>1</v>
      </c>
      <c r="I110">
        <f t="shared" si="19"/>
        <v>1</v>
      </c>
      <c r="J110">
        <f t="shared" si="20"/>
        <v>1</v>
      </c>
      <c r="K110">
        <f t="shared" si="21"/>
        <v>1</v>
      </c>
      <c r="L110">
        <f t="shared" si="22"/>
        <v>0</v>
      </c>
      <c r="M110" s="6">
        <f t="shared" si="23"/>
        <v>4</v>
      </c>
    </row>
    <row r="111" spans="1:13" x14ac:dyDescent="0.2">
      <c r="A111" t="s">
        <v>116</v>
      </c>
      <c r="B111" t="s">
        <v>316</v>
      </c>
      <c r="C111">
        <v>616.45000000000005</v>
      </c>
      <c r="D111" t="s">
        <v>409</v>
      </c>
      <c r="E111" t="s">
        <v>418</v>
      </c>
      <c r="F111" t="s">
        <v>471</v>
      </c>
      <c r="G111">
        <v>3</v>
      </c>
      <c r="H111">
        <f t="shared" si="18"/>
        <v>0</v>
      </c>
      <c r="I111">
        <f t="shared" si="19"/>
        <v>1</v>
      </c>
      <c r="J111">
        <f t="shared" si="20"/>
        <v>0</v>
      </c>
      <c r="K111">
        <f t="shared" si="21"/>
        <v>1</v>
      </c>
      <c r="L111">
        <f t="shared" si="22"/>
        <v>1</v>
      </c>
      <c r="M111" s="6">
        <f t="shared" si="23"/>
        <v>3</v>
      </c>
    </row>
    <row r="112" spans="1:13" x14ac:dyDescent="0.2">
      <c r="A112" t="s">
        <v>117</v>
      </c>
      <c r="B112" t="s">
        <v>317</v>
      </c>
      <c r="C112">
        <v>2128.06</v>
      </c>
      <c r="D112" t="s">
        <v>408</v>
      </c>
      <c r="E112" t="s">
        <v>420</v>
      </c>
      <c r="F112" t="s">
        <v>428</v>
      </c>
      <c r="G112">
        <v>3</v>
      </c>
      <c r="H112">
        <f t="shared" si="18"/>
        <v>1</v>
      </c>
      <c r="I112">
        <f t="shared" si="19"/>
        <v>1</v>
      </c>
      <c r="J112">
        <f t="shared" si="20"/>
        <v>0</v>
      </c>
      <c r="K112">
        <f t="shared" si="21"/>
        <v>1</v>
      </c>
      <c r="L112">
        <f t="shared" si="22"/>
        <v>1</v>
      </c>
      <c r="M112" s="6">
        <f t="shared" si="23"/>
        <v>4</v>
      </c>
    </row>
    <row r="113" spans="1:13" x14ac:dyDescent="0.2">
      <c r="A113" t="s">
        <v>25</v>
      </c>
      <c r="B113" t="s">
        <v>225</v>
      </c>
      <c r="C113">
        <v>2779.54</v>
      </c>
      <c r="D113" t="s">
        <v>409</v>
      </c>
      <c r="E113" t="s">
        <v>422</v>
      </c>
      <c r="F113" t="s">
        <v>426</v>
      </c>
      <c r="G113">
        <v>3</v>
      </c>
      <c r="H113">
        <f t="shared" si="18"/>
        <v>1</v>
      </c>
      <c r="I113">
        <f t="shared" si="19"/>
        <v>1</v>
      </c>
      <c r="J113">
        <f t="shared" si="20"/>
        <v>1</v>
      </c>
      <c r="K113">
        <f t="shared" si="21"/>
        <v>1</v>
      </c>
      <c r="L113">
        <f t="shared" si="22"/>
        <v>1</v>
      </c>
      <c r="M113" s="6">
        <f t="shared" si="23"/>
        <v>5</v>
      </c>
    </row>
    <row r="114" spans="1:13" x14ac:dyDescent="0.2">
      <c r="A114" t="s">
        <v>119</v>
      </c>
      <c r="B114" t="s">
        <v>319</v>
      </c>
      <c r="C114">
        <v>3190.43</v>
      </c>
      <c r="D114" t="s">
        <v>409</v>
      </c>
      <c r="E114" t="s">
        <v>420</v>
      </c>
      <c r="F114" t="s">
        <v>485</v>
      </c>
      <c r="G114">
        <v>1</v>
      </c>
      <c r="H114">
        <f t="shared" si="18"/>
        <v>1</v>
      </c>
      <c r="I114">
        <f t="shared" si="19"/>
        <v>1</v>
      </c>
      <c r="J114">
        <f t="shared" si="20"/>
        <v>0</v>
      </c>
      <c r="K114">
        <f t="shared" si="21"/>
        <v>1</v>
      </c>
      <c r="L114">
        <f t="shared" si="22"/>
        <v>1</v>
      </c>
      <c r="M114" s="6">
        <f t="shared" si="23"/>
        <v>4</v>
      </c>
    </row>
    <row r="115" spans="1:13" x14ac:dyDescent="0.2">
      <c r="A115" t="s">
        <v>120</v>
      </c>
      <c r="B115" t="s">
        <v>320</v>
      </c>
      <c r="C115">
        <v>2107.8000000000002</v>
      </c>
      <c r="D115" t="s">
        <v>409</v>
      </c>
      <c r="E115" t="s">
        <v>419</v>
      </c>
      <c r="F115" t="s">
        <v>484</v>
      </c>
      <c r="G115">
        <v>1</v>
      </c>
      <c r="H115">
        <f t="shared" ref="H115:H146" si="24">IF(C115&gt;1000,1,0)</f>
        <v>1</v>
      </c>
      <c r="I115">
        <f t="shared" ref="I115:I146" si="25">IF(D115&lt;&gt;"USA", 1, 0)</f>
        <v>1</v>
      </c>
      <c r="J115">
        <f t="shared" ref="J115:J146" si="26">IF(E115="Wire", 1, 0)</f>
        <v>0</v>
      </c>
      <c r="K115">
        <f t="shared" ref="K115:K146" si="27">IF(OR(F115&lt;TIME(5,0,0), F115&gt;TIME(23,0,0)), 1, 0)</f>
        <v>1</v>
      </c>
      <c r="L115">
        <f t="shared" ref="L115:L146" si="28">IF(G115&gt;0, 1, 0)</f>
        <v>1</v>
      </c>
      <c r="M115" s="6">
        <f t="shared" ref="M115:M146" si="29">SUM(H115:L115)</f>
        <v>4</v>
      </c>
    </row>
    <row r="116" spans="1:13" x14ac:dyDescent="0.2">
      <c r="A116" t="s">
        <v>121</v>
      </c>
      <c r="B116" t="s">
        <v>321</v>
      </c>
      <c r="C116">
        <v>1336.72</v>
      </c>
      <c r="D116" t="s">
        <v>413</v>
      </c>
      <c r="E116" t="s">
        <v>421</v>
      </c>
      <c r="F116" t="s">
        <v>452</v>
      </c>
      <c r="G116">
        <v>1</v>
      </c>
      <c r="H116">
        <f t="shared" si="24"/>
        <v>1</v>
      </c>
      <c r="I116">
        <f t="shared" si="25"/>
        <v>1</v>
      </c>
      <c r="J116">
        <f t="shared" si="26"/>
        <v>0</v>
      </c>
      <c r="K116">
        <f t="shared" si="27"/>
        <v>1</v>
      </c>
      <c r="L116">
        <f t="shared" si="28"/>
        <v>1</v>
      </c>
      <c r="M116" s="6">
        <f t="shared" si="29"/>
        <v>4</v>
      </c>
    </row>
    <row r="117" spans="1:13" x14ac:dyDescent="0.2">
      <c r="A117" t="s">
        <v>122</v>
      </c>
      <c r="B117" t="s">
        <v>322</v>
      </c>
      <c r="C117">
        <v>4776.67</v>
      </c>
      <c r="D117" t="s">
        <v>410</v>
      </c>
      <c r="E117" t="s">
        <v>418</v>
      </c>
      <c r="F117" t="s">
        <v>486</v>
      </c>
      <c r="G117">
        <v>2</v>
      </c>
      <c r="H117">
        <f t="shared" si="24"/>
        <v>1</v>
      </c>
      <c r="I117">
        <f t="shared" si="25"/>
        <v>1</v>
      </c>
      <c r="J117">
        <f t="shared" si="26"/>
        <v>0</v>
      </c>
      <c r="K117">
        <f t="shared" si="27"/>
        <v>1</v>
      </c>
      <c r="L117">
        <f t="shared" si="28"/>
        <v>1</v>
      </c>
      <c r="M117" s="6">
        <f t="shared" si="29"/>
        <v>4</v>
      </c>
    </row>
    <row r="118" spans="1:13" x14ac:dyDescent="0.2">
      <c r="A118" t="s">
        <v>123</v>
      </c>
      <c r="B118" t="s">
        <v>323</v>
      </c>
      <c r="C118">
        <v>4984.7700000000004</v>
      </c>
      <c r="D118" t="s">
        <v>410</v>
      </c>
      <c r="E118" t="s">
        <v>421</v>
      </c>
      <c r="F118" t="s">
        <v>469</v>
      </c>
      <c r="G118">
        <v>3</v>
      </c>
      <c r="H118">
        <f t="shared" si="24"/>
        <v>1</v>
      </c>
      <c r="I118">
        <f t="shared" si="25"/>
        <v>1</v>
      </c>
      <c r="J118">
        <f t="shared" si="26"/>
        <v>0</v>
      </c>
      <c r="K118">
        <f t="shared" si="27"/>
        <v>1</v>
      </c>
      <c r="L118">
        <f t="shared" si="28"/>
        <v>1</v>
      </c>
      <c r="M118" s="6">
        <f t="shared" si="29"/>
        <v>4</v>
      </c>
    </row>
    <row r="119" spans="1:13" x14ac:dyDescent="0.2">
      <c r="A119" t="s">
        <v>124</v>
      </c>
      <c r="B119" t="s">
        <v>324</v>
      </c>
      <c r="C119">
        <v>212.51</v>
      </c>
      <c r="D119" t="s">
        <v>414</v>
      </c>
      <c r="E119" t="s">
        <v>419</v>
      </c>
      <c r="F119" t="s">
        <v>487</v>
      </c>
      <c r="G119">
        <v>1</v>
      </c>
      <c r="H119">
        <f t="shared" si="24"/>
        <v>0</v>
      </c>
      <c r="I119">
        <f t="shared" si="25"/>
        <v>1</v>
      </c>
      <c r="J119">
        <f t="shared" si="26"/>
        <v>0</v>
      </c>
      <c r="K119">
        <f t="shared" si="27"/>
        <v>1</v>
      </c>
      <c r="L119">
        <f t="shared" si="28"/>
        <v>1</v>
      </c>
      <c r="M119" s="6">
        <f t="shared" si="29"/>
        <v>3</v>
      </c>
    </row>
    <row r="120" spans="1:13" x14ac:dyDescent="0.2">
      <c r="A120" t="s">
        <v>125</v>
      </c>
      <c r="B120" t="s">
        <v>325</v>
      </c>
      <c r="C120">
        <v>4311.55</v>
      </c>
      <c r="D120" t="s">
        <v>407</v>
      </c>
      <c r="E120" t="s">
        <v>418</v>
      </c>
      <c r="F120" t="s">
        <v>455</v>
      </c>
      <c r="G120">
        <v>3</v>
      </c>
      <c r="H120">
        <f t="shared" si="24"/>
        <v>1</v>
      </c>
      <c r="I120">
        <f t="shared" si="25"/>
        <v>1</v>
      </c>
      <c r="J120">
        <f t="shared" si="26"/>
        <v>0</v>
      </c>
      <c r="K120">
        <f t="shared" si="27"/>
        <v>1</v>
      </c>
      <c r="L120">
        <f t="shared" si="28"/>
        <v>1</v>
      </c>
      <c r="M120" s="6">
        <f t="shared" si="29"/>
        <v>4</v>
      </c>
    </row>
    <row r="121" spans="1:13" x14ac:dyDescent="0.2">
      <c r="A121" t="s">
        <v>126</v>
      </c>
      <c r="B121" t="s">
        <v>326</v>
      </c>
      <c r="C121">
        <v>3833.2</v>
      </c>
      <c r="D121" t="s">
        <v>412</v>
      </c>
      <c r="E121" t="s">
        <v>417</v>
      </c>
      <c r="F121" t="s">
        <v>488</v>
      </c>
      <c r="G121">
        <v>0</v>
      </c>
      <c r="H121">
        <f t="shared" si="24"/>
        <v>1</v>
      </c>
      <c r="I121">
        <f t="shared" si="25"/>
        <v>0</v>
      </c>
      <c r="J121">
        <f t="shared" si="26"/>
        <v>0</v>
      </c>
      <c r="K121">
        <f t="shared" si="27"/>
        <v>1</v>
      </c>
      <c r="L121">
        <f t="shared" si="28"/>
        <v>0</v>
      </c>
      <c r="M121" s="6">
        <f t="shared" si="29"/>
        <v>2</v>
      </c>
    </row>
    <row r="122" spans="1:13" x14ac:dyDescent="0.2">
      <c r="A122" t="s">
        <v>127</v>
      </c>
      <c r="B122" t="s">
        <v>327</v>
      </c>
      <c r="C122">
        <v>3619.39</v>
      </c>
      <c r="D122" t="s">
        <v>414</v>
      </c>
      <c r="E122" t="s">
        <v>419</v>
      </c>
      <c r="F122" t="s">
        <v>489</v>
      </c>
      <c r="G122">
        <v>2</v>
      </c>
      <c r="H122">
        <f t="shared" si="24"/>
        <v>1</v>
      </c>
      <c r="I122">
        <f t="shared" si="25"/>
        <v>1</v>
      </c>
      <c r="J122">
        <f t="shared" si="26"/>
        <v>0</v>
      </c>
      <c r="K122">
        <f t="shared" si="27"/>
        <v>1</v>
      </c>
      <c r="L122">
        <f t="shared" si="28"/>
        <v>1</v>
      </c>
      <c r="M122" s="6">
        <f t="shared" si="29"/>
        <v>4</v>
      </c>
    </row>
    <row r="123" spans="1:13" x14ac:dyDescent="0.2">
      <c r="A123" t="s">
        <v>128</v>
      </c>
      <c r="B123" t="s">
        <v>328</v>
      </c>
      <c r="C123">
        <v>2859.78</v>
      </c>
      <c r="D123" t="s">
        <v>414</v>
      </c>
      <c r="E123" t="s">
        <v>418</v>
      </c>
      <c r="F123" t="s">
        <v>461</v>
      </c>
      <c r="G123">
        <v>1</v>
      </c>
      <c r="H123">
        <f t="shared" si="24"/>
        <v>1</v>
      </c>
      <c r="I123">
        <f t="shared" si="25"/>
        <v>1</v>
      </c>
      <c r="J123">
        <f t="shared" si="26"/>
        <v>0</v>
      </c>
      <c r="K123">
        <f t="shared" si="27"/>
        <v>1</v>
      </c>
      <c r="L123">
        <f t="shared" si="28"/>
        <v>1</v>
      </c>
      <c r="M123" s="6">
        <f t="shared" si="29"/>
        <v>4</v>
      </c>
    </row>
    <row r="124" spans="1:13" x14ac:dyDescent="0.2">
      <c r="A124" t="s">
        <v>129</v>
      </c>
      <c r="B124" t="s">
        <v>329</v>
      </c>
      <c r="C124">
        <v>2414.84</v>
      </c>
      <c r="D124" t="s">
        <v>412</v>
      </c>
      <c r="E124" t="s">
        <v>420</v>
      </c>
      <c r="F124" t="s">
        <v>470</v>
      </c>
      <c r="G124">
        <v>0</v>
      </c>
      <c r="H124">
        <f t="shared" si="24"/>
        <v>1</v>
      </c>
      <c r="I124">
        <f t="shared" si="25"/>
        <v>0</v>
      </c>
      <c r="J124">
        <f t="shared" si="26"/>
        <v>0</v>
      </c>
      <c r="K124">
        <f t="shared" si="27"/>
        <v>1</v>
      </c>
      <c r="L124">
        <f t="shared" si="28"/>
        <v>0</v>
      </c>
      <c r="M124" s="6">
        <f t="shared" si="29"/>
        <v>2</v>
      </c>
    </row>
    <row r="125" spans="1:13" x14ac:dyDescent="0.2">
      <c r="A125" t="s">
        <v>130</v>
      </c>
      <c r="B125" t="s">
        <v>330</v>
      </c>
      <c r="C125">
        <v>1606.13</v>
      </c>
      <c r="D125" t="s">
        <v>407</v>
      </c>
      <c r="E125" t="s">
        <v>417</v>
      </c>
      <c r="F125" t="s">
        <v>451</v>
      </c>
      <c r="G125">
        <v>2</v>
      </c>
      <c r="H125">
        <f t="shared" si="24"/>
        <v>1</v>
      </c>
      <c r="I125">
        <f t="shared" si="25"/>
        <v>1</v>
      </c>
      <c r="J125">
        <f t="shared" si="26"/>
        <v>0</v>
      </c>
      <c r="K125">
        <f t="shared" si="27"/>
        <v>1</v>
      </c>
      <c r="L125">
        <f t="shared" si="28"/>
        <v>1</v>
      </c>
      <c r="M125" s="6">
        <f t="shared" si="29"/>
        <v>4</v>
      </c>
    </row>
    <row r="126" spans="1:13" x14ac:dyDescent="0.2">
      <c r="A126" t="s">
        <v>118</v>
      </c>
      <c r="B126" t="s">
        <v>318</v>
      </c>
      <c r="C126">
        <v>3025.15</v>
      </c>
      <c r="D126" t="s">
        <v>410</v>
      </c>
      <c r="E126" t="s">
        <v>422</v>
      </c>
      <c r="F126" t="s">
        <v>456</v>
      </c>
      <c r="G126">
        <v>3</v>
      </c>
      <c r="H126">
        <f t="shared" si="24"/>
        <v>1</v>
      </c>
      <c r="I126">
        <f t="shared" si="25"/>
        <v>1</v>
      </c>
      <c r="J126">
        <f t="shared" si="26"/>
        <v>1</v>
      </c>
      <c r="K126">
        <f t="shared" si="27"/>
        <v>1</v>
      </c>
      <c r="L126">
        <f t="shared" si="28"/>
        <v>1</v>
      </c>
      <c r="M126" s="6">
        <f t="shared" si="29"/>
        <v>5</v>
      </c>
    </row>
    <row r="127" spans="1:13" x14ac:dyDescent="0.2">
      <c r="A127" t="s">
        <v>132</v>
      </c>
      <c r="B127" t="s">
        <v>332</v>
      </c>
      <c r="C127">
        <v>2556.67</v>
      </c>
      <c r="D127" t="s">
        <v>411</v>
      </c>
      <c r="E127" t="s">
        <v>418</v>
      </c>
      <c r="F127" t="s">
        <v>429</v>
      </c>
      <c r="G127">
        <v>2</v>
      </c>
      <c r="H127">
        <f t="shared" si="24"/>
        <v>1</v>
      </c>
      <c r="I127">
        <f t="shared" si="25"/>
        <v>1</v>
      </c>
      <c r="J127">
        <f t="shared" si="26"/>
        <v>0</v>
      </c>
      <c r="K127">
        <f t="shared" si="27"/>
        <v>1</v>
      </c>
      <c r="L127">
        <f t="shared" si="28"/>
        <v>1</v>
      </c>
      <c r="M127" s="6">
        <f t="shared" si="29"/>
        <v>4</v>
      </c>
    </row>
    <row r="128" spans="1:13" x14ac:dyDescent="0.2">
      <c r="A128" t="s">
        <v>133</v>
      </c>
      <c r="B128" t="s">
        <v>333</v>
      </c>
      <c r="C128">
        <v>2116.23</v>
      </c>
      <c r="D128" t="s">
        <v>410</v>
      </c>
      <c r="E128" t="s">
        <v>417</v>
      </c>
      <c r="F128" t="s">
        <v>490</v>
      </c>
      <c r="G128">
        <v>3</v>
      </c>
      <c r="H128">
        <f t="shared" si="24"/>
        <v>1</v>
      </c>
      <c r="I128">
        <f t="shared" si="25"/>
        <v>1</v>
      </c>
      <c r="J128">
        <f t="shared" si="26"/>
        <v>0</v>
      </c>
      <c r="K128">
        <f t="shared" si="27"/>
        <v>1</v>
      </c>
      <c r="L128">
        <f t="shared" si="28"/>
        <v>1</v>
      </c>
      <c r="M128" s="6">
        <f t="shared" si="29"/>
        <v>4</v>
      </c>
    </row>
    <row r="129" spans="1:13" x14ac:dyDescent="0.2">
      <c r="A129" t="s">
        <v>134</v>
      </c>
      <c r="B129" t="s">
        <v>334</v>
      </c>
      <c r="C129">
        <v>4269.33</v>
      </c>
      <c r="D129" t="s">
        <v>412</v>
      </c>
      <c r="E129" t="s">
        <v>422</v>
      </c>
      <c r="F129" t="s">
        <v>473</v>
      </c>
      <c r="G129">
        <v>1</v>
      </c>
      <c r="H129">
        <f t="shared" si="24"/>
        <v>1</v>
      </c>
      <c r="I129">
        <f t="shared" si="25"/>
        <v>0</v>
      </c>
      <c r="J129">
        <f t="shared" si="26"/>
        <v>1</v>
      </c>
      <c r="K129">
        <f t="shared" si="27"/>
        <v>1</v>
      </c>
      <c r="L129">
        <f t="shared" si="28"/>
        <v>1</v>
      </c>
      <c r="M129" s="6">
        <f t="shared" si="29"/>
        <v>4</v>
      </c>
    </row>
    <row r="130" spans="1:13" x14ac:dyDescent="0.2">
      <c r="A130" t="s">
        <v>135</v>
      </c>
      <c r="B130" t="s">
        <v>335</v>
      </c>
      <c r="C130">
        <v>2383.2399999999998</v>
      </c>
      <c r="D130" t="s">
        <v>408</v>
      </c>
      <c r="E130" t="s">
        <v>421</v>
      </c>
      <c r="F130" t="s">
        <v>491</v>
      </c>
      <c r="G130">
        <v>1</v>
      </c>
      <c r="H130">
        <f t="shared" si="24"/>
        <v>1</v>
      </c>
      <c r="I130">
        <f t="shared" si="25"/>
        <v>1</v>
      </c>
      <c r="J130">
        <f t="shared" si="26"/>
        <v>0</v>
      </c>
      <c r="K130">
        <f t="shared" si="27"/>
        <v>1</v>
      </c>
      <c r="L130">
        <f t="shared" si="28"/>
        <v>1</v>
      </c>
      <c r="M130" s="6">
        <f t="shared" si="29"/>
        <v>4</v>
      </c>
    </row>
    <row r="131" spans="1:13" x14ac:dyDescent="0.2">
      <c r="A131" t="s">
        <v>136</v>
      </c>
      <c r="B131" t="s">
        <v>336</v>
      </c>
      <c r="C131">
        <v>4434.2299999999996</v>
      </c>
      <c r="D131" t="s">
        <v>414</v>
      </c>
      <c r="E131" t="s">
        <v>421</v>
      </c>
      <c r="F131" t="s">
        <v>436</v>
      </c>
      <c r="G131">
        <v>3</v>
      </c>
      <c r="H131">
        <f t="shared" si="24"/>
        <v>1</v>
      </c>
      <c r="I131">
        <f t="shared" si="25"/>
        <v>1</v>
      </c>
      <c r="J131">
        <f t="shared" si="26"/>
        <v>0</v>
      </c>
      <c r="K131">
        <f t="shared" si="27"/>
        <v>1</v>
      </c>
      <c r="L131">
        <f t="shared" si="28"/>
        <v>1</v>
      </c>
      <c r="M131" s="6">
        <f t="shared" si="29"/>
        <v>4</v>
      </c>
    </row>
    <row r="132" spans="1:13" x14ac:dyDescent="0.2">
      <c r="A132" t="s">
        <v>137</v>
      </c>
      <c r="B132" t="s">
        <v>337</v>
      </c>
      <c r="C132">
        <v>1596.88</v>
      </c>
      <c r="D132" t="s">
        <v>408</v>
      </c>
      <c r="E132" t="s">
        <v>418</v>
      </c>
      <c r="F132" t="s">
        <v>456</v>
      </c>
      <c r="G132">
        <v>2</v>
      </c>
      <c r="H132">
        <f t="shared" si="24"/>
        <v>1</v>
      </c>
      <c r="I132">
        <f t="shared" si="25"/>
        <v>1</v>
      </c>
      <c r="J132">
        <f t="shared" si="26"/>
        <v>0</v>
      </c>
      <c r="K132">
        <f t="shared" si="27"/>
        <v>1</v>
      </c>
      <c r="L132">
        <f t="shared" si="28"/>
        <v>1</v>
      </c>
      <c r="M132" s="6">
        <f t="shared" si="29"/>
        <v>4</v>
      </c>
    </row>
    <row r="133" spans="1:13" x14ac:dyDescent="0.2">
      <c r="A133" t="s">
        <v>138</v>
      </c>
      <c r="B133" t="s">
        <v>338</v>
      </c>
      <c r="C133">
        <v>1284.8</v>
      </c>
      <c r="D133" t="s">
        <v>415</v>
      </c>
      <c r="E133" t="s">
        <v>420</v>
      </c>
      <c r="F133" t="s">
        <v>483</v>
      </c>
      <c r="G133">
        <v>1</v>
      </c>
      <c r="H133">
        <f t="shared" si="24"/>
        <v>1</v>
      </c>
      <c r="I133">
        <f t="shared" si="25"/>
        <v>1</v>
      </c>
      <c r="J133">
        <f t="shared" si="26"/>
        <v>0</v>
      </c>
      <c r="K133">
        <f t="shared" si="27"/>
        <v>1</v>
      </c>
      <c r="L133">
        <f t="shared" si="28"/>
        <v>1</v>
      </c>
      <c r="M133" s="6">
        <f t="shared" si="29"/>
        <v>4</v>
      </c>
    </row>
    <row r="134" spans="1:13" x14ac:dyDescent="0.2">
      <c r="A134" t="s">
        <v>139</v>
      </c>
      <c r="B134" t="s">
        <v>339</v>
      </c>
      <c r="C134">
        <v>2971.49</v>
      </c>
      <c r="D134" t="s">
        <v>414</v>
      </c>
      <c r="E134" t="s">
        <v>418</v>
      </c>
      <c r="F134" t="s">
        <v>433</v>
      </c>
      <c r="G134">
        <v>2</v>
      </c>
      <c r="H134">
        <f t="shared" si="24"/>
        <v>1</v>
      </c>
      <c r="I134">
        <f t="shared" si="25"/>
        <v>1</v>
      </c>
      <c r="J134">
        <f t="shared" si="26"/>
        <v>0</v>
      </c>
      <c r="K134">
        <f t="shared" si="27"/>
        <v>1</v>
      </c>
      <c r="L134">
        <f t="shared" si="28"/>
        <v>1</v>
      </c>
      <c r="M134" s="6">
        <f t="shared" si="29"/>
        <v>4</v>
      </c>
    </row>
    <row r="135" spans="1:13" x14ac:dyDescent="0.2">
      <c r="A135" t="s">
        <v>140</v>
      </c>
      <c r="B135" t="s">
        <v>340</v>
      </c>
      <c r="C135">
        <v>2929.46</v>
      </c>
      <c r="D135" t="s">
        <v>410</v>
      </c>
      <c r="E135" t="s">
        <v>417</v>
      </c>
      <c r="F135" t="s">
        <v>431</v>
      </c>
      <c r="G135">
        <v>3</v>
      </c>
      <c r="H135">
        <f t="shared" si="24"/>
        <v>1</v>
      </c>
      <c r="I135">
        <f t="shared" si="25"/>
        <v>1</v>
      </c>
      <c r="J135">
        <f t="shared" si="26"/>
        <v>0</v>
      </c>
      <c r="K135">
        <f t="shared" si="27"/>
        <v>1</v>
      </c>
      <c r="L135">
        <f t="shared" si="28"/>
        <v>1</v>
      </c>
      <c r="M135" s="6">
        <f t="shared" si="29"/>
        <v>4</v>
      </c>
    </row>
    <row r="136" spans="1:13" x14ac:dyDescent="0.2">
      <c r="A136" t="s">
        <v>178</v>
      </c>
      <c r="B136" t="s">
        <v>378</v>
      </c>
      <c r="C136">
        <v>3169.54</v>
      </c>
      <c r="D136" t="s">
        <v>410</v>
      </c>
      <c r="E136" t="s">
        <v>422</v>
      </c>
      <c r="F136" t="s">
        <v>499</v>
      </c>
      <c r="G136">
        <v>3</v>
      </c>
      <c r="H136">
        <f t="shared" si="24"/>
        <v>1</v>
      </c>
      <c r="I136">
        <f t="shared" si="25"/>
        <v>1</v>
      </c>
      <c r="J136">
        <f t="shared" si="26"/>
        <v>1</v>
      </c>
      <c r="K136">
        <f t="shared" si="27"/>
        <v>1</v>
      </c>
      <c r="L136">
        <f t="shared" si="28"/>
        <v>1</v>
      </c>
      <c r="M136" s="6">
        <f t="shared" si="29"/>
        <v>5</v>
      </c>
    </row>
    <row r="137" spans="1:13" x14ac:dyDescent="0.2">
      <c r="A137" t="s">
        <v>142</v>
      </c>
      <c r="B137" t="s">
        <v>342</v>
      </c>
      <c r="C137">
        <v>4306.16</v>
      </c>
      <c r="D137" t="s">
        <v>412</v>
      </c>
      <c r="E137" t="s">
        <v>417</v>
      </c>
      <c r="F137" t="s">
        <v>434</v>
      </c>
      <c r="G137">
        <v>3</v>
      </c>
      <c r="H137">
        <f t="shared" si="24"/>
        <v>1</v>
      </c>
      <c r="I137">
        <f t="shared" si="25"/>
        <v>0</v>
      </c>
      <c r="J137">
        <f t="shared" si="26"/>
        <v>0</v>
      </c>
      <c r="K137">
        <f t="shared" si="27"/>
        <v>1</v>
      </c>
      <c r="L137">
        <f t="shared" si="28"/>
        <v>1</v>
      </c>
      <c r="M137" s="6">
        <f t="shared" si="29"/>
        <v>3</v>
      </c>
    </row>
    <row r="138" spans="1:13" x14ac:dyDescent="0.2">
      <c r="A138" t="s">
        <v>143</v>
      </c>
      <c r="B138" t="s">
        <v>343</v>
      </c>
      <c r="C138">
        <v>276.33999999999997</v>
      </c>
      <c r="D138" t="s">
        <v>415</v>
      </c>
      <c r="E138" t="s">
        <v>422</v>
      </c>
      <c r="F138" t="s">
        <v>423</v>
      </c>
      <c r="G138">
        <v>2</v>
      </c>
      <c r="H138">
        <f t="shared" si="24"/>
        <v>0</v>
      </c>
      <c r="I138">
        <f t="shared" si="25"/>
        <v>1</v>
      </c>
      <c r="J138">
        <f t="shared" si="26"/>
        <v>1</v>
      </c>
      <c r="K138">
        <f t="shared" si="27"/>
        <v>1</v>
      </c>
      <c r="L138">
        <f t="shared" si="28"/>
        <v>1</v>
      </c>
      <c r="M138" s="6">
        <f t="shared" si="29"/>
        <v>4</v>
      </c>
    </row>
    <row r="139" spans="1:13" x14ac:dyDescent="0.2">
      <c r="A139" t="s">
        <v>144</v>
      </c>
      <c r="B139" t="s">
        <v>344</v>
      </c>
      <c r="C139">
        <v>4794.72</v>
      </c>
      <c r="D139" t="s">
        <v>414</v>
      </c>
      <c r="E139" t="s">
        <v>422</v>
      </c>
      <c r="F139" t="s">
        <v>450</v>
      </c>
      <c r="G139">
        <v>0</v>
      </c>
      <c r="H139">
        <f t="shared" si="24"/>
        <v>1</v>
      </c>
      <c r="I139">
        <f t="shared" si="25"/>
        <v>1</v>
      </c>
      <c r="J139">
        <f t="shared" si="26"/>
        <v>1</v>
      </c>
      <c r="K139">
        <f t="shared" si="27"/>
        <v>1</v>
      </c>
      <c r="L139">
        <f t="shared" si="28"/>
        <v>0</v>
      </c>
      <c r="M139" s="6">
        <f t="shared" si="29"/>
        <v>4</v>
      </c>
    </row>
    <row r="140" spans="1:13" x14ac:dyDescent="0.2">
      <c r="A140" t="s">
        <v>145</v>
      </c>
      <c r="B140" t="s">
        <v>345</v>
      </c>
      <c r="C140">
        <v>1748.54</v>
      </c>
      <c r="D140" t="s">
        <v>414</v>
      </c>
      <c r="E140" t="s">
        <v>420</v>
      </c>
      <c r="F140" t="s">
        <v>455</v>
      </c>
      <c r="G140">
        <v>2</v>
      </c>
      <c r="H140">
        <f t="shared" si="24"/>
        <v>1</v>
      </c>
      <c r="I140">
        <f t="shared" si="25"/>
        <v>1</v>
      </c>
      <c r="J140">
        <f t="shared" si="26"/>
        <v>0</v>
      </c>
      <c r="K140">
        <f t="shared" si="27"/>
        <v>1</v>
      </c>
      <c r="L140">
        <f t="shared" si="28"/>
        <v>1</v>
      </c>
      <c r="M140" s="6">
        <f t="shared" si="29"/>
        <v>4</v>
      </c>
    </row>
    <row r="141" spans="1:13" x14ac:dyDescent="0.2">
      <c r="A141" t="s">
        <v>146</v>
      </c>
      <c r="B141" t="s">
        <v>346</v>
      </c>
      <c r="C141">
        <v>194.44</v>
      </c>
      <c r="D141" t="s">
        <v>412</v>
      </c>
      <c r="E141" t="s">
        <v>420</v>
      </c>
      <c r="F141" t="s">
        <v>475</v>
      </c>
      <c r="G141">
        <v>0</v>
      </c>
      <c r="H141">
        <f t="shared" si="24"/>
        <v>0</v>
      </c>
      <c r="I141">
        <f t="shared" si="25"/>
        <v>0</v>
      </c>
      <c r="J141">
        <f t="shared" si="26"/>
        <v>0</v>
      </c>
      <c r="K141">
        <f t="shared" si="27"/>
        <v>1</v>
      </c>
      <c r="L141">
        <f t="shared" si="28"/>
        <v>0</v>
      </c>
      <c r="M141" s="6">
        <f t="shared" si="29"/>
        <v>1</v>
      </c>
    </row>
    <row r="142" spans="1:13" x14ac:dyDescent="0.2">
      <c r="A142" t="s">
        <v>147</v>
      </c>
      <c r="B142" t="s">
        <v>347</v>
      </c>
      <c r="C142">
        <v>2635.01</v>
      </c>
      <c r="D142" t="s">
        <v>414</v>
      </c>
      <c r="E142" t="s">
        <v>419</v>
      </c>
      <c r="F142" t="s">
        <v>468</v>
      </c>
      <c r="G142">
        <v>3</v>
      </c>
      <c r="H142">
        <f t="shared" si="24"/>
        <v>1</v>
      </c>
      <c r="I142">
        <f t="shared" si="25"/>
        <v>1</v>
      </c>
      <c r="J142">
        <f t="shared" si="26"/>
        <v>0</v>
      </c>
      <c r="K142">
        <f t="shared" si="27"/>
        <v>1</v>
      </c>
      <c r="L142">
        <f t="shared" si="28"/>
        <v>1</v>
      </c>
      <c r="M142" s="6">
        <f t="shared" si="29"/>
        <v>4</v>
      </c>
    </row>
    <row r="143" spans="1:13" x14ac:dyDescent="0.2">
      <c r="A143" t="s">
        <v>148</v>
      </c>
      <c r="B143" t="s">
        <v>348</v>
      </c>
      <c r="C143">
        <v>3878.96</v>
      </c>
      <c r="D143" t="s">
        <v>408</v>
      </c>
      <c r="E143" t="s">
        <v>417</v>
      </c>
      <c r="F143" t="s">
        <v>493</v>
      </c>
      <c r="G143">
        <v>0</v>
      </c>
      <c r="H143">
        <f t="shared" si="24"/>
        <v>1</v>
      </c>
      <c r="I143">
        <f t="shared" si="25"/>
        <v>1</v>
      </c>
      <c r="J143">
        <f t="shared" si="26"/>
        <v>0</v>
      </c>
      <c r="K143">
        <f t="shared" si="27"/>
        <v>1</v>
      </c>
      <c r="L143">
        <f t="shared" si="28"/>
        <v>0</v>
      </c>
      <c r="M143" s="6">
        <f t="shared" si="29"/>
        <v>3</v>
      </c>
    </row>
    <row r="144" spans="1:13" x14ac:dyDescent="0.2">
      <c r="A144" t="s">
        <v>149</v>
      </c>
      <c r="B144" t="s">
        <v>349</v>
      </c>
      <c r="C144">
        <v>3612.99</v>
      </c>
      <c r="D144" t="s">
        <v>412</v>
      </c>
      <c r="E144" t="s">
        <v>422</v>
      </c>
      <c r="F144" t="s">
        <v>453</v>
      </c>
      <c r="G144">
        <v>2</v>
      </c>
      <c r="H144">
        <f t="shared" si="24"/>
        <v>1</v>
      </c>
      <c r="I144">
        <f t="shared" si="25"/>
        <v>0</v>
      </c>
      <c r="J144">
        <f t="shared" si="26"/>
        <v>1</v>
      </c>
      <c r="K144">
        <f t="shared" si="27"/>
        <v>1</v>
      </c>
      <c r="L144">
        <f t="shared" si="28"/>
        <v>1</v>
      </c>
      <c r="M144" s="6">
        <f t="shared" si="29"/>
        <v>4</v>
      </c>
    </row>
    <row r="145" spans="1:13" x14ac:dyDescent="0.2">
      <c r="A145" t="s">
        <v>150</v>
      </c>
      <c r="B145" t="s">
        <v>350</v>
      </c>
      <c r="C145">
        <v>3778.94</v>
      </c>
      <c r="D145" t="s">
        <v>407</v>
      </c>
      <c r="E145" t="s">
        <v>417</v>
      </c>
      <c r="F145" t="s">
        <v>450</v>
      </c>
      <c r="G145">
        <v>2</v>
      </c>
      <c r="H145">
        <f t="shared" si="24"/>
        <v>1</v>
      </c>
      <c r="I145">
        <f t="shared" si="25"/>
        <v>1</v>
      </c>
      <c r="J145">
        <f t="shared" si="26"/>
        <v>0</v>
      </c>
      <c r="K145">
        <f t="shared" si="27"/>
        <v>1</v>
      </c>
      <c r="L145">
        <f t="shared" si="28"/>
        <v>1</v>
      </c>
      <c r="M145" s="6">
        <f t="shared" si="29"/>
        <v>4</v>
      </c>
    </row>
    <row r="146" spans="1:13" x14ac:dyDescent="0.2">
      <c r="A146" t="s">
        <v>151</v>
      </c>
      <c r="B146" t="s">
        <v>351</v>
      </c>
      <c r="C146">
        <v>890.35</v>
      </c>
      <c r="D146" t="s">
        <v>411</v>
      </c>
      <c r="E146" t="s">
        <v>421</v>
      </c>
      <c r="F146" t="s">
        <v>459</v>
      </c>
      <c r="G146">
        <v>2</v>
      </c>
      <c r="H146">
        <f t="shared" si="24"/>
        <v>0</v>
      </c>
      <c r="I146">
        <f t="shared" si="25"/>
        <v>1</v>
      </c>
      <c r="J146">
        <f t="shared" si="26"/>
        <v>0</v>
      </c>
      <c r="K146">
        <f t="shared" si="27"/>
        <v>1</v>
      </c>
      <c r="L146">
        <f t="shared" si="28"/>
        <v>1</v>
      </c>
      <c r="M146" s="6">
        <f t="shared" si="29"/>
        <v>3</v>
      </c>
    </row>
    <row r="147" spans="1:13" x14ac:dyDescent="0.2">
      <c r="A147" t="s">
        <v>152</v>
      </c>
      <c r="B147" t="s">
        <v>352</v>
      </c>
      <c r="C147">
        <v>1218.55</v>
      </c>
      <c r="D147" t="s">
        <v>414</v>
      </c>
      <c r="E147" t="s">
        <v>418</v>
      </c>
      <c r="F147" t="s">
        <v>494</v>
      </c>
      <c r="G147">
        <v>1</v>
      </c>
      <c r="H147">
        <f t="shared" ref="H147:H178" si="30">IF(C147&gt;1000,1,0)</f>
        <v>1</v>
      </c>
      <c r="I147">
        <f t="shared" ref="I147:I178" si="31">IF(D147&lt;&gt;"USA", 1, 0)</f>
        <v>1</v>
      </c>
      <c r="J147">
        <f t="shared" ref="J147:J178" si="32">IF(E147="Wire", 1, 0)</f>
        <v>0</v>
      </c>
      <c r="K147">
        <f t="shared" ref="K147:K178" si="33">IF(OR(F147&lt;TIME(5,0,0), F147&gt;TIME(23,0,0)), 1, 0)</f>
        <v>1</v>
      </c>
      <c r="L147">
        <f t="shared" ref="L147:L178" si="34">IF(G147&gt;0, 1, 0)</f>
        <v>1</v>
      </c>
      <c r="M147" s="6">
        <f t="shared" ref="M147:M178" si="35">SUM(H147:L147)</f>
        <v>4</v>
      </c>
    </row>
    <row r="148" spans="1:13" x14ac:dyDescent="0.2">
      <c r="A148" t="s">
        <v>153</v>
      </c>
      <c r="B148" t="s">
        <v>353</v>
      </c>
      <c r="C148">
        <v>206.34</v>
      </c>
      <c r="D148" t="s">
        <v>416</v>
      </c>
      <c r="E148" t="s">
        <v>417</v>
      </c>
      <c r="F148" t="s">
        <v>494</v>
      </c>
      <c r="G148">
        <v>2</v>
      </c>
      <c r="H148">
        <f t="shared" si="30"/>
        <v>0</v>
      </c>
      <c r="I148">
        <f t="shared" si="31"/>
        <v>1</v>
      </c>
      <c r="J148">
        <f t="shared" si="32"/>
        <v>0</v>
      </c>
      <c r="K148">
        <f t="shared" si="33"/>
        <v>1</v>
      </c>
      <c r="L148">
        <f t="shared" si="34"/>
        <v>1</v>
      </c>
      <c r="M148" s="6">
        <f t="shared" si="35"/>
        <v>3</v>
      </c>
    </row>
    <row r="149" spans="1:13" x14ac:dyDescent="0.2">
      <c r="A149" t="s">
        <v>154</v>
      </c>
      <c r="B149" t="s">
        <v>354</v>
      </c>
      <c r="C149">
        <v>1393.25</v>
      </c>
      <c r="D149" t="s">
        <v>413</v>
      </c>
      <c r="E149" t="s">
        <v>419</v>
      </c>
      <c r="F149" t="s">
        <v>446</v>
      </c>
      <c r="G149">
        <v>3</v>
      </c>
      <c r="H149">
        <f t="shared" si="30"/>
        <v>1</v>
      </c>
      <c r="I149">
        <f t="shared" si="31"/>
        <v>1</v>
      </c>
      <c r="J149">
        <f t="shared" si="32"/>
        <v>0</v>
      </c>
      <c r="K149">
        <f t="shared" si="33"/>
        <v>1</v>
      </c>
      <c r="L149">
        <f t="shared" si="34"/>
        <v>1</v>
      </c>
      <c r="M149" s="6">
        <f t="shared" si="35"/>
        <v>4</v>
      </c>
    </row>
    <row r="150" spans="1:13" x14ac:dyDescent="0.2">
      <c r="A150" t="s">
        <v>155</v>
      </c>
      <c r="B150" t="s">
        <v>355</v>
      </c>
      <c r="C150">
        <v>1206.08</v>
      </c>
      <c r="D150" t="s">
        <v>409</v>
      </c>
      <c r="E150" t="s">
        <v>421</v>
      </c>
      <c r="F150" t="s">
        <v>445</v>
      </c>
      <c r="G150">
        <v>0</v>
      </c>
      <c r="H150">
        <f t="shared" si="30"/>
        <v>1</v>
      </c>
      <c r="I150">
        <f t="shared" si="31"/>
        <v>1</v>
      </c>
      <c r="J150">
        <f t="shared" si="32"/>
        <v>0</v>
      </c>
      <c r="K150">
        <f t="shared" si="33"/>
        <v>1</v>
      </c>
      <c r="L150">
        <f t="shared" si="34"/>
        <v>0</v>
      </c>
      <c r="M150" s="6">
        <f t="shared" si="35"/>
        <v>3</v>
      </c>
    </row>
    <row r="151" spans="1:13" x14ac:dyDescent="0.2">
      <c r="A151" t="s">
        <v>141</v>
      </c>
      <c r="B151" t="s">
        <v>341</v>
      </c>
      <c r="C151">
        <v>3473.79</v>
      </c>
      <c r="D151" t="s">
        <v>414</v>
      </c>
      <c r="E151" t="s">
        <v>422</v>
      </c>
      <c r="F151" t="s">
        <v>492</v>
      </c>
      <c r="G151">
        <v>1</v>
      </c>
      <c r="H151">
        <f t="shared" si="30"/>
        <v>1</v>
      </c>
      <c r="I151">
        <f t="shared" si="31"/>
        <v>1</v>
      </c>
      <c r="J151">
        <f t="shared" si="32"/>
        <v>1</v>
      </c>
      <c r="K151">
        <f t="shared" si="33"/>
        <v>1</v>
      </c>
      <c r="L151">
        <f t="shared" si="34"/>
        <v>1</v>
      </c>
      <c r="M151" s="6">
        <f t="shared" si="35"/>
        <v>5</v>
      </c>
    </row>
    <row r="152" spans="1:13" x14ac:dyDescent="0.2">
      <c r="A152" t="s">
        <v>157</v>
      </c>
      <c r="B152" t="s">
        <v>357</v>
      </c>
      <c r="C152">
        <v>1975.44</v>
      </c>
      <c r="D152" t="s">
        <v>416</v>
      </c>
      <c r="E152" t="s">
        <v>418</v>
      </c>
      <c r="F152" t="s">
        <v>457</v>
      </c>
      <c r="G152">
        <v>1</v>
      </c>
      <c r="H152">
        <f t="shared" si="30"/>
        <v>1</v>
      </c>
      <c r="I152">
        <f t="shared" si="31"/>
        <v>1</v>
      </c>
      <c r="J152">
        <f t="shared" si="32"/>
        <v>0</v>
      </c>
      <c r="K152">
        <f t="shared" si="33"/>
        <v>1</v>
      </c>
      <c r="L152">
        <f t="shared" si="34"/>
        <v>1</v>
      </c>
      <c r="M152" s="6">
        <f t="shared" si="35"/>
        <v>4</v>
      </c>
    </row>
    <row r="153" spans="1:13" x14ac:dyDescent="0.2">
      <c r="A153" t="s">
        <v>158</v>
      </c>
      <c r="B153" t="s">
        <v>358</v>
      </c>
      <c r="C153">
        <v>2777.1</v>
      </c>
      <c r="D153" t="s">
        <v>415</v>
      </c>
      <c r="E153" t="s">
        <v>417</v>
      </c>
      <c r="F153" t="s">
        <v>495</v>
      </c>
      <c r="G153">
        <v>1</v>
      </c>
      <c r="H153">
        <f t="shared" si="30"/>
        <v>1</v>
      </c>
      <c r="I153">
        <f t="shared" si="31"/>
        <v>1</v>
      </c>
      <c r="J153">
        <f t="shared" si="32"/>
        <v>0</v>
      </c>
      <c r="K153">
        <f t="shared" si="33"/>
        <v>1</v>
      </c>
      <c r="L153">
        <f t="shared" si="34"/>
        <v>1</v>
      </c>
      <c r="M153" s="6">
        <f t="shared" si="35"/>
        <v>4</v>
      </c>
    </row>
    <row r="154" spans="1:13" x14ac:dyDescent="0.2">
      <c r="A154" t="s">
        <v>159</v>
      </c>
      <c r="B154" t="s">
        <v>359</v>
      </c>
      <c r="C154">
        <v>4993.0200000000004</v>
      </c>
      <c r="D154" t="s">
        <v>412</v>
      </c>
      <c r="E154" t="s">
        <v>420</v>
      </c>
      <c r="F154" t="s">
        <v>496</v>
      </c>
      <c r="G154">
        <v>3</v>
      </c>
      <c r="H154">
        <f t="shared" si="30"/>
        <v>1</v>
      </c>
      <c r="I154">
        <f t="shared" si="31"/>
        <v>0</v>
      </c>
      <c r="J154">
        <f t="shared" si="32"/>
        <v>0</v>
      </c>
      <c r="K154">
        <f t="shared" si="33"/>
        <v>1</v>
      </c>
      <c r="L154">
        <f t="shared" si="34"/>
        <v>1</v>
      </c>
      <c r="M154" s="6">
        <f t="shared" si="35"/>
        <v>3</v>
      </c>
    </row>
    <row r="155" spans="1:13" x14ac:dyDescent="0.2">
      <c r="A155" t="s">
        <v>194</v>
      </c>
      <c r="B155" t="s">
        <v>394</v>
      </c>
      <c r="C155">
        <v>3861.06</v>
      </c>
      <c r="D155" t="s">
        <v>411</v>
      </c>
      <c r="E155" t="s">
        <v>422</v>
      </c>
      <c r="F155" t="s">
        <v>502</v>
      </c>
      <c r="G155">
        <v>2</v>
      </c>
      <c r="H155">
        <f t="shared" si="30"/>
        <v>1</v>
      </c>
      <c r="I155">
        <f t="shared" si="31"/>
        <v>1</v>
      </c>
      <c r="J155">
        <f t="shared" si="32"/>
        <v>1</v>
      </c>
      <c r="K155">
        <f t="shared" si="33"/>
        <v>1</v>
      </c>
      <c r="L155">
        <f t="shared" si="34"/>
        <v>1</v>
      </c>
      <c r="M155" s="6">
        <f t="shared" si="35"/>
        <v>5</v>
      </c>
    </row>
    <row r="156" spans="1:13" x14ac:dyDescent="0.2">
      <c r="A156" t="s">
        <v>161</v>
      </c>
      <c r="B156" t="s">
        <v>361</v>
      </c>
      <c r="C156">
        <v>4560.41</v>
      </c>
      <c r="D156" t="s">
        <v>414</v>
      </c>
      <c r="E156" t="s">
        <v>419</v>
      </c>
      <c r="F156" t="s">
        <v>497</v>
      </c>
      <c r="G156">
        <v>2</v>
      </c>
      <c r="H156">
        <f t="shared" si="30"/>
        <v>1</v>
      </c>
      <c r="I156">
        <f t="shared" si="31"/>
        <v>1</v>
      </c>
      <c r="J156">
        <f t="shared" si="32"/>
        <v>0</v>
      </c>
      <c r="K156">
        <f t="shared" si="33"/>
        <v>1</v>
      </c>
      <c r="L156">
        <f t="shared" si="34"/>
        <v>1</v>
      </c>
      <c r="M156" s="6">
        <f t="shared" si="35"/>
        <v>4</v>
      </c>
    </row>
    <row r="157" spans="1:13" x14ac:dyDescent="0.2">
      <c r="A157" t="s">
        <v>162</v>
      </c>
      <c r="B157" t="s">
        <v>362</v>
      </c>
      <c r="C157">
        <v>4146.57</v>
      </c>
      <c r="D157" t="s">
        <v>414</v>
      </c>
      <c r="E157" t="s">
        <v>417</v>
      </c>
      <c r="F157" t="s">
        <v>436</v>
      </c>
      <c r="G157">
        <v>2</v>
      </c>
      <c r="H157">
        <f t="shared" si="30"/>
        <v>1</v>
      </c>
      <c r="I157">
        <f t="shared" si="31"/>
        <v>1</v>
      </c>
      <c r="J157">
        <f t="shared" si="32"/>
        <v>0</v>
      </c>
      <c r="K157">
        <f t="shared" si="33"/>
        <v>1</v>
      </c>
      <c r="L157">
        <f t="shared" si="34"/>
        <v>1</v>
      </c>
      <c r="M157" s="6">
        <f t="shared" si="35"/>
        <v>4</v>
      </c>
    </row>
    <row r="158" spans="1:13" x14ac:dyDescent="0.2">
      <c r="A158" t="s">
        <v>163</v>
      </c>
      <c r="B158" t="s">
        <v>363</v>
      </c>
      <c r="C158">
        <v>1383.3</v>
      </c>
      <c r="D158" t="s">
        <v>408</v>
      </c>
      <c r="E158" t="s">
        <v>419</v>
      </c>
      <c r="F158" t="s">
        <v>498</v>
      </c>
      <c r="G158">
        <v>0</v>
      </c>
      <c r="H158">
        <f t="shared" si="30"/>
        <v>1</v>
      </c>
      <c r="I158">
        <f t="shared" si="31"/>
        <v>1</v>
      </c>
      <c r="J158">
        <f t="shared" si="32"/>
        <v>0</v>
      </c>
      <c r="K158">
        <f t="shared" si="33"/>
        <v>1</v>
      </c>
      <c r="L158">
        <f t="shared" si="34"/>
        <v>0</v>
      </c>
      <c r="M158" s="6">
        <f t="shared" si="35"/>
        <v>3</v>
      </c>
    </row>
    <row r="159" spans="1:13" x14ac:dyDescent="0.2">
      <c r="A159" t="s">
        <v>164</v>
      </c>
      <c r="B159" t="s">
        <v>364</v>
      </c>
      <c r="C159">
        <v>4467.24</v>
      </c>
      <c r="D159" t="s">
        <v>413</v>
      </c>
      <c r="E159" t="s">
        <v>421</v>
      </c>
      <c r="F159" t="s">
        <v>431</v>
      </c>
      <c r="G159">
        <v>3</v>
      </c>
      <c r="H159">
        <f t="shared" si="30"/>
        <v>1</v>
      </c>
      <c r="I159">
        <f t="shared" si="31"/>
        <v>1</v>
      </c>
      <c r="J159">
        <f t="shared" si="32"/>
        <v>0</v>
      </c>
      <c r="K159">
        <f t="shared" si="33"/>
        <v>1</v>
      </c>
      <c r="L159">
        <f t="shared" si="34"/>
        <v>1</v>
      </c>
      <c r="M159" s="6">
        <f t="shared" si="35"/>
        <v>4</v>
      </c>
    </row>
    <row r="160" spans="1:13" x14ac:dyDescent="0.2">
      <c r="A160" t="s">
        <v>165</v>
      </c>
      <c r="B160" t="s">
        <v>365</v>
      </c>
      <c r="C160">
        <v>4615.53</v>
      </c>
      <c r="D160" t="s">
        <v>408</v>
      </c>
      <c r="E160" t="s">
        <v>417</v>
      </c>
      <c r="F160" t="s">
        <v>439</v>
      </c>
      <c r="G160">
        <v>0</v>
      </c>
      <c r="H160">
        <f t="shared" si="30"/>
        <v>1</v>
      </c>
      <c r="I160">
        <f t="shared" si="31"/>
        <v>1</v>
      </c>
      <c r="J160">
        <f t="shared" si="32"/>
        <v>0</v>
      </c>
      <c r="K160">
        <f t="shared" si="33"/>
        <v>1</v>
      </c>
      <c r="L160">
        <f t="shared" si="34"/>
        <v>0</v>
      </c>
      <c r="M160" s="6">
        <f t="shared" si="35"/>
        <v>3</v>
      </c>
    </row>
    <row r="161" spans="1:13" x14ac:dyDescent="0.2">
      <c r="A161" t="s">
        <v>166</v>
      </c>
      <c r="B161" t="s">
        <v>366</v>
      </c>
      <c r="C161">
        <v>4597</v>
      </c>
      <c r="D161" t="s">
        <v>414</v>
      </c>
      <c r="E161" t="s">
        <v>422</v>
      </c>
      <c r="F161" t="s">
        <v>443</v>
      </c>
      <c r="G161">
        <v>0</v>
      </c>
      <c r="H161">
        <f t="shared" si="30"/>
        <v>1</v>
      </c>
      <c r="I161">
        <f t="shared" si="31"/>
        <v>1</v>
      </c>
      <c r="J161">
        <f t="shared" si="32"/>
        <v>1</v>
      </c>
      <c r="K161">
        <f t="shared" si="33"/>
        <v>1</v>
      </c>
      <c r="L161">
        <f t="shared" si="34"/>
        <v>0</v>
      </c>
      <c r="M161" s="6">
        <f t="shared" si="35"/>
        <v>4</v>
      </c>
    </row>
    <row r="162" spans="1:13" x14ac:dyDescent="0.2">
      <c r="A162" t="s">
        <v>167</v>
      </c>
      <c r="B162" t="s">
        <v>367</v>
      </c>
      <c r="C162">
        <v>1401.11</v>
      </c>
      <c r="D162" t="s">
        <v>407</v>
      </c>
      <c r="E162" t="s">
        <v>419</v>
      </c>
      <c r="F162" t="s">
        <v>491</v>
      </c>
      <c r="G162">
        <v>1</v>
      </c>
      <c r="H162">
        <f t="shared" si="30"/>
        <v>1</v>
      </c>
      <c r="I162">
        <f t="shared" si="31"/>
        <v>1</v>
      </c>
      <c r="J162">
        <f t="shared" si="32"/>
        <v>0</v>
      </c>
      <c r="K162">
        <f t="shared" si="33"/>
        <v>1</v>
      </c>
      <c r="L162">
        <f t="shared" si="34"/>
        <v>1</v>
      </c>
      <c r="M162" s="6">
        <f t="shared" si="35"/>
        <v>4</v>
      </c>
    </row>
    <row r="163" spans="1:13" x14ac:dyDescent="0.2">
      <c r="A163" t="s">
        <v>168</v>
      </c>
      <c r="B163" t="s">
        <v>368</v>
      </c>
      <c r="C163">
        <v>4698.74</v>
      </c>
      <c r="D163" t="s">
        <v>414</v>
      </c>
      <c r="E163" t="s">
        <v>417</v>
      </c>
      <c r="F163" t="s">
        <v>431</v>
      </c>
      <c r="G163">
        <v>2</v>
      </c>
      <c r="H163">
        <f t="shared" si="30"/>
        <v>1</v>
      </c>
      <c r="I163">
        <f t="shared" si="31"/>
        <v>1</v>
      </c>
      <c r="J163">
        <f t="shared" si="32"/>
        <v>0</v>
      </c>
      <c r="K163">
        <f t="shared" si="33"/>
        <v>1</v>
      </c>
      <c r="L163">
        <f t="shared" si="34"/>
        <v>1</v>
      </c>
      <c r="M163" s="6">
        <f t="shared" si="35"/>
        <v>4</v>
      </c>
    </row>
    <row r="164" spans="1:13" x14ac:dyDescent="0.2">
      <c r="A164" t="s">
        <v>169</v>
      </c>
      <c r="B164" t="s">
        <v>369</v>
      </c>
      <c r="C164">
        <v>4907.08</v>
      </c>
      <c r="D164" t="s">
        <v>416</v>
      </c>
      <c r="E164" t="s">
        <v>417</v>
      </c>
      <c r="F164" t="s">
        <v>427</v>
      </c>
      <c r="G164">
        <v>3</v>
      </c>
      <c r="H164">
        <f t="shared" si="30"/>
        <v>1</v>
      </c>
      <c r="I164">
        <f t="shared" si="31"/>
        <v>1</v>
      </c>
      <c r="J164">
        <f t="shared" si="32"/>
        <v>0</v>
      </c>
      <c r="K164">
        <f t="shared" si="33"/>
        <v>1</v>
      </c>
      <c r="L164">
        <f t="shared" si="34"/>
        <v>1</v>
      </c>
      <c r="M164" s="6">
        <f t="shared" si="35"/>
        <v>4</v>
      </c>
    </row>
    <row r="165" spans="1:13" x14ac:dyDescent="0.2">
      <c r="A165" t="s">
        <v>170</v>
      </c>
      <c r="B165" t="s">
        <v>370</v>
      </c>
      <c r="C165">
        <v>4529.24</v>
      </c>
      <c r="D165" t="s">
        <v>415</v>
      </c>
      <c r="E165" t="s">
        <v>421</v>
      </c>
      <c r="F165" t="s">
        <v>489</v>
      </c>
      <c r="G165">
        <v>2</v>
      </c>
      <c r="H165">
        <f t="shared" si="30"/>
        <v>1</v>
      </c>
      <c r="I165">
        <f t="shared" si="31"/>
        <v>1</v>
      </c>
      <c r="J165">
        <f t="shared" si="32"/>
        <v>0</v>
      </c>
      <c r="K165">
        <f t="shared" si="33"/>
        <v>1</v>
      </c>
      <c r="L165">
        <f t="shared" si="34"/>
        <v>1</v>
      </c>
      <c r="M165" s="6">
        <f t="shared" si="35"/>
        <v>4</v>
      </c>
    </row>
    <row r="166" spans="1:13" x14ac:dyDescent="0.2">
      <c r="A166" t="s">
        <v>171</v>
      </c>
      <c r="B166" t="s">
        <v>371</v>
      </c>
      <c r="C166">
        <v>3546.89</v>
      </c>
      <c r="D166" t="s">
        <v>414</v>
      </c>
      <c r="E166" t="s">
        <v>417</v>
      </c>
      <c r="F166" t="s">
        <v>473</v>
      </c>
      <c r="G166">
        <v>3</v>
      </c>
      <c r="H166">
        <f t="shared" si="30"/>
        <v>1</v>
      </c>
      <c r="I166">
        <f t="shared" si="31"/>
        <v>1</v>
      </c>
      <c r="J166">
        <f t="shared" si="32"/>
        <v>0</v>
      </c>
      <c r="K166">
        <f t="shared" si="33"/>
        <v>1</v>
      </c>
      <c r="L166">
        <f t="shared" si="34"/>
        <v>1</v>
      </c>
      <c r="M166" s="6">
        <f t="shared" si="35"/>
        <v>4</v>
      </c>
    </row>
    <row r="167" spans="1:13" x14ac:dyDescent="0.2">
      <c r="A167" t="s">
        <v>172</v>
      </c>
      <c r="B167" t="s">
        <v>372</v>
      </c>
      <c r="C167">
        <v>2910.26</v>
      </c>
      <c r="D167" t="s">
        <v>407</v>
      </c>
      <c r="E167" t="s">
        <v>419</v>
      </c>
      <c r="F167" t="s">
        <v>439</v>
      </c>
      <c r="G167">
        <v>3</v>
      </c>
      <c r="H167">
        <f t="shared" si="30"/>
        <v>1</v>
      </c>
      <c r="I167">
        <f t="shared" si="31"/>
        <v>1</v>
      </c>
      <c r="J167">
        <f t="shared" si="32"/>
        <v>0</v>
      </c>
      <c r="K167">
        <f t="shared" si="33"/>
        <v>1</v>
      </c>
      <c r="L167">
        <f t="shared" si="34"/>
        <v>1</v>
      </c>
      <c r="M167" s="6">
        <f t="shared" si="35"/>
        <v>4</v>
      </c>
    </row>
    <row r="168" spans="1:13" x14ac:dyDescent="0.2">
      <c r="A168" t="s">
        <v>173</v>
      </c>
      <c r="B168" t="s">
        <v>373</v>
      </c>
      <c r="C168">
        <v>938.44</v>
      </c>
      <c r="D168" t="s">
        <v>411</v>
      </c>
      <c r="E168" t="s">
        <v>420</v>
      </c>
      <c r="F168" t="s">
        <v>462</v>
      </c>
      <c r="G168">
        <v>0</v>
      </c>
      <c r="H168">
        <f t="shared" si="30"/>
        <v>0</v>
      </c>
      <c r="I168">
        <f t="shared" si="31"/>
        <v>1</v>
      </c>
      <c r="J168">
        <f t="shared" si="32"/>
        <v>0</v>
      </c>
      <c r="K168">
        <f t="shared" si="33"/>
        <v>1</v>
      </c>
      <c r="L168">
        <f t="shared" si="34"/>
        <v>0</v>
      </c>
      <c r="M168" s="6">
        <f t="shared" si="35"/>
        <v>2</v>
      </c>
    </row>
    <row r="169" spans="1:13" x14ac:dyDescent="0.2">
      <c r="A169" t="s">
        <v>174</v>
      </c>
      <c r="B169" t="s">
        <v>374</v>
      </c>
      <c r="C169">
        <v>3188.71</v>
      </c>
      <c r="D169" t="s">
        <v>414</v>
      </c>
      <c r="E169" t="s">
        <v>417</v>
      </c>
      <c r="F169" t="s">
        <v>432</v>
      </c>
      <c r="G169">
        <v>1</v>
      </c>
      <c r="H169">
        <f t="shared" si="30"/>
        <v>1</v>
      </c>
      <c r="I169">
        <f t="shared" si="31"/>
        <v>1</v>
      </c>
      <c r="J169">
        <f t="shared" si="32"/>
        <v>0</v>
      </c>
      <c r="K169">
        <f t="shared" si="33"/>
        <v>1</v>
      </c>
      <c r="L169">
        <f t="shared" si="34"/>
        <v>1</v>
      </c>
      <c r="M169" s="6">
        <f t="shared" si="35"/>
        <v>4</v>
      </c>
    </row>
    <row r="170" spans="1:13" x14ac:dyDescent="0.2">
      <c r="A170" t="s">
        <v>175</v>
      </c>
      <c r="B170" t="s">
        <v>375</v>
      </c>
      <c r="C170">
        <v>2075.2600000000002</v>
      </c>
      <c r="D170" t="s">
        <v>407</v>
      </c>
      <c r="E170" t="s">
        <v>418</v>
      </c>
      <c r="F170" t="s">
        <v>471</v>
      </c>
      <c r="G170">
        <v>0</v>
      </c>
      <c r="H170">
        <f t="shared" si="30"/>
        <v>1</v>
      </c>
      <c r="I170">
        <f t="shared" si="31"/>
        <v>1</v>
      </c>
      <c r="J170">
        <f t="shared" si="32"/>
        <v>0</v>
      </c>
      <c r="K170">
        <f t="shared" si="33"/>
        <v>1</v>
      </c>
      <c r="L170">
        <f t="shared" si="34"/>
        <v>0</v>
      </c>
      <c r="M170" s="6">
        <f t="shared" si="35"/>
        <v>3</v>
      </c>
    </row>
    <row r="171" spans="1:13" x14ac:dyDescent="0.2">
      <c r="A171" t="s">
        <v>176</v>
      </c>
      <c r="B171" t="s">
        <v>376</v>
      </c>
      <c r="C171">
        <v>1256.18</v>
      </c>
      <c r="D171" t="s">
        <v>407</v>
      </c>
      <c r="E171" t="s">
        <v>420</v>
      </c>
      <c r="F171" t="s">
        <v>423</v>
      </c>
      <c r="G171">
        <v>0</v>
      </c>
      <c r="H171">
        <f t="shared" si="30"/>
        <v>1</v>
      </c>
      <c r="I171">
        <f t="shared" si="31"/>
        <v>1</v>
      </c>
      <c r="J171">
        <f t="shared" si="32"/>
        <v>0</v>
      </c>
      <c r="K171">
        <f t="shared" si="33"/>
        <v>1</v>
      </c>
      <c r="L171">
        <f t="shared" si="34"/>
        <v>0</v>
      </c>
      <c r="M171" s="6">
        <f t="shared" si="35"/>
        <v>3</v>
      </c>
    </row>
    <row r="172" spans="1:13" x14ac:dyDescent="0.2">
      <c r="A172" t="s">
        <v>177</v>
      </c>
      <c r="B172" t="s">
        <v>377</v>
      </c>
      <c r="C172">
        <v>711.6</v>
      </c>
      <c r="D172" t="s">
        <v>413</v>
      </c>
      <c r="E172" t="s">
        <v>420</v>
      </c>
      <c r="F172" t="s">
        <v>450</v>
      </c>
      <c r="G172">
        <v>3</v>
      </c>
      <c r="H172">
        <f t="shared" si="30"/>
        <v>0</v>
      </c>
      <c r="I172">
        <f t="shared" si="31"/>
        <v>1</v>
      </c>
      <c r="J172">
        <f t="shared" si="32"/>
        <v>0</v>
      </c>
      <c r="K172">
        <f t="shared" si="33"/>
        <v>1</v>
      </c>
      <c r="L172">
        <f t="shared" si="34"/>
        <v>1</v>
      </c>
      <c r="M172" s="6">
        <f t="shared" si="35"/>
        <v>3</v>
      </c>
    </row>
    <row r="173" spans="1:13" x14ac:dyDescent="0.2">
      <c r="A173" t="s">
        <v>24</v>
      </c>
      <c r="B173" t="s">
        <v>224</v>
      </c>
      <c r="C173">
        <v>3902.45</v>
      </c>
      <c r="D173" t="s">
        <v>408</v>
      </c>
      <c r="E173" t="s">
        <v>422</v>
      </c>
      <c r="F173" t="s">
        <v>437</v>
      </c>
      <c r="G173">
        <v>1</v>
      </c>
      <c r="H173">
        <f t="shared" si="30"/>
        <v>1</v>
      </c>
      <c r="I173">
        <f t="shared" si="31"/>
        <v>1</v>
      </c>
      <c r="J173">
        <f t="shared" si="32"/>
        <v>1</v>
      </c>
      <c r="K173">
        <f t="shared" si="33"/>
        <v>1</v>
      </c>
      <c r="L173">
        <f t="shared" si="34"/>
        <v>1</v>
      </c>
      <c r="M173" s="6">
        <f t="shared" si="35"/>
        <v>5</v>
      </c>
    </row>
    <row r="174" spans="1:13" x14ac:dyDescent="0.2">
      <c r="A174" t="s">
        <v>179</v>
      </c>
      <c r="B174" t="s">
        <v>379</v>
      </c>
      <c r="C174">
        <v>1368</v>
      </c>
      <c r="D174" t="s">
        <v>413</v>
      </c>
      <c r="E174" t="s">
        <v>421</v>
      </c>
      <c r="F174" t="s">
        <v>426</v>
      </c>
      <c r="G174">
        <v>3</v>
      </c>
      <c r="H174">
        <f t="shared" si="30"/>
        <v>1</v>
      </c>
      <c r="I174">
        <f t="shared" si="31"/>
        <v>1</v>
      </c>
      <c r="J174">
        <f t="shared" si="32"/>
        <v>0</v>
      </c>
      <c r="K174">
        <f t="shared" si="33"/>
        <v>1</v>
      </c>
      <c r="L174">
        <f t="shared" si="34"/>
        <v>1</v>
      </c>
      <c r="M174" s="6">
        <f t="shared" si="35"/>
        <v>4</v>
      </c>
    </row>
    <row r="175" spans="1:13" x14ac:dyDescent="0.2">
      <c r="A175" t="s">
        <v>180</v>
      </c>
      <c r="B175" t="s">
        <v>380</v>
      </c>
      <c r="C175">
        <v>3427.69</v>
      </c>
      <c r="D175" t="s">
        <v>408</v>
      </c>
      <c r="E175" t="s">
        <v>421</v>
      </c>
      <c r="F175" t="s">
        <v>497</v>
      </c>
      <c r="G175">
        <v>1</v>
      </c>
      <c r="H175">
        <f t="shared" si="30"/>
        <v>1</v>
      </c>
      <c r="I175">
        <f t="shared" si="31"/>
        <v>1</v>
      </c>
      <c r="J175">
        <f t="shared" si="32"/>
        <v>0</v>
      </c>
      <c r="K175">
        <f t="shared" si="33"/>
        <v>1</v>
      </c>
      <c r="L175">
        <f t="shared" si="34"/>
        <v>1</v>
      </c>
      <c r="M175" s="6">
        <f t="shared" si="35"/>
        <v>4</v>
      </c>
    </row>
    <row r="176" spans="1:13" x14ac:dyDescent="0.2">
      <c r="A176" t="s">
        <v>181</v>
      </c>
      <c r="B176" t="s">
        <v>381</v>
      </c>
      <c r="C176">
        <v>1928.8</v>
      </c>
      <c r="D176" t="s">
        <v>416</v>
      </c>
      <c r="E176" t="s">
        <v>420</v>
      </c>
      <c r="F176" t="s">
        <v>500</v>
      </c>
      <c r="G176">
        <v>3</v>
      </c>
      <c r="H176">
        <f t="shared" si="30"/>
        <v>1</v>
      </c>
      <c r="I176">
        <f t="shared" si="31"/>
        <v>1</v>
      </c>
      <c r="J176">
        <f t="shared" si="32"/>
        <v>0</v>
      </c>
      <c r="K176">
        <f t="shared" si="33"/>
        <v>1</v>
      </c>
      <c r="L176">
        <f t="shared" si="34"/>
        <v>1</v>
      </c>
      <c r="M176" s="6">
        <f t="shared" si="35"/>
        <v>4</v>
      </c>
    </row>
    <row r="177" spans="1:13" x14ac:dyDescent="0.2">
      <c r="A177" t="s">
        <v>182</v>
      </c>
      <c r="B177" t="s">
        <v>382</v>
      </c>
      <c r="C177">
        <v>1356.18</v>
      </c>
      <c r="D177" t="s">
        <v>412</v>
      </c>
      <c r="E177" t="s">
        <v>419</v>
      </c>
      <c r="F177" t="s">
        <v>501</v>
      </c>
      <c r="G177">
        <v>3</v>
      </c>
      <c r="H177">
        <f t="shared" si="30"/>
        <v>1</v>
      </c>
      <c r="I177">
        <f t="shared" si="31"/>
        <v>0</v>
      </c>
      <c r="J177">
        <f t="shared" si="32"/>
        <v>0</v>
      </c>
      <c r="K177">
        <f t="shared" si="33"/>
        <v>1</v>
      </c>
      <c r="L177">
        <f t="shared" si="34"/>
        <v>1</v>
      </c>
      <c r="M177" s="6">
        <f t="shared" si="35"/>
        <v>3</v>
      </c>
    </row>
    <row r="178" spans="1:13" x14ac:dyDescent="0.2">
      <c r="A178" t="s">
        <v>183</v>
      </c>
      <c r="B178" t="s">
        <v>383</v>
      </c>
      <c r="C178">
        <v>216.87</v>
      </c>
      <c r="D178" t="s">
        <v>408</v>
      </c>
      <c r="E178" t="s">
        <v>420</v>
      </c>
      <c r="F178" t="s">
        <v>498</v>
      </c>
      <c r="G178">
        <v>2</v>
      </c>
      <c r="H178">
        <f t="shared" si="30"/>
        <v>0</v>
      </c>
      <c r="I178">
        <f t="shared" si="31"/>
        <v>1</v>
      </c>
      <c r="J178">
        <f t="shared" si="32"/>
        <v>0</v>
      </c>
      <c r="K178">
        <f t="shared" si="33"/>
        <v>1</v>
      </c>
      <c r="L178">
        <f t="shared" si="34"/>
        <v>1</v>
      </c>
      <c r="M178" s="6">
        <f t="shared" si="35"/>
        <v>3</v>
      </c>
    </row>
    <row r="179" spans="1:13" x14ac:dyDescent="0.2">
      <c r="A179" t="s">
        <v>184</v>
      </c>
      <c r="B179" t="s">
        <v>384</v>
      </c>
      <c r="C179">
        <v>3713.39</v>
      </c>
      <c r="D179" t="s">
        <v>416</v>
      </c>
      <c r="E179" t="s">
        <v>417</v>
      </c>
      <c r="F179" t="s">
        <v>458</v>
      </c>
      <c r="G179">
        <v>2</v>
      </c>
      <c r="H179">
        <f t="shared" ref="H179:H199" si="36">IF(C179&gt;1000,1,0)</f>
        <v>1</v>
      </c>
      <c r="I179">
        <f t="shared" ref="I179:I199" si="37">IF(D179&lt;&gt;"USA", 1, 0)</f>
        <v>1</v>
      </c>
      <c r="J179">
        <f t="shared" ref="J179:J199" si="38">IF(E179="Wire", 1, 0)</f>
        <v>0</v>
      </c>
      <c r="K179">
        <f t="shared" ref="K179:K199" si="39">IF(OR(F179&lt;TIME(5,0,0), F179&gt;TIME(23,0,0)), 1, 0)</f>
        <v>1</v>
      </c>
      <c r="L179">
        <f t="shared" ref="L179:L199" si="40">IF(G179&gt;0, 1, 0)</f>
        <v>1</v>
      </c>
      <c r="M179" s="6">
        <f t="shared" ref="M179:M199" si="41">SUM(H179:L179)</f>
        <v>4</v>
      </c>
    </row>
    <row r="180" spans="1:13" x14ac:dyDescent="0.2">
      <c r="A180" t="s">
        <v>185</v>
      </c>
      <c r="B180" t="s">
        <v>385</v>
      </c>
      <c r="C180">
        <v>3746.47</v>
      </c>
      <c r="D180" t="s">
        <v>415</v>
      </c>
      <c r="E180" t="s">
        <v>421</v>
      </c>
      <c r="F180" t="s">
        <v>502</v>
      </c>
      <c r="G180">
        <v>0</v>
      </c>
      <c r="H180">
        <f t="shared" si="36"/>
        <v>1</v>
      </c>
      <c r="I180">
        <f t="shared" si="37"/>
        <v>1</v>
      </c>
      <c r="J180">
        <f t="shared" si="38"/>
        <v>0</v>
      </c>
      <c r="K180">
        <f t="shared" si="39"/>
        <v>1</v>
      </c>
      <c r="L180">
        <f t="shared" si="40"/>
        <v>0</v>
      </c>
      <c r="M180" s="6">
        <f t="shared" si="41"/>
        <v>3</v>
      </c>
    </row>
    <row r="181" spans="1:13" x14ac:dyDescent="0.2">
      <c r="A181" t="s">
        <v>186</v>
      </c>
      <c r="B181" t="s">
        <v>386</v>
      </c>
      <c r="C181">
        <v>3682.27</v>
      </c>
      <c r="D181" t="s">
        <v>410</v>
      </c>
      <c r="E181" t="s">
        <v>418</v>
      </c>
      <c r="F181" t="s">
        <v>483</v>
      </c>
      <c r="G181">
        <v>1</v>
      </c>
      <c r="H181">
        <f t="shared" si="36"/>
        <v>1</v>
      </c>
      <c r="I181">
        <f t="shared" si="37"/>
        <v>1</v>
      </c>
      <c r="J181">
        <f t="shared" si="38"/>
        <v>0</v>
      </c>
      <c r="K181">
        <f t="shared" si="39"/>
        <v>1</v>
      </c>
      <c r="L181">
        <f t="shared" si="40"/>
        <v>1</v>
      </c>
      <c r="M181" s="6">
        <f t="shared" si="41"/>
        <v>4</v>
      </c>
    </row>
    <row r="182" spans="1:13" x14ac:dyDescent="0.2">
      <c r="A182" t="s">
        <v>187</v>
      </c>
      <c r="B182" t="s">
        <v>387</v>
      </c>
      <c r="C182">
        <v>2606.35</v>
      </c>
      <c r="D182" t="s">
        <v>410</v>
      </c>
      <c r="E182" t="s">
        <v>418</v>
      </c>
      <c r="F182" t="s">
        <v>445</v>
      </c>
      <c r="G182">
        <v>2</v>
      </c>
      <c r="H182">
        <f t="shared" si="36"/>
        <v>1</v>
      </c>
      <c r="I182">
        <f t="shared" si="37"/>
        <v>1</v>
      </c>
      <c r="J182">
        <f t="shared" si="38"/>
        <v>0</v>
      </c>
      <c r="K182">
        <f t="shared" si="39"/>
        <v>1</v>
      </c>
      <c r="L182">
        <f t="shared" si="40"/>
        <v>1</v>
      </c>
      <c r="M182" s="6">
        <f t="shared" si="41"/>
        <v>4</v>
      </c>
    </row>
    <row r="183" spans="1:13" x14ac:dyDescent="0.2">
      <c r="A183" t="s">
        <v>188</v>
      </c>
      <c r="B183" t="s">
        <v>388</v>
      </c>
      <c r="C183">
        <v>3750.4</v>
      </c>
      <c r="D183" t="s">
        <v>410</v>
      </c>
      <c r="E183" t="s">
        <v>420</v>
      </c>
      <c r="F183" t="s">
        <v>480</v>
      </c>
      <c r="G183">
        <v>1</v>
      </c>
      <c r="H183">
        <f t="shared" si="36"/>
        <v>1</v>
      </c>
      <c r="I183">
        <f t="shared" si="37"/>
        <v>1</v>
      </c>
      <c r="J183">
        <f t="shared" si="38"/>
        <v>0</v>
      </c>
      <c r="K183">
        <f t="shared" si="39"/>
        <v>1</v>
      </c>
      <c r="L183">
        <f t="shared" si="40"/>
        <v>1</v>
      </c>
      <c r="M183" s="6">
        <f t="shared" si="41"/>
        <v>4</v>
      </c>
    </row>
    <row r="184" spans="1:13" x14ac:dyDescent="0.2">
      <c r="A184" t="s">
        <v>189</v>
      </c>
      <c r="B184" t="s">
        <v>389</v>
      </c>
      <c r="C184">
        <v>4413.96</v>
      </c>
      <c r="D184" t="s">
        <v>414</v>
      </c>
      <c r="E184" t="s">
        <v>421</v>
      </c>
      <c r="F184" t="s">
        <v>481</v>
      </c>
      <c r="G184">
        <v>0</v>
      </c>
      <c r="H184">
        <f t="shared" si="36"/>
        <v>1</v>
      </c>
      <c r="I184">
        <f t="shared" si="37"/>
        <v>1</v>
      </c>
      <c r="J184">
        <f t="shared" si="38"/>
        <v>0</v>
      </c>
      <c r="K184">
        <f t="shared" si="39"/>
        <v>1</v>
      </c>
      <c r="L184">
        <f t="shared" si="40"/>
        <v>0</v>
      </c>
      <c r="M184" s="6">
        <f t="shared" si="41"/>
        <v>3</v>
      </c>
    </row>
    <row r="185" spans="1:13" x14ac:dyDescent="0.2">
      <c r="A185" t="s">
        <v>190</v>
      </c>
      <c r="B185" t="s">
        <v>390</v>
      </c>
      <c r="C185">
        <v>4353.82</v>
      </c>
      <c r="D185" t="s">
        <v>411</v>
      </c>
      <c r="E185" t="s">
        <v>421</v>
      </c>
      <c r="F185" t="s">
        <v>440</v>
      </c>
      <c r="G185">
        <v>2</v>
      </c>
      <c r="H185">
        <f t="shared" si="36"/>
        <v>1</v>
      </c>
      <c r="I185">
        <f t="shared" si="37"/>
        <v>1</v>
      </c>
      <c r="J185">
        <f t="shared" si="38"/>
        <v>0</v>
      </c>
      <c r="K185">
        <f t="shared" si="39"/>
        <v>1</v>
      </c>
      <c r="L185">
        <f t="shared" si="40"/>
        <v>1</v>
      </c>
      <c r="M185" s="6">
        <f t="shared" si="41"/>
        <v>4</v>
      </c>
    </row>
    <row r="186" spans="1:13" x14ac:dyDescent="0.2">
      <c r="A186" t="s">
        <v>191</v>
      </c>
      <c r="B186" t="s">
        <v>391</v>
      </c>
      <c r="C186">
        <v>3057.32</v>
      </c>
      <c r="D186" t="s">
        <v>416</v>
      </c>
      <c r="E186" t="s">
        <v>421</v>
      </c>
      <c r="F186" t="s">
        <v>452</v>
      </c>
      <c r="G186">
        <v>2</v>
      </c>
      <c r="H186">
        <f t="shared" si="36"/>
        <v>1</v>
      </c>
      <c r="I186">
        <f t="shared" si="37"/>
        <v>1</v>
      </c>
      <c r="J186">
        <f t="shared" si="38"/>
        <v>0</v>
      </c>
      <c r="K186">
        <f t="shared" si="39"/>
        <v>1</v>
      </c>
      <c r="L186">
        <f t="shared" si="40"/>
        <v>1</v>
      </c>
      <c r="M186" s="6">
        <f t="shared" si="41"/>
        <v>4</v>
      </c>
    </row>
    <row r="187" spans="1:13" x14ac:dyDescent="0.2">
      <c r="A187" t="s">
        <v>192</v>
      </c>
      <c r="B187" t="s">
        <v>392</v>
      </c>
      <c r="C187">
        <v>1932.61</v>
      </c>
      <c r="D187" t="s">
        <v>412</v>
      </c>
      <c r="E187" t="s">
        <v>419</v>
      </c>
      <c r="F187" t="s">
        <v>423</v>
      </c>
      <c r="G187">
        <v>2</v>
      </c>
      <c r="H187">
        <f t="shared" si="36"/>
        <v>1</v>
      </c>
      <c r="I187">
        <f t="shared" si="37"/>
        <v>0</v>
      </c>
      <c r="J187">
        <f t="shared" si="38"/>
        <v>0</v>
      </c>
      <c r="K187">
        <f t="shared" si="39"/>
        <v>1</v>
      </c>
      <c r="L187">
        <f t="shared" si="40"/>
        <v>1</v>
      </c>
      <c r="M187" s="6">
        <f t="shared" si="41"/>
        <v>3</v>
      </c>
    </row>
    <row r="188" spans="1:13" x14ac:dyDescent="0.2">
      <c r="A188" t="s">
        <v>193</v>
      </c>
      <c r="B188" t="s">
        <v>393</v>
      </c>
      <c r="C188">
        <v>3287.78</v>
      </c>
      <c r="D188" t="s">
        <v>409</v>
      </c>
      <c r="E188" t="s">
        <v>420</v>
      </c>
      <c r="F188" t="s">
        <v>478</v>
      </c>
      <c r="G188">
        <v>1</v>
      </c>
      <c r="H188">
        <f t="shared" si="36"/>
        <v>1</v>
      </c>
      <c r="I188">
        <f t="shared" si="37"/>
        <v>1</v>
      </c>
      <c r="J188">
        <f t="shared" si="38"/>
        <v>0</v>
      </c>
      <c r="K188">
        <f t="shared" si="39"/>
        <v>1</v>
      </c>
      <c r="L188">
        <f t="shared" si="40"/>
        <v>1</v>
      </c>
      <c r="M188" s="6">
        <f t="shared" si="41"/>
        <v>4</v>
      </c>
    </row>
    <row r="189" spans="1:13" x14ac:dyDescent="0.2">
      <c r="A189" t="s">
        <v>160</v>
      </c>
      <c r="B189" t="s">
        <v>360</v>
      </c>
      <c r="C189">
        <v>4673.51</v>
      </c>
      <c r="D189" t="s">
        <v>407</v>
      </c>
      <c r="E189" t="s">
        <v>422</v>
      </c>
      <c r="F189" t="s">
        <v>481</v>
      </c>
      <c r="G189">
        <v>1</v>
      </c>
      <c r="H189">
        <f t="shared" si="36"/>
        <v>1</v>
      </c>
      <c r="I189">
        <f t="shared" si="37"/>
        <v>1</v>
      </c>
      <c r="J189">
        <f t="shared" si="38"/>
        <v>1</v>
      </c>
      <c r="K189">
        <f t="shared" si="39"/>
        <v>1</v>
      </c>
      <c r="L189">
        <f t="shared" si="40"/>
        <v>1</v>
      </c>
      <c r="M189" s="6">
        <f t="shared" si="41"/>
        <v>5</v>
      </c>
    </row>
    <row r="190" spans="1:13" x14ac:dyDescent="0.2">
      <c r="A190" t="s">
        <v>195</v>
      </c>
      <c r="B190" t="s">
        <v>395</v>
      </c>
      <c r="C190">
        <v>483.24</v>
      </c>
      <c r="D190" t="s">
        <v>407</v>
      </c>
      <c r="E190" t="s">
        <v>421</v>
      </c>
      <c r="F190" t="s">
        <v>469</v>
      </c>
      <c r="G190">
        <v>3</v>
      </c>
      <c r="H190">
        <f t="shared" si="36"/>
        <v>0</v>
      </c>
      <c r="I190">
        <f t="shared" si="37"/>
        <v>1</v>
      </c>
      <c r="J190">
        <f t="shared" si="38"/>
        <v>0</v>
      </c>
      <c r="K190">
        <f t="shared" si="39"/>
        <v>1</v>
      </c>
      <c r="L190">
        <f t="shared" si="40"/>
        <v>1</v>
      </c>
      <c r="M190" s="6">
        <f t="shared" si="41"/>
        <v>3</v>
      </c>
    </row>
    <row r="191" spans="1:13" x14ac:dyDescent="0.2">
      <c r="A191" t="s">
        <v>196</v>
      </c>
      <c r="B191" t="s">
        <v>396</v>
      </c>
      <c r="C191">
        <v>2113.2199999999998</v>
      </c>
      <c r="D191" t="s">
        <v>416</v>
      </c>
      <c r="E191" t="s">
        <v>417</v>
      </c>
      <c r="F191" t="s">
        <v>453</v>
      </c>
      <c r="G191">
        <v>2</v>
      </c>
      <c r="H191">
        <f t="shared" si="36"/>
        <v>1</v>
      </c>
      <c r="I191">
        <f t="shared" si="37"/>
        <v>1</v>
      </c>
      <c r="J191">
        <f t="shared" si="38"/>
        <v>0</v>
      </c>
      <c r="K191">
        <f t="shared" si="39"/>
        <v>1</v>
      </c>
      <c r="L191">
        <f t="shared" si="40"/>
        <v>1</v>
      </c>
      <c r="M191" s="6">
        <f t="shared" si="41"/>
        <v>4</v>
      </c>
    </row>
    <row r="192" spans="1:13" x14ac:dyDescent="0.2">
      <c r="A192" t="s">
        <v>197</v>
      </c>
      <c r="B192" t="s">
        <v>397</v>
      </c>
      <c r="C192">
        <v>3618.85</v>
      </c>
      <c r="D192" t="s">
        <v>408</v>
      </c>
      <c r="E192" t="s">
        <v>417</v>
      </c>
      <c r="F192" t="s">
        <v>427</v>
      </c>
      <c r="G192">
        <v>3</v>
      </c>
      <c r="H192">
        <f t="shared" si="36"/>
        <v>1</v>
      </c>
      <c r="I192">
        <f t="shared" si="37"/>
        <v>1</v>
      </c>
      <c r="J192">
        <f t="shared" si="38"/>
        <v>0</v>
      </c>
      <c r="K192">
        <f t="shared" si="39"/>
        <v>1</v>
      </c>
      <c r="L192">
        <f t="shared" si="40"/>
        <v>1</v>
      </c>
      <c r="M192" s="6">
        <f t="shared" si="41"/>
        <v>4</v>
      </c>
    </row>
    <row r="193" spans="1:13" x14ac:dyDescent="0.2">
      <c r="A193" t="s">
        <v>198</v>
      </c>
      <c r="B193" t="s">
        <v>398</v>
      </c>
      <c r="C193">
        <v>1918.6</v>
      </c>
      <c r="D193" t="s">
        <v>411</v>
      </c>
      <c r="E193" t="s">
        <v>417</v>
      </c>
      <c r="F193" t="s">
        <v>438</v>
      </c>
      <c r="G193">
        <v>3</v>
      </c>
      <c r="H193">
        <f t="shared" si="36"/>
        <v>1</v>
      </c>
      <c r="I193">
        <f t="shared" si="37"/>
        <v>1</v>
      </c>
      <c r="J193">
        <f t="shared" si="38"/>
        <v>0</v>
      </c>
      <c r="K193">
        <f t="shared" si="39"/>
        <v>1</v>
      </c>
      <c r="L193">
        <f t="shared" si="40"/>
        <v>1</v>
      </c>
      <c r="M193" s="6">
        <f t="shared" si="41"/>
        <v>4</v>
      </c>
    </row>
    <row r="194" spans="1:13" x14ac:dyDescent="0.2">
      <c r="A194" t="s">
        <v>199</v>
      </c>
      <c r="B194" t="s">
        <v>399</v>
      </c>
      <c r="C194">
        <v>1677.56</v>
      </c>
      <c r="D194" t="s">
        <v>410</v>
      </c>
      <c r="E194" t="s">
        <v>419</v>
      </c>
      <c r="F194" t="s">
        <v>423</v>
      </c>
      <c r="G194">
        <v>3</v>
      </c>
      <c r="H194">
        <f t="shared" si="36"/>
        <v>1</v>
      </c>
      <c r="I194">
        <f t="shared" si="37"/>
        <v>1</v>
      </c>
      <c r="J194">
        <f t="shared" si="38"/>
        <v>0</v>
      </c>
      <c r="K194">
        <f t="shared" si="39"/>
        <v>1</v>
      </c>
      <c r="L194">
        <f t="shared" si="40"/>
        <v>1</v>
      </c>
      <c r="M194" s="6">
        <f t="shared" si="41"/>
        <v>4</v>
      </c>
    </row>
    <row r="195" spans="1:13" x14ac:dyDescent="0.2">
      <c r="A195" t="s">
        <v>200</v>
      </c>
      <c r="B195" t="s">
        <v>400</v>
      </c>
      <c r="C195">
        <v>737.94</v>
      </c>
      <c r="D195" t="s">
        <v>412</v>
      </c>
      <c r="E195" t="s">
        <v>419</v>
      </c>
      <c r="F195" t="s">
        <v>503</v>
      </c>
      <c r="G195">
        <v>1</v>
      </c>
      <c r="H195">
        <f t="shared" si="36"/>
        <v>0</v>
      </c>
      <c r="I195">
        <f t="shared" si="37"/>
        <v>0</v>
      </c>
      <c r="J195">
        <f t="shared" si="38"/>
        <v>0</v>
      </c>
      <c r="K195">
        <f t="shared" si="39"/>
        <v>1</v>
      </c>
      <c r="L195">
        <f t="shared" si="40"/>
        <v>1</v>
      </c>
      <c r="M195" s="6">
        <f t="shared" si="41"/>
        <v>2</v>
      </c>
    </row>
    <row r="196" spans="1:13" x14ac:dyDescent="0.2">
      <c r="A196" t="s">
        <v>201</v>
      </c>
      <c r="B196" t="s">
        <v>401</v>
      </c>
      <c r="C196">
        <v>142.72999999999999</v>
      </c>
      <c r="D196" t="s">
        <v>414</v>
      </c>
      <c r="E196" t="s">
        <v>419</v>
      </c>
      <c r="F196" t="s">
        <v>480</v>
      </c>
      <c r="G196">
        <v>1</v>
      </c>
      <c r="H196">
        <f t="shared" si="36"/>
        <v>0</v>
      </c>
      <c r="I196">
        <f t="shared" si="37"/>
        <v>1</v>
      </c>
      <c r="J196">
        <f t="shared" si="38"/>
        <v>0</v>
      </c>
      <c r="K196">
        <f t="shared" si="39"/>
        <v>1</v>
      </c>
      <c r="L196">
        <f t="shared" si="40"/>
        <v>1</v>
      </c>
      <c r="M196" s="6">
        <f t="shared" si="41"/>
        <v>3</v>
      </c>
    </row>
    <row r="197" spans="1:13" x14ac:dyDescent="0.2">
      <c r="A197" t="s">
        <v>202</v>
      </c>
      <c r="B197" t="s">
        <v>402</v>
      </c>
      <c r="C197">
        <v>2567.81</v>
      </c>
      <c r="D197" t="s">
        <v>412</v>
      </c>
      <c r="E197" t="s">
        <v>417</v>
      </c>
      <c r="F197" t="s">
        <v>469</v>
      </c>
      <c r="G197">
        <v>1</v>
      </c>
      <c r="H197">
        <f t="shared" si="36"/>
        <v>1</v>
      </c>
      <c r="I197">
        <f t="shared" si="37"/>
        <v>0</v>
      </c>
      <c r="J197">
        <f t="shared" si="38"/>
        <v>0</v>
      </c>
      <c r="K197">
        <f t="shared" si="39"/>
        <v>1</v>
      </c>
      <c r="L197">
        <f t="shared" si="40"/>
        <v>1</v>
      </c>
      <c r="M197" s="6">
        <f t="shared" si="41"/>
        <v>3</v>
      </c>
    </row>
    <row r="198" spans="1:13" x14ac:dyDescent="0.2">
      <c r="A198" t="s">
        <v>203</v>
      </c>
      <c r="B198" t="s">
        <v>403</v>
      </c>
      <c r="C198">
        <v>132.65</v>
      </c>
      <c r="D198" t="s">
        <v>415</v>
      </c>
      <c r="E198" t="s">
        <v>418</v>
      </c>
      <c r="F198" t="s">
        <v>504</v>
      </c>
      <c r="G198">
        <v>2</v>
      </c>
      <c r="H198">
        <f t="shared" si="36"/>
        <v>0</v>
      </c>
      <c r="I198">
        <f t="shared" si="37"/>
        <v>1</v>
      </c>
      <c r="J198">
        <f t="shared" si="38"/>
        <v>0</v>
      </c>
      <c r="K198">
        <f t="shared" si="39"/>
        <v>1</v>
      </c>
      <c r="L198">
        <f t="shared" si="40"/>
        <v>1</v>
      </c>
      <c r="M198" s="6">
        <f t="shared" si="41"/>
        <v>3</v>
      </c>
    </row>
    <row r="199" spans="1:13" x14ac:dyDescent="0.2">
      <c r="A199" t="s">
        <v>204</v>
      </c>
      <c r="B199" t="s">
        <v>404</v>
      </c>
      <c r="C199">
        <v>4784.8500000000004</v>
      </c>
      <c r="D199" t="s">
        <v>409</v>
      </c>
      <c r="E199" t="s">
        <v>422</v>
      </c>
      <c r="F199" t="s">
        <v>485</v>
      </c>
      <c r="G199">
        <v>2</v>
      </c>
      <c r="H199">
        <f t="shared" si="36"/>
        <v>1</v>
      </c>
      <c r="I199">
        <f t="shared" si="37"/>
        <v>1</v>
      </c>
      <c r="J199">
        <f t="shared" si="38"/>
        <v>1</v>
      </c>
      <c r="K199">
        <f t="shared" si="39"/>
        <v>1</v>
      </c>
      <c r="L199">
        <f t="shared" si="40"/>
        <v>1</v>
      </c>
      <c r="M199" s="6">
        <f t="shared" si="41"/>
        <v>5</v>
      </c>
    </row>
    <row r="200" spans="1:13" x14ac:dyDescent="0.2">
      <c r="A200" t="s">
        <v>205</v>
      </c>
      <c r="B200" t="s">
        <v>405</v>
      </c>
      <c r="C200">
        <v>3513.15</v>
      </c>
      <c r="D200" t="s">
        <v>415</v>
      </c>
      <c r="E200" t="s">
        <v>422</v>
      </c>
      <c r="F200" t="s">
        <v>455</v>
      </c>
      <c r="G200">
        <v>0</v>
      </c>
      <c r="H200">
        <f t="shared" ref="H200:H201" si="42">IF(C200&gt;1000,1,0)</f>
        <v>1</v>
      </c>
      <c r="I200">
        <f t="shared" ref="I200:I201" si="43">IF(D200&lt;&gt;"USA", 1, 0)</f>
        <v>1</v>
      </c>
      <c r="J200">
        <f t="shared" ref="J200:J201" si="44">IF(E200="Wire", 1, 0)</f>
        <v>1</v>
      </c>
      <c r="K200">
        <f t="shared" ref="K200:K201" si="45">IF(OR(F200&lt;TIME(5,0,0), F200&gt;TIME(23,0,0)), 1, 0)</f>
        <v>1</v>
      </c>
      <c r="L200">
        <f t="shared" ref="L200:L201" si="46">IF(G200&gt;0, 1, 0)</f>
        <v>0</v>
      </c>
      <c r="M200" s="6">
        <f t="shared" ref="M200:M201" si="47">SUM(H200:L200)</f>
        <v>4</v>
      </c>
    </row>
    <row r="201" spans="1:13" x14ac:dyDescent="0.2">
      <c r="A201" t="s">
        <v>206</v>
      </c>
      <c r="B201" t="s">
        <v>406</v>
      </c>
      <c r="C201">
        <v>1183.68</v>
      </c>
      <c r="D201" t="s">
        <v>416</v>
      </c>
      <c r="E201" t="s">
        <v>419</v>
      </c>
      <c r="F201" t="s">
        <v>448</v>
      </c>
      <c r="G201">
        <v>3</v>
      </c>
      <c r="H201">
        <f t="shared" si="42"/>
        <v>1</v>
      </c>
      <c r="I201">
        <f t="shared" si="43"/>
        <v>1</v>
      </c>
      <c r="J201">
        <f t="shared" si="44"/>
        <v>0</v>
      </c>
      <c r="K201">
        <f t="shared" si="45"/>
        <v>1</v>
      </c>
      <c r="L201">
        <f t="shared" si="46"/>
        <v>1</v>
      </c>
      <c r="M201" s="6">
        <f t="shared" si="47"/>
        <v>4</v>
      </c>
    </row>
  </sheetData>
  <conditionalFormatting sqref="M2:M201">
    <cfRule type="cellIs" dxfId="3" priority="1" operator="equal">
      <formula>5</formula>
    </cfRule>
    <cfRule type="cellIs" dxfId="2" priority="2" operator="equal">
      <formula>4</formula>
    </cfRule>
    <cfRule type="cellIs" dxfId="1" priority="3" operator="equal">
      <formula>3</formula>
    </cfRule>
    <cfRule type="cellIs" dxfId="0" priority="4" operator="lessThanOrEqual">
      <formul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2307-C797-AC4A-9AB3-C3DE9C312C58}">
  <dimension ref="A1:E93"/>
  <sheetViews>
    <sheetView tabSelected="1" workbookViewId="0">
      <selection activeCell="B26" sqref="B26"/>
    </sheetView>
  </sheetViews>
  <sheetFormatPr baseColWidth="10" defaultRowHeight="15" x14ac:dyDescent="0.2"/>
  <cols>
    <col min="1" max="1" width="14.5" bestFit="1" customWidth="1"/>
    <col min="2" max="2" width="25.83203125" bestFit="1" customWidth="1"/>
    <col min="3" max="3" width="27.5" customWidth="1"/>
    <col min="4" max="4" width="14.5" bestFit="1" customWidth="1"/>
    <col min="5" max="5" width="25.83203125" bestFit="1" customWidth="1"/>
    <col min="6" max="6" width="28.33203125" customWidth="1"/>
    <col min="7" max="7" width="9" bestFit="1" customWidth="1"/>
    <col min="8" max="8" width="8.5" bestFit="1" customWidth="1"/>
    <col min="9" max="9" width="5.6640625" bestFit="1" customWidth="1"/>
    <col min="10" max="10" width="11.33203125" bestFit="1" customWidth="1"/>
    <col min="11" max="11" width="11.6640625" bestFit="1" customWidth="1"/>
    <col min="12" max="12" width="7.5" bestFit="1" customWidth="1"/>
    <col min="13" max="13" width="4.6640625" bestFit="1" customWidth="1"/>
    <col min="14" max="14" width="5.33203125" bestFit="1" customWidth="1"/>
    <col min="15" max="15" width="11.6640625" bestFit="1" customWidth="1"/>
  </cols>
  <sheetData>
    <row r="1" spans="1:5" x14ac:dyDescent="0.2">
      <c r="A1" s="3" t="s">
        <v>518</v>
      </c>
      <c r="B1" t="s">
        <v>512</v>
      </c>
      <c r="D1" s="3" t="s">
        <v>4</v>
      </c>
      <c r="E1" t="s">
        <v>516</v>
      </c>
    </row>
    <row r="2" spans="1:5" x14ac:dyDescent="0.2">
      <c r="A2" s="4">
        <v>1</v>
      </c>
      <c r="B2">
        <v>3</v>
      </c>
      <c r="D2" s="4" t="s">
        <v>421</v>
      </c>
      <c r="E2" s="7">
        <v>3.53125</v>
      </c>
    </row>
    <row r="3" spans="1:5" x14ac:dyDescent="0.2">
      <c r="A3" s="4">
        <v>2</v>
      </c>
      <c r="B3">
        <v>13</v>
      </c>
      <c r="D3" s="4" t="s">
        <v>418</v>
      </c>
      <c r="E3" s="7">
        <v>3.5517241379310347</v>
      </c>
    </row>
    <row r="4" spans="1:5" x14ac:dyDescent="0.2">
      <c r="A4" s="4">
        <v>3</v>
      </c>
      <c r="B4">
        <v>63</v>
      </c>
      <c r="D4" s="4" t="s">
        <v>417</v>
      </c>
      <c r="E4" s="7">
        <v>3.4249999999999998</v>
      </c>
    </row>
    <row r="5" spans="1:5" x14ac:dyDescent="0.2">
      <c r="A5" s="4">
        <v>4</v>
      </c>
      <c r="B5">
        <v>109</v>
      </c>
      <c r="D5" s="4" t="s">
        <v>420</v>
      </c>
      <c r="E5" s="7">
        <v>3.3235294117647061</v>
      </c>
    </row>
    <row r="6" spans="1:5" x14ac:dyDescent="0.2">
      <c r="A6" s="4">
        <v>5</v>
      </c>
      <c r="B6">
        <v>12</v>
      </c>
      <c r="D6" s="4" t="s">
        <v>422</v>
      </c>
      <c r="E6" s="7">
        <v>4.333333333333333</v>
      </c>
    </row>
    <row r="7" spans="1:5" x14ac:dyDescent="0.2">
      <c r="A7" s="4" t="s">
        <v>511</v>
      </c>
      <c r="B7">
        <v>200</v>
      </c>
      <c r="D7" s="4" t="s">
        <v>419</v>
      </c>
      <c r="E7" s="7">
        <v>3.4473684210526314</v>
      </c>
    </row>
    <row r="8" spans="1:5" x14ac:dyDescent="0.2">
      <c r="D8" s="4" t="s">
        <v>511</v>
      </c>
      <c r="E8" s="7">
        <v>3.57</v>
      </c>
    </row>
    <row r="10" spans="1:5" x14ac:dyDescent="0.2">
      <c r="A10" s="3" t="s">
        <v>519</v>
      </c>
      <c r="B10" t="s">
        <v>512</v>
      </c>
      <c r="D10" s="3" t="s">
        <v>520</v>
      </c>
      <c r="E10" t="s">
        <v>516</v>
      </c>
    </row>
    <row r="11" spans="1:5" x14ac:dyDescent="0.2">
      <c r="A11" s="4" t="s">
        <v>409</v>
      </c>
      <c r="B11">
        <v>28</v>
      </c>
      <c r="D11" s="4" t="s">
        <v>491</v>
      </c>
      <c r="E11" s="7">
        <v>4</v>
      </c>
    </row>
    <row r="12" spans="1:5" x14ac:dyDescent="0.2">
      <c r="A12" s="4" t="s">
        <v>407</v>
      </c>
      <c r="B12">
        <v>23</v>
      </c>
      <c r="D12" s="4" t="s">
        <v>425</v>
      </c>
      <c r="E12" s="7">
        <v>2.3333333333333335</v>
      </c>
    </row>
    <row r="13" spans="1:5" x14ac:dyDescent="0.2">
      <c r="A13" s="4" t="s">
        <v>415</v>
      </c>
      <c r="B13">
        <v>19</v>
      </c>
      <c r="D13" s="4" t="s">
        <v>459</v>
      </c>
      <c r="E13" s="7">
        <v>3</v>
      </c>
    </row>
    <row r="14" spans="1:5" x14ac:dyDescent="0.2">
      <c r="A14" s="4" t="s">
        <v>410</v>
      </c>
      <c r="B14">
        <v>20</v>
      </c>
      <c r="D14" s="4" t="s">
        <v>424</v>
      </c>
      <c r="E14" s="7">
        <v>3</v>
      </c>
    </row>
    <row r="15" spans="1:5" x14ac:dyDescent="0.2">
      <c r="A15" s="4" t="s">
        <v>416</v>
      </c>
      <c r="B15">
        <v>13</v>
      </c>
      <c r="D15" s="4" t="s">
        <v>488</v>
      </c>
      <c r="E15" s="7">
        <v>2</v>
      </c>
    </row>
    <row r="16" spans="1:5" x14ac:dyDescent="0.2">
      <c r="A16" s="4" t="s">
        <v>413</v>
      </c>
      <c r="B16">
        <v>16</v>
      </c>
      <c r="D16" s="4" t="s">
        <v>462</v>
      </c>
      <c r="E16" s="7">
        <v>2.8</v>
      </c>
    </row>
    <row r="17" spans="1:5" x14ac:dyDescent="0.2">
      <c r="A17" s="4" t="s">
        <v>414</v>
      </c>
      <c r="B17">
        <v>22</v>
      </c>
      <c r="D17" s="4" t="s">
        <v>453</v>
      </c>
      <c r="E17" s="7">
        <v>4</v>
      </c>
    </row>
    <row r="18" spans="1:5" x14ac:dyDescent="0.2">
      <c r="A18" s="4" t="s">
        <v>408</v>
      </c>
      <c r="B18">
        <v>22</v>
      </c>
      <c r="D18" s="4" t="s">
        <v>427</v>
      </c>
      <c r="E18" s="7">
        <v>3.75</v>
      </c>
    </row>
    <row r="19" spans="1:5" x14ac:dyDescent="0.2">
      <c r="A19" s="4" t="s">
        <v>411</v>
      </c>
      <c r="B19">
        <v>12</v>
      </c>
      <c r="D19" s="4" t="s">
        <v>482</v>
      </c>
      <c r="E19" s="7">
        <v>3</v>
      </c>
    </row>
    <row r="20" spans="1:5" x14ac:dyDescent="0.2">
      <c r="A20" s="4" t="s">
        <v>412</v>
      </c>
      <c r="B20">
        <v>25</v>
      </c>
      <c r="D20" s="4" t="s">
        <v>497</v>
      </c>
      <c r="E20" s="7">
        <v>4</v>
      </c>
    </row>
    <row r="21" spans="1:5" x14ac:dyDescent="0.2">
      <c r="A21" s="4" t="s">
        <v>511</v>
      </c>
      <c r="B21">
        <v>200</v>
      </c>
      <c r="D21" s="4" t="s">
        <v>501</v>
      </c>
      <c r="E21" s="7">
        <v>3</v>
      </c>
    </row>
    <row r="22" spans="1:5" x14ac:dyDescent="0.2">
      <c r="D22" s="4" t="s">
        <v>447</v>
      </c>
      <c r="E22" s="7">
        <v>3.5</v>
      </c>
    </row>
    <row r="23" spans="1:5" x14ac:dyDescent="0.2">
      <c r="D23" s="4" t="s">
        <v>500</v>
      </c>
      <c r="E23" s="7">
        <v>4</v>
      </c>
    </row>
    <row r="24" spans="1:5" x14ac:dyDescent="0.2">
      <c r="A24" s="3" t="s">
        <v>521</v>
      </c>
      <c r="B24" t="s">
        <v>516</v>
      </c>
      <c r="D24" s="4" t="s">
        <v>483</v>
      </c>
      <c r="E24" s="7">
        <v>4</v>
      </c>
    </row>
    <row r="25" spans="1:5" x14ac:dyDescent="0.2">
      <c r="A25" s="4" t="s">
        <v>522</v>
      </c>
      <c r="B25">
        <v>2.7272727272727271</v>
      </c>
      <c r="D25" s="4" t="s">
        <v>467</v>
      </c>
      <c r="E25" s="7">
        <v>4</v>
      </c>
    </row>
    <row r="26" spans="1:5" x14ac:dyDescent="0.2">
      <c r="A26" s="4" t="s">
        <v>523</v>
      </c>
      <c r="B26">
        <v>3.84375</v>
      </c>
      <c r="D26" s="4" t="s">
        <v>426</v>
      </c>
      <c r="E26" s="7">
        <v>3.6666666666666665</v>
      </c>
    </row>
    <row r="27" spans="1:5" x14ac:dyDescent="0.2">
      <c r="A27" s="4" t="s">
        <v>524</v>
      </c>
      <c r="B27">
        <v>3.7948717948717947</v>
      </c>
      <c r="D27" s="4" t="s">
        <v>436</v>
      </c>
      <c r="E27" s="7">
        <v>4</v>
      </c>
    </row>
    <row r="28" spans="1:5" x14ac:dyDescent="0.2">
      <c r="A28" s="4" t="s">
        <v>525</v>
      </c>
      <c r="B28">
        <v>3.7954545454545454</v>
      </c>
      <c r="D28" s="4" t="s">
        <v>487</v>
      </c>
      <c r="E28" s="7">
        <v>3</v>
      </c>
    </row>
    <row r="29" spans="1:5" x14ac:dyDescent="0.2">
      <c r="A29" s="4" t="s">
        <v>526</v>
      </c>
      <c r="B29">
        <v>3.8048780487804876</v>
      </c>
      <c r="D29" s="4" t="s">
        <v>493</v>
      </c>
      <c r="E29" s="7">
        <v>3</v>
      </c>
    </row>
    <row r="30" spans="1:5" x14ac:dyDescent="0.2">
      <c r="A30" s="4" t="s">
        <v>511</v>
      </c>
      <c r="B30">
        <v>3.57</v>
      </c>
      <c r="D30" s="4" t="s">
        <v>457</v>
      </c>
      <c r="E30" s="7">
        <v>3</v>
      </c>
    </row>
    <row r="31" spans="1:5" x14ac:dyDescent="0.2">
      <c r="D31" s="4" t="s">
        <v>431</v>
      </c>
      <c r="E31" s="7">
        <v>4</v>
      </c>
    </row>
    <row r="32" spans="1:5" x14ac:dyDescent="0.2">
      <c r="D32" s="4" t="s">
        <v>458</v>
      </c>
      <c r="E32" s="7">
        <v>4.25</v>
      </c>
    </row>
    <row r="33" spans="4:5" x14ac:dyDescent="0.2">
      <c r="D33" s="4" t="s">
        <v>498</v>
      </c>
      <c r="E33" s="7">
        <v>3</v>
      </c>
    </row>
    <row r="34" spans="4:5" x14ac:dyDescent="0.2">
      <c r="D34" s="4" t="s">
        <v>435</v>
      </c>
      <c r="E34" s="7">
        <v>3.6666666666666665</v>
      </c>
    </row>
    <row r="35" spans="4:5" x14ac:dyDescent="0.2">
      <c r="D35" s="4" t="s">
        <v>461</v>
      </c>
      <c r="E35" s="7">
        <v>3.5</v>
      </c>
    </row>
    <row r="36" spans="4:5" x14ac:dyDescent="0.2">
      <c r="D36" s="4" t="s">
        <v>476</v>
      </c>
      <c r="E36" s="7">
        <v>3</v>
      </c>
    </row>
    <row r="37" spans="4:5" x14ac:dyDescent="0.2">
      <c r="D37" s="4" t="s">
        <v>437</v>
      </c>
      <c r="E37" s="7">
        <v>4</v>
      </c>
    </row>
    <row r="38" spans="4:5" x14ac:dyDescent="0.2">
      <c r="D38" s="4" t="s">
        <v>445</v>
      </c>
      <c r="E38" s="7">
        <v>3.3333333333333335</v>
      </c>
    </row>
    <row r="39" spans="4:5" x14ac:dyDescent="0.2">
      <c r="D39" s="4" t="s">
        <v>504</v>
      </c>
      <c r="E39" s="7">
        <v>3</v>
      </c>
    </row>
    <row r="40" spans="4:5" x14ac:dyDescent="0.2">
      <c r="D40" s="4" t="s">
        <v>448</v>
      </c>
      <c r="E40" s="7">
        <v>3.3333333333333335</v>
      </c>
    </row>
    <row r="41" spans="4:5" x14ac:dyDescent="0.2">
      <c r="D41" s="4" t="s">
        <v>432</v>
      </c>
      <c r="E41" s="7">
        <v>3.6666666666666665</v>
      </c>
    </row>
    <row r="42" spans="4:5" x14ac:dyDescent="0.2">
      <c r="D42" s="4" t="s">
        <v>465</v>
      </c>
      <c r="E42" s="7">
        <v>4</v>
      </c>
    </row>
    <row r="43" spans="4:5" x14ac:dyDescent="0.2">
      <c r="D43" s="4" t="s">
        <v>443</v>
      </c>
      <c r="E43" s="7">
        <v>3.5</v>
      </c>
    </row>
    <row r="44" spans="4:5" x14ac:dyDescent="0.2">
      <c r="D44" s="4" t="s">
        <v>446</v>
      </c>
      <c r="E44" s="7">
        <v>4</v>
      </c>
    </row>
    <row r="45" spans="4:5" x14ac:dyDescent="0.2">
      <c r="D45" s="4" t="s">
        <v>464</v>
      </c>
      <c r="E45" s="7">
        <v>4</v>
      </c>
    </row>
    <row r="46" spans="4:5" x14ac:dyDescent="0.2">
      <c r="D46" s="4" t="s">
        <v>494</v>
      </c>
      <c r="E46" s="7">
        <v>3.5</v>
      </c>
    </row>
    <row r="47" spans="4:5" x14ac:dyDescent="0.2">
      <c r="D47" s="4" t="s">
        <v>485</v>
      </c>
      <c r="E47" s="7">
        <v>4.5</v>
      </c>
    </row>
    <row r="48" spans="4:5" x14ac:dyDescent="0.2">
      <c r="D48" s="4" t="s">
        <v>438</v>
      </c>
      <c r="E48" s="7">
        <v>4.25</v>
      </c>
    </row>
    <row r="49" spans="4:5" x14ac:dyDescent="0.2">
      <c r="D49" s="4" t="s">
        <v>495</v>
      </c>
      <c r="E49" s="7">
        <v>4</v>
      </c>
    </row>
    <row r="50" spans="4:5" x14ac:dyDescent="0.2">
      <c r="D50" s="4" t="s">
        <v>460</v>
      </c>
      <c r="E50" s="7">
        <v>3.25</v>
      </c>
    </row>
    <row r="51" spans="4:5" x14ac:dyDescent="0.2">
      <c r="D51" s="4" t="s">
        <v>502</v>
      </c>
      <c r="E51" s="7">
        <v>4</v>
      </c>
    </row>
    <row r="52" spans="4:5" x14ac:dyDescent="0.2">
      <c r="D52" s="4" t="s">
        <v>429</v>
      </c>
      <c r="E52" s="7">
        <v>3.5</v>
      </c>
    </row>
    <row r="53" spans="4:5" x14ac:dyDescent="0.2">
      <c r="D53" s="4" t="s">
        <v>449</v>
      </c>
      <c r="E53" s="7">
        <v>3.5</v>
      </c>
    </row>
    <row r="54" spans="4:5" x14ac:dyDescent="0.2">
      <c r="D54" s="4" t="s">
        <v>480</v>
      </c>
      <c r="E54" s="7">
        <v>3.3333333333333335</v>
      </c>
    </row>
    <row r="55" spans="4:5" x14ac:dyDescent="0.2">
      <c r="D55" s="4" t="s">
        <v>486</v>
      </c>
      <c r="E55" s="7">
        <v>4</v>
      </c>
    </row>
    <row r="56" spans="4:5" x14ac:dyDescent="0.2">
      <c r="D56" s="4" t="s">
        <v>463</v>
      </c>
      <c r="E56" s="7">
        <v>4</v>
      </c>
    </row>
    <row r="57" spans="4:5" x14ac:dyDescent="0.2">
      <c r="D57" s="4" t="s">
        <v>444</v>
      </c>
      <c r="E57" s="7">
        <v>2</v>
      </c>
    </row>
    <row r="58" spans="4:5" x14ac:dyDescent="0.2">
      <c r="D58" s="4" t="s">
        <v>477</v>
      </c>
      <c r="E58" s="7">
        <v>4</v>
      </c>
    </row>
    <row r="59" spans="4:5" x14ac:dyDescent="0.2">
      <c r="D59" s="4" t="s">
        <v>489</v>
      </c>
      <c r="E59" s="7">
        <v>4</v>
      </c>
    </row>
    <row r="60" spans="4:5" x14ac:dyDescent="0.2">
      <c r="D60" s="4" t="s">
        <v>499</v>
      </c>
      <c r="E60" s="7">
        <v>5</v>
      </c>
    </row>
    <row r="61" spans="4:5" x14ac:dyDescent="0.2">
      <c r="D61" s="4" t="s">
        <v>451</v>
      </c>
      <c r="E61" s="7">
        <v>4</v>
      </c>
    </row>
    <row r="62" spans="4:5" x14ac:dyDescent="0.2">
      <c r="D62" s="4" t="s">
        <v>434</v>
      </c>
      <c r="E62" s="7">
        <v>3.5</v>
      </c>
    </row>
    <row r="63" spans="4:5" x14ac:dyDescent="0.2">
      <c r="D63" s="4" t="s">
        <v>469</v>
      </c>
      <c r="E63" s="7">
        <v>3.4</v>
      </c>
    </row>
    <row r="64" spans="4:5" x14ac:dyDescent="0.2">
      <c r="D64" s="4" t="s">
        <v>478</v>
      </c>
      <c r="E64" s="7">
        <v>3.5</v>
      </c>
    </row>
    <row r="65" spans="4:5" x14ac:dyDescent="0.2">
      <c r="D65" s="4" t="s">
        <v>471</v>
      </c>
      <c r="E65" s="7">
        <v>3.3333333333333335</v>
      </c>
    </row>
    <row r="66" spans="4:5" x14ac:dyDescent="0.2">
      <c r="D66" s="4" t="s">
        <v>474</v>
      </c>
      <c r="E66" s="7">
        <v>4</v>
      </c>
    </row>
    <row r="67" spans="4:5" x14ac:dyDescent="0.2">
      <c r="D67" s="4" t="s">
        <v>503</v>
      </c>
      <c r="E67" s="7">
        <v>2</v>
      </c>
    </row>
    <row r="68" spans="4:5" x14ac:dyDescent="0.2">
      <c r="D68" s="4" t="s">
        <v>472</v>
      </c>
      <c r="E68" s="7">
        <v>3.6666666666666665</v>
      </c>
    </row>
    <row r="69" spans="4:5" x14ac:dyDescent="0.2">
      <c r="D69" s="4" t="s">
        <v>442</v>
      </c>
      <c r="E69" s="7">
        <v>3</v>
      </c>
    </row>
    <row r="70" spans="4:5" x14ac:dyDescent="0.2">
      <c r="D70" s="4" t="s">
        <v>455</v>
      </c>
      <c r="E70" s="7">
        <v>4</v>
      </c>
    </row>
    <row r="71" spans="4:5" x14ac:dyDescent="0.2">
      <c r="D71" s="4" t="s">
        <v>492</v>
      </c>
      <c r="E71" s="7">
        <v>5</v>
      </c>
    </row>
    <row r="72" spans="4:5" x14ac:dyDescent="0.2">
      <c r="D72" s="4" t="s">
        <v>479</v>
      </c>
      <c r="E72" s="7">
        <v>4</v>
      </c>
    </row>
    <row r="73" spans="4:5" x14ac:dyDescent="0.2">
      <c r="D73" s="4" t="s">
        <v>456</v>
      </c>
      <c r="E73" s="7">
        <v>3</v>
      </c>
    </row>
    <row r="74" spans="4:5" x14ac:dyDescent="0.2">
      <c r="D74" s="4" t="s">
        <v>481</v>
      </c>
      <c r="E74" s="7">
        <v>4</v>
      </c>
    </row>
    <row r="75" spans="4:5" x14ac:dyDescent="0.2">
      <c r="D75" s="4" t="s">
        <v>468</v>
      </c>
      <c r="E75" s="7">
        <v>3.5</v>
      </c>
    </row>
    <row r="76" spans="4:5" x14ac:dyDescent="0.2">
      <c r="D76" s="4" t="s">
        <v>454</v>
      </c>
      <c r="E76" s="7">
        <v>3.5</v>
      </c>
    </row>
    <row r="77" spans="4:5" x14ac:dyDescent="0.2">
      <c r="D77" s="4" t="s">
        <v>439</v>
      </c>
      <c r="E77" s="7">
        <v>3.25</v>
      </c>
    </row>
    <row r="78" spans="4:5" x14ac:dyDescent="0.2">
      <c r="D78" s="4" t="s">
        <v>466</v>
      </c>
      <c r="E78" s="7">
        <v>4</v>
      </c>
    </row>
    <row r="79" spans="4:5" x14ac:dyDescent="0.2">
      <c r="D79" s="4" t="s">
        <v>470</v>
      </c>
      <c r="E79" s="7">
        <v>2</v>
      </c>
    </row>
    <row r="80" spans="4:5" x14ac:dyDescent="0.2">
      <c r="D80" s="4" t="s">
        <v>441</v>
      </c>
      <c r="E80" s="7">
        <v>3</v>
      </c>
    </row>
    <row r="81" spans="4:5" x14ac:dyDescent="0.2">
      <c r="D81" s="4" t="s">
        <v>433</v>
      </c>
      <c r="E81" s="7">
        <v>4</v>
      </c>
    </row>
    <row r="82" spans="4:5" x14ac:dyDescent="0.2">
      <c r="D82" s="4" t="s">
        <v>430</v>
      </c>
      <c r="E82" s="7">
        <v>3.3333333333333335</v>
      </c>
    </row>
    <row r="83" spans="4:5" x14ac:dyDescent="0.2">
      <c r="D83" s="4" t="s">
        <v>490</v>
      </c>
      <c r="E83" s="7">
        <v>4</v>
      </c>
    </row>
    <row r="84" spans="4:5" x14ac:dyDescent="0.2">
      <c r="D84" s="4" t="s">
        <v>452</v>
      </c>
      <c r="E84" s="7">
        <v>3.6</v>
      </c>
    </row>
    <row r="85" spans="4:5" x14ac:dyDescent="0.2">
      <c r="D85" s="4" t="s">
        <v>473</v>
      </c>
      <c r="E85" s="7">
        <v>3.75</v>
      </c>
    </row>
    <row r="86" spans="4:5" x14ac:dyDescent="0.2">
      <c r="D86" s="4" t="s">
        <v>496</v>
      </c>
      <c r="E86" s="7">
        <v>3</v>
      </c>
    </row>
    <row r="87" spans="4:5" x14ac:dyDescent="0.2">
      <c r="D87" s="4" t="s">
        <v>450</v>
      </c>
      <c r="E87" s="7">
        <v>3.75</v>
      </c>
    </row>
    <row r="88" spans="4:5" x14ac:dyDescent="0.2">
      <c r="D88" s="4" t="s">
        <v>423</v>
      </c>
      <c r="E88" s="7">
        <v>3.8571428571428572</v>
      </c>
    </row>
    <row r="89" spans="4:5" x14ac:dyDescent="0.2">
      <c r="D89" s="4" t="s">
        <v>440</v>
      </c>
      <c r="E89" s="7">
        <v>4</v>
      </c>
    </row>
    <row r="90" spans="4:5" x14ac:dyDescent="0.2">
      <c r="D90" s="4" t="s">
        <v>475</v>
      </c>
      <c r="E90" s="7">
        <v>2</v>
      </c>
    </row>
    <row r="91" spans="4:5" x14ac:dyDescent="0.2">
      <c r="D91" s="4" t="s">
        <v>428</v>
      </c>
      <c r="E91" s="7">
        <v>3.6666666666666665</v>
      </c>
    </row>
    <row r="92" spans="4:5" x14ac:dyDescent="0.2">
      <c r="D92" s="4" t="s">
        <v>484</v>
      </c>
      <c r="E92" s="7">
        <v>4</v>
      </c>
    </row>
    <row r="93" spans="4:5" x14ac:dyDescent="0.2">
      <c r="D93" s="4" t="s">
        <v>511</v>
      </c>
      <c r="E93" s="7">
        <v>3.57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70F26-C792-8247-A63F-A12E17DE78CA}">
  <dimension ref="E13"/>
  <sheetViews>
    <sheetView showGridLines="0" showRowColHeaders="0" view="pageLayout" zoomScale="130" zoomScaleNormal="136" zoomScalePageLayoutView="130" workbookViewId="0">
      <selection activeCell="D17" sqref="D17"/>
    </sheetView>
  </sheetViews>
  <sheetFormatPr baseColWidth="10" defaultRowHeight="15" x14ac:dyDescent="0.2"/>
  <cols>
    <col min="1" max="1" width="12.6640625" customWidth="1"/>
    <col min="2" max="2" width="22" customWidth="1"/>
    <col min="3" max="3" width="35.6640625" customWidth="1"/>
    <col min="4" max="4" width="34.6640625" customWidth="1"/>
    <col min="5" max="5" width="34.1640625" customWidth="1"/>
    <col min="6" max="6" width="34.5" customWidth="1"/>
    <col min="7" max="7" width="33.33203125" customWidth="1"/>
    <col min="8" max="8" width="34.5" customWidth="1"/>
    <col min="9" max="9" width="34.83203125" customWidth="1"/>
    <col min="10" max="10" width="33.1640625" customWidth="1"/>
    <col min="11" max="11" width="34.83203125" customWidth="1"/>
    <col min="12" max="12" width="32.5" customWidth="1"/>
    <col min="13" max="13" width="33.1640625" customWidth="1"/>
    <col min="14" max="14" width="34.6640625" customWidth="1"/>
    <col min="15" max="15" width="34.33203125" customWidth="1"/>
    <col min="16" max="16" width="34.83203125" customWidth="1"/>
    <col min="17" max="17" width="35.33203125" customWidth="1"/>
    <col min="18" max="18" width="34.83203125" customWidth="1"/>
    <col min="19" max="19" width="34.33203125" customWidth="1"/>
    <col min="20" max="20" width="34.6640625" customWidth="1"/>
    <col min="21" max="21" width="35.6640625" customWidth="1"/>
    <col min="22" max="22" width="33.33203125" customWidth="1"/>
    <col min="23" max="23" width="34.6640625" customWidth="1"/>
    <col min="24" max="24" width="35.33203125" customWidth="1"/>
    <col min="25" max="25" width="33.33203125" customWidth="1"/>
    <col min="26" max="26" width="35.1640625" customWidth="1"/>
    <col min="27" max="28" width="35" customWidth="1"/>
    <col min="29" max="29" width="34.1640625" customWidth="1"/>
    <col min="30" max="30" width="35.33203125" customWidth="1"/>
    <col min="31" max="31" width="34.83203125" customWidth="1"/>
    <col min="32" max="32" width="34.33203125" customWidth="1"/>
    <col min="33" max="33" width="34.83203125" customWidth="1"/>
    <col min="34" max="34" width="33.83203125" customWidth="1"/>
    <col min="35" max="35" width="34.83203125" customWidth="1"/>
    <col min="36" max="36" width="33.83203125" customWidth="1"/>
    <col min="37" max="37" width="34.33203125" customWidth="1"/>
    <col min="38" max="38" width="34.1640625" customWidth="1"/>
    <col min="39" max="40" width="34.33203125" customWidth="1"/>
    <col min="41" max="41" width="34.6640625" customWidth="1"/>
    <col min="42" max="42" width="35" customWidth="1"/>
    <col min="43" max="43" width="35.1640625" customWidth="1"/>
    <col min="44" max="44" width="34.6640625" customWidth="1"/>
    <col min="45" max="45" width="33.6640625" customWidth="1"/>
    <col min="46" max="46" width="34.1640625" customWidth="1"/>
    <col min="47" max="47" width="33.1640625" customWidth="1"/>
    <col min="48" max="48" width="34.33203125" customWidth="1"/>
    <col min="49" max="49" width="34.5" customWidth="1"/>
    <col min="50" max="50" width="33.1640625" customWidth="1"/>
    <col min="51" max="51" width="34.6640625" customWidth="1"/>
    <col min="52" max="52" width="33.33203125" customWidth="1"/>
    <col min="53" max="53" width="33.5" customWidth="1"/>
    <col min="54" max="54" width="33.33203125" customWidth="1"/>
    <col min="55" max="55" width="34.5" customWidth="1"/>
    <col min="56" max="56" width="33.6640625" customWidth="1"/>
    <col min="57" max="57" width="34.5" customWidth="1"/>
    <col min="58" max="58" width="33.5" customWidth="1"/>
    <col min="59" max="59" width="33.6640625" customWidth="1"/>
    <col min="60" max="61" width="34" customWidth="1"/>
    <col min="62" max="62" width="34.6640625" customWidth="1"/>
    <col min="63" max="63" width="34" customWidth="1"/>
    <col min="64" max="64" width="34.1640625" customWidth="1"/>
    <col min="65" max="65" width="35" customWidth="1"/>
    <col min="66" max="66" width="34.6640625" customWidth="1"/>
    <col min="67" max="67" width="33.33203125" customWidth="1"/>
    <col min="68" max="68" width="34.83203125" customWidth="1"/>
    <col min="69" max="69" width="33.83203125" customWidth="1"/>
    <col min="70" max="70" width="33.6640625" customWidth="1"/>
    <col min="71" max="71" width="34.83203125" customWidth="1"/>
    <col min="72" max="72" width="35" customWidth="1"/>
    <col min="73" max="73" width="34.6640625" customWidth="1"/>
    <col min="74" max="74" width="34" customWidth="1"/>
    <col min="75" max="75" width="34.83203125" customWidth="1"/>
    <col min="76" max="76" width="34.6640625" customWidth="1"/>
    <col min="77" max="77" width="33.83203125" customWidth="1"/>
    <col min="78" max="78" width="34.1640625" customWidth="1"/>
    <col min="79" max="79" width="33.6640625" customWidth="1"/>
    <col min="80" max="80" width="34.33203125" customWidth="1"/>
    <col min="81" max="81" width="34" customWidth="1"/>
    <col min="82" max="82" width="34.1640625" customWidth="1"/>
    <col min="83" max="83" width="34.83203125" customWidth="1"/>
    <col min="84" max="84" width="35" customWidth="1"/>
    <col min="85" max="85" width="33.6640625" customWidth="1"/>
    <col min="86" max="86" width="33.33203125" customWidth="1"/>
    <col min="87" max="87" width="34.5" customWidth="1"/>
    <col min="88" max="88" width="34.83203125" customWidth="1"/>
    <col min="89" max="89" width="35" customWidth="1"/>
    <col min="90" max="91" width="34.6640625" customWidth="1"/>
    <col min="92" max="92" width="34.5" customWidth="1"/>
    <col min="93" max="93" width="35.5" customWidth="1"/>
    <col min="94" max="94" width="33.5" customWidth="1"/>
    <col min="95" max="95" width="33.33203125" customWidth="1"/>
    <col min="96" max="96" width="35" customWidth="1"/>
    <col min="97" max="97" width="34.83203125" customWidth="1"/>
    <col min="98" max="98" width="34.5" customWidth="1"/>
    <col min="99" max="100" width="34" customWidth="1"/>
    <col min="101" max="101" width="35.83203125" customWidth="1"/>
    <col min="102" max="102" width="34.83203125" customWidth="1"/>
    <col min="103" max="103" width="34.1640625" customWidth="1"/>
    <col min="104" max="104" width="34.5" customWidth="1"/>
    <col min="105" max="105" width="33.5" customWidth="1"/>
    <col min="106" max="106" width="33.83203125" customWidth="1"/>
    <col min="107" max="108" width="34.6640625" customWidth="1"/>
    <col min="109" max="109" width="34.1640625" customWidth="1"/>
    <col min="110" max="110" width="34.5" customWidth="1"/>
    <col min="111" max="111" width="34.6640625" customWidth="1"/>
    <col min="112" max="112" width="34.33203125" customWidth="1"/>
    <col min="113" max="114" width="34.5" customWidth="1"/>
    <col min="115" max="115" width="34.83203125" customWidth="1"/>
    <col min="116" max="116" width="34.5" customWidth="1"/>
    <col min="117" max="117" width="33.6640625" customWidth="1"/>
    <col min="118" max="118" width="34.33203125" customWidth="1"/>
    <col min="119" max="119" width="33.1640625" customWidth="1"/>
    <col min="120" max="120" width="35.33203125" customWidth="1"/>
    <col min="121" max="121" width="34" customWidth="1"/>
    <col min="122" max="122" width="34.33203125" customWidth="1"/>
    <col min="123" max="123" width="34.6640625" customWidth="1"/>
    <col min="124" max="125" width="34.83203125" customWidth="1"/>
    <col min="126" max="127" width="34.33203125" customWidth="1"/>
    <col min="128" max="128" width="33.33203125" customWidth="1"/>
    <col min="129" max="129" width="33.1640625" customWidth="1"/>
    <col min="130" max="130" width="33.6640625" customWidth="1"/>
    <col min="131" max="131" width="34.6640625" customWidth="1"/>
    <col min="132" max="132" width="33.5" customWidth="1"/>
    <col min="133" max="133" width="34.1640625" customWidth="1"/>
    <col min="134" max="134" width="33.1640625" customWidth="1"/>
    <col min="135" max="135" width="34.6640625" customWidth="1"/>
    <col min="136" max="136" width="35.5" customWidth="1"/>
    <col min="137" max="138" width="34.33203125" customWidth="1"/>
    <col min="139" max="139" width="34.5" customWidth="1"/>
    <col min="140" max="140" width="33" customWidth="1"/>
    <col min="141" max="141" width="33.83203125" customWidth="1"/>
    <col min="142" max="142" width="33.33203125" customWidth="1"/>
    <col min="143" max="143" width="35" customWidth="1"/>
    <col min="144" max="144" width="33.83203125" customWidth="1"/>
    <col min="145" max="145" width="34.6640625" customWidth="1"/>
    <col min="146" max="146" width="35.1640625" customWidth="1"/>
    <col min="147" max="147" width="33.33203125" customWidth="1"/>
    <col min="148" max="148" width="35" customWidth="1"/>
    <col min="149" max="149" width="33.5" customWidth="1"/>
    <col min="150" max="150" width="33.6640625" customWidth="1"/>
    <col min="151" max="151" width="33.83203125" customWidth="1"/>
    <col min="152" max="152" width="35.1640625" customWidth="1"/>
    <col min="153" max="153" width="33.6640625" customWidth="1"/>
    <col min="154" max="154" width="33.1640625" customWidth="1"/>
    <col min="155" max="156" width="34" customWidth="1"/>
    <col min="157" max="157" width="34.6640625" customWidth="1"/>
    <col min="158" max="158" width="33.33203125" customWidth="1"/>
    <col min="159" max="159" width="34.6640625" customWidth="1"/>
    <col min="160" max="160" width="34" customWidth="1"/>
    <col min="161" max="161" width="35.33203125" customWidth="1"/>
    <col min="162" max="163" width="34.83203125" customWidth="1"/>
    <col min="164" max="165" width="34.33203125" customWidth="1"/>
    <col min="166" max="166" width="34" customWidth="1"/>
    <col min="167" max="167" width="32.6640625" customWidth="1"/>
    <col min="168" max="168" width="34.83203125" customWidth="1"/>
    <col min="169" max="169" width="34.1640625" customWidth="1"/>
    <col min="170" max="171" width="34.5" customWidth="1"/>
    <col min="172" max="172" width="34.83203125" customWidth="1"/>
    <col min="173" max="173" width="35.6640625" customWidth="1"/>
    <col min="174" max="174" width="34.33203125" customWidth="1"/>
    <col min="175" max="175" width="34.5" customWidth="1"/>
    <col min="176" max="176" width="35" customWidth="1"/>
    <col min="177" max="177" width="35.1640625" customWidth="1"/>
    <col min="178" max="178" width="33.6640625" customWidth="1"/>
    <col min="179" max="179" width="34.6640625" customWidth="1"/>
    <col min="180" max="180" width="34.83203125" customWidth="1"/>
    <col min="181" max="181" width="33" customWidth="1"/>
    <col min="182" max="182" width="34" customWidth="1"/>
    <col min="183" max="184" width="35.33203125" customWidth="1"/>
    <col min="185" max="185" width="33.5" customWidth="1"/>
    <col min="186" max="186" width="34.6640625" customWidth="1"/>
    <col min="187" max="187" width="34" customWidth="1"/>
    <col min="188" max="188" width="33.83203125" customWidth="1"/>
    <col min="189" max="189" width="34.83203125" customWidth="1"/>
    <col min="190" max="190" width="35" customWidth="1"/>
    <col min="191" max="191" width="33.33203125" customWidth="1"/>
    <col min="192" max="192" width="31.33203125" customWidth="1"/>
    <col min="193" max="193" width="33.83203125" customWidth="1"/>
    <col min="194" max="194" width="32.83203125" customWidth="1"/>
    <col min="195" max="195" width="33.83203125" customWidth="1"/>
    <col min="196" max="196" width="34" customWidth="1"/>
    <col min="197" max="199" width="34.1640625" customWidth="1"/>
    <col min="200" max="200" width="32.83203125" customWidth="1"/>
    <col min="201" max="201" width="31.83203125" customWidth="1"/>
    <col min="202" max="202" width="10" customWidth="1"/>
  </cols>
  <sheetData>
    <row r="13" spans="5:5" x14ac:dyDescent="0.2">
      <c r="E13" t="s">
        <v>517</v>
      </c>
    </row>
  </sheetData>
  <pageMargins left="0.7" right="0.7" top="0.75" bottom="0.75" header="0.3" footer="0.3"/>
  <pageSetup orientation="landscape" horizontalDpi="0" verticalDpi="0"/>
  <headerFooter>
    <oddHeader>&amp;C&amp;"Gill Sans MT (Body),Regular"&amp;22Fraud Risk Insights - Q1 Snapshot</oddHeader>
    <oddFooter>&amp;LShanell Dodson
www.linkedin.com/in/srdodson&amp;R&amp;"System Font,Regular"&amp;10&amp;K000000Last Updated: 7/3/2025</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transcation_data</vt:lpstr>
      <vt:lpstr>risk_scoring</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Shanell Dodson</cp:lastModifiedBy>
  <dcterms:created xsi:type="dcterms:W3CDTF">2025-06-16T20:48:26Z</dcterms:created>
  <dcterms:modified xsi:type="dcterms:W3CDTF">2025-08-07T20:25:03Z</dcterms:modified>
</cp:coreProperties>
</file>