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560" yWindow="560" windowWidth="25040" windowHeight="15500" tabRatio="500" activeTab="3"/>
  </bookViews>
  <sheets>
    <sheet name="Goal 1" sheetId="1" r:id="rId1"/>
    <sheet name="Goal 2" sheetId="4" r:id="rId2"/>
    <sheet name="Goal 3" sheetId="5" r:id="rId3"/>
    <sheet name="Goal 4" sheetId="6" r:id="rId4"/>
  </sheets>
  <definedNames>
    <definedName name="solver_adj" localSheetId="0" hidden="1">'Goal 1'!$B$28:$E$28,'Goal 1'!$B$31:$D$31,'Goal 1'!$B$35:$G$36</definedName>
    <definedName name="solver_adj" localSheetId="1" hidden="1">'Goal 2'!$B$28:$E$28,'Goal 2'!$B$31:$D$31,'Goal 2'!$B$35:$G$36</definedName>
    <definedName name="solver_adj" localSheetId="2" hidden="1">'Goal 3'!$B$28:$E$28,'Goal 3'!$B$31:$D$31,'Goal 3'!$B$35:$G$36</definedName>
    <definedName name="solver_adj" localSheetId="3" hidden="1">'Goal 4'!$B$28:$E$28,'Goal 4'!$B$31:$D$31,'Goal 4'!$B$35:$G$36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'Goal 1'!$B$28:$E$28</definedName>
    <definedName name="solver_lhs1" localSheetId="1" hidden="1">'Goal 2'!$B$28:$E$28</definedName>
    <definedName name="solver_lhs1" localSheetId="2" hidden="1">'Goal 3'!$B$28:$E$28</definedName>
    <definedName name="solver_lhs1" localSheetId="3" hidden="1">'Goal 4'!$B$28:$E$28</definedName>
    <definedName name="solver_lhs2" localSheetId="0" hidden="1">'Goal 1'!$B$31:$D$31</definedName>
    <definedName name="solver_lhs2" localSheetId="1" hidden="1">'Goal 2'!$B$31:$D$31</definedName>
    <definedName name="solver_lhs2" localSheetId="2" hidden="1">'Goal 3'!$B$31:$D$31</definedName>
    <definedName name="solver_lhs2" localSheetId="3" hidden="1">'Goal 4'!$B$31:$D$31</definedName>
    <definedName name="solver_lhs3" localSheetId="0" hidden="1">'Goal 1'!$B$37:$G$37</definedName>
    <definedName name="solver_lhs3" localSheetId="1" hidden="1">'Goal 2'!$B$37:$G$37</definedName>
    <definedName name="solver_lhs3" localSheetId="2" hidden="1">'Goal 3'!$B$37:$G$37</definedName>
    <definedName name="solver_lhs3" localSheetId="3" hidden="1">'Goal 4'!$B$37:$G$37</definedName>
    <definedName name="solver_lhs4" localSheetId="1" hidden="1">'Goal 2'!$B$51</definedName>
    <definedName name="solver_lhs4" localSheetId="2" hidden="1">'Goal 3'!$B$51</definedName>
    <definedName name="solver_lhs4" localSheetId="3" hidden="1">'Goal 4'!$B$51</definedName>
    <definedName name="solver_lhs5" localSheetId="2" hidden="1">'Goal 3'!$B$52:$B$54</definedName>
    <definedName name="solver_lhs5" localSheetId="3" hidden="1">'Goal 4'!$B$52:$B$54</definedName>
    <definedName name="solver_lhs6" localSheetId="3" hidden="1">'Goal 4'!$B$55</definedName>
    <definedName name="solver_lin" localSheetId="0" hidden="1">2</definedName>
    <definedName name="solver_lin" localSheetId="1" hidden="1">2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4</definedName>
    <definedName name="solver_num" localSheetId="2" hidden="1">5</definedName>
    <definedName name="solver_num" localSheetId="3" hidden="1">6</definedName>
    <definedName name="solver_opt" localSheetId="0" hidden="1">'Goal 1'!$B$49</definedName>
    <definedName name="solver_opt" localSheetId="1" hidden="1">'Goal 2'!$B$49</definedName>
    <definedName name="solver_opt" localSheetId="2" hidden="1">'Goal 3'!$B$49</definedName>
    <definedName name="solver_opt" localSheetId="3" hidden="1">'Goal 4'!$B$49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2" localSheetId="0" hidden="1">4</definedName>
    <definedName name="solver_rel2" localSheetId="1" hidden="1">4</definedName>
    <definedName name="solver_rel2" localSheetId="2" hidden="1">4</definedName>
    <definedName name="solver_rel2" localSheetId="3" hidden="1">4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5" localSheetId="2" hidden="1">2</definedName>
    <definedName name="solver_rel5" localSheetId="3" hidden="1">2</definedName>
    <definedName name="solver_rel6" localSheetId="3" hidden="1">2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1" localSheetId="3" hidden="1">integer</definedName>
    <definedName name="solver_rhs2" localSheetId="0" hidden="1">integer</definedName>
    <definedName name="solver_rhs2" localSheetId="1" hidden="1">integer</definedName>
    <definedName name="solver_rhs2" localSheetId="2" hidden="1">integer</definedName>
    <definedName name="solver_rhs2" localSheetId="3" hidden="1">integer</definedName>
    <definedName name="solver_rhs3" localSheetId="0" hidden="1">'Goal 1'!$B$39:$G$39</definedName>
    <definedName name="solver_rhs3" localSheetId="1" hidden="1">'Goal 2'!$B$39:$G$39</definedName>
    <definedName name="solver_rhs3" localSheetId="2" hidden="1">'Goal 3'!$B$39:$G$39</definedName>
    <definedName name="solver_rhs3" localSheetId="3" hidden="1">'Goal 4'!$B$39:$G$39</definedName>
    <definedName name="solver_rhs4" localSheetId="1" hidden="1">'Goal 2'!$D$51</definedName>
    <definedName name="solver_rhs4" localSheetId="2" hidden="1">'Goal 3'!$D$51</definedName>
    <definedName name="solver_rhs4" localSheetId="3" hidden="1">'Goal 4'!$D$51</definedName>
    <definedName name="solver_rhs5" localSheetId="2" hidden="1">'Goal 3'!$D$52:$D$54</definedName>
    <definedName name="solver_rhs5" localSheetId="3" hidden="1">'Goal 4'!$D$52:$D$54</definedName>
    <definedName name="solver_rhs6" localSheetId="3" hidden="1">'Goal 4'!$D$55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34" i="6" l="1"/>
  <c r="B55" i="6"/>
  <c r="D34" i="6"/>
  <c r="B54" i="6"/>
  <c r="C34" i="6"/>
  <c r="B53" i="6"/>
  <c r="B34" i="6"/>
  <c r="B52" i="6"/>
  <c r="E34" i="6"/>
  <c r="B51" i="6"/>
  <c r="G39" i="6"/>
  <c r="G43" i="6"/>
  <c r="F39" i="6"/>
  <c r="F43" i="6"/>
  <c r="E39" i="6"/>
  <c r="E43" i="6"/>
  <c r="D39" i="6"/>
  <c r="D43" i="6"/>
  <c r="C39" i="6"/>
  <c r="C43" i="6"/>
  <c r="B39" i="6"/>
  <c r="B43" i="6"/>
  <c r="G42" i="6"/>
  <c r="F42" i="6"/>
  <c r="E42" i="6"/>
  <c r="D42" i="6"/>
  <c r="C42" i="6"/>
  <c r="B42" i="6"/>
  <c r="G34" i="6"/>
  <c r="G37" i="6"/>
  <c r="F37" i="6"/>
  <c r="E37" i="6"/>
  <c r="D37" i="6"/>
  <c r="C37" i="6"/>
  <c r="B37" i="6"/>
  <c r="B34" i="5"/>
  <c r="B52" i="5"/>
  <c r="C34" i="5"/>
  <c r="B53" i="5"/>
  <c r="D34" i="5"/>
  <c r="B54" i="5"/>
  <c r="E34" i="5"/>
  <c r="B51" i="5"/>
  <c r="G39" i="5"/>
  <c r="G43" i="5"/>
  <c r="F39" i="5"/>
  <c r="F43" i="5"/>
  <c r="E39" i="5"/>
  <c r="E43" i="5"/>
  <c r="D39" i="5"/>
  <c r="D43" i="5"/>
  <c r="C39" i="5"/>
  <c r="C43" i="5"/>
  <c r="B39" i="5"/>
  <c r="B43" i="5"/>
  <c r="G42" i="5"/>
  <c r="F42" i="5"/>
  <c r="E42" i="5"/>
  <c r="D42" i="5"/>
  <c r="C42" i="5"/>
  <c r="B42" i="5"/>
  <c r="G34" i="5"/>
  <c r="G37" i="5"/>
  <c r="F34" i="5"/>
  <c r="F37" i="5"/>
  <c r="E37" i="5"/>
  <c r="D37" i="5"/>
  <c r="C37" i="5"/>
  <c r="B37" i="5"/>
  <c r="E34" i="4"/>
  <c r="B51" i="4"/>
  <c r="G39" i="4"/>
  <c r="G43" i="4"/>
  <c r="F39" i="4"/>
  <c r="F43" i="4"/>
  <c r="E39" i="4"/>
  <c r="E43" i="4"/>
  <c r="D39" i="4"/>
  <c r="D43" i="4"/>
  <c r="C39" i="4"/>
  <c r="C43" i="4"/>
  <c r="B39" i="4"/>
  <c r="B43" i="4"/>
  <c r="G42" i="4"/>
  <c r="F42" i="4"/>
  <c r="E42" i="4"/>
  <c r="D42" i="4"/>
  <c r="C42" i="4"/>
  <c r="B42" i="4"/>
  <c r="G34" i="4"/>
  <c r="G37" i="4"/>
  <c r="F34" i="4"/>
  <c r="F37" i="4"/>
  <c r="E37" i="4"/>
  <c r="D34" i="4"/>
  <c r="D37" i="4"/>
  <c r="C34" i="4"/>
  <c r="C37" i="4"/>
  <c r="B34" i="4"/>
  <c r="B37" i="4"/>
  <c r="B43" i="1"/>
  <c r="B42" i="1"/>
  <c r="C34" i="1"/>
  <c r="C37" i="1"/>
  <c r="D34" i="1"/>
  <c r="D37" i="1"/>
  <c r="E34" i="1"/>
  <c r="E37" i="1"/>
  <c r="F34" i="1"/>
  <c r="F37" i="1"/>
  <c r="G34" i="1"/>
  <c r="G37" i="1"/>
  <c r="B34" i="1"/>
  <c r="B37" i="1"/>
  <c r="G39" i="1"/>
  <c r="F39" i="1"/>
  <c r="E39" i="1"/>
  <c r="D39" i="1"/>
  <c r="C39" i="1"/>
  <c r="B39" i="1"/>
  <c r="C42" i="1"/>
  <c r="D42" i="1"/>
  <c r="E42" i="1"/>
  <c r="F42" i="1"/>
  <c r="G42" i="1"/>
  <c r="C43" i="1"/>
  <c r="D43" i="1"/>
  <c r="E43" i="1"/>
  <c r="F43" i="1"/>
  <c r="G43" i="1"/>
  <c r="B49" i="1"/>
  <c r="B49" i="4"/>
  <c r="B49" i="5"/>
  <c r="B49" i="6"/>
</calcChain>
</file>

<file path=xl/sharedStrings.xml><?xml version="1.0" encoding="utf-8"?>
<sst xmlns="http://schemas.openxmlformats.org/spreadsheetml/2006/main" count="262" uniqueCount="48">
  <si>
    <t>Goal 1</t>
  </si>
  <si>
    <t>The orem city library needs to decide how best to use its budget given the constraints and their goals for the year</t>
  </si>
  <si>
    <t>Book Genre</t>
  </si>
  <si>
    <t>Non-fiction</t>
  </si>
  <si>
    <t>Avg Book Price</t>
  </si>
  <si>
    <t>Reading time</t>
  </si>
  <si>
    <t>Writing workshops</t>
  </si>
  <si>
    <t>Adult Fiction</t>
  </si>
  <si>
    <t>Teen Fiction</t>
  </si>
  <si>
    <t>Childrens Fiction</t>
  </si>
  <si>
    <t>Cost per event</t>
  </si>
  <si>
    <t>Goal 2</t>
  </si>
  <si>
    <t>Goal 3</t>
  </si>
  <si>
    <t>Provide at least 5 events per month</t>
  </si>
  <si>
    <t>Library Events</t>
  </si>
  <si>
    <t>Goal 4</t>
  </si>
  <si>
    <t>Stay under budget</t>
  </si>
  <si>
    <t>Actual</t>
  </si>
  <si>
    <t>Over (+)</t>
  </si>
  <si>
    <t>Under(-)</t>
  </si>
  <si>
    <t>Non-fiction books</t>
  </si>
  <si>
    <t>Number books purchased</t>
  </si>
  <si>
    <t>Number of library events</t>
  </si>
  <si>
    <t>Plays/readers theater</t>
  </si>
  <si>
    <t>Number Adults Served</t>
  </si>
  <si>
    <t>Approximate budget</t>
  </si>
  <si>
    <t>Approximate adults to serve</t>
  </si>
  <si>
    <t>Approximate children to serve</t>
  </si>
  <si>
    <t>Approximate teens to serve</t>
  </si>
  <si>
    <t>Serve all the people in the community</t>
  </si>
  <si>
    <t>Number Teens Served</t>
  </si>
  <si>
    <t>Number Children Served</t>
  </si>
  <si>
    <t>Total Budget Used</t>
  </si>
  <si>
    <t>Total events per month</t>
  </si>
  <si>
    <t>Increase book collection by at least 1000 books</t>
  </si>
  <si>
    <t>Total books purchased</t>
  </si>
  <si>
    <t>=</t>
  </si>
  <si>
    <t>Percent Deviation</t>
  </si>
  <si>
    <t>Weights</t>
  </si>
  <si>
    <t>Minimize:</t>
  </si>
  <si>
    <t>Preferred minimum events per month</t>
  </si>
  <si>
    <t>Preferred minimum books purchased</t>
  </si>
  <si>
    <t>Child readers per month</t>
  </si>
  <si>
    <t>Teen Readers Per month</t>
  </si>
  <si>
    <t>Adult readers per month</t>
  </si>
  <si>
    <t>Children served per event</t>
  </si>
  <si>
    <t>Teens served per event</t>
  </si>
  <si>
    <t>Adults served per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</si>
</sst>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13" zoomScale="114" workbookViewId="0">
      <selection activeCell="E34" sqref="E34"/>
    </sheetView>
  </sheetViews>
  <sheetFormatPr baseColWidth="10" defaultRowHeight="15" x14ac:dyDescent="0"/>
  <cols>
    <col min="1" max="1" width="32.6640625" customWidth="1"/>
    <col min="2" max="2" width="19.83203125" bestFit="1" customWidth="1"/>
    <col min="3" max="3" width="22.83203125" customWidth="1"/>
    <col min="4" max="4" width="28.6640625" customWidth="1"/>
    <col min="5" max="5" width="19.5" customWidth="1"/>
    <col min="6" max="6" width="20.5" bestFit="1" customWidth="1"/>
    <col min="7" max="7" width="19.83203125" bestFit="1" customWidth="1"/>
  </cols>
  <sheetData>
    <row r="1" spans="1:5">
      <c r="A1" t="s">
        <v>1</v>
      </c>
    </row>
    <row r="3" spans="1:5">
      <c r="A3" t="s">
        <v>2</v>
      </c>
      <c r="B3" t="s">
        <v>4</v>
      </c>
      <c r="C3" t="s">
        <v>44</v>
      </c>
      <c r="D3" t="s">
        <v>43</v>
      </c>
      <c r="E3" t="s">
        <v>42</v>
      </c>
    </row>
    <row r="4" spans="1:5">
      <c r="A4" t="s">
        <v>3</v>
      </c>
      <c r="B4" s="4">
        <v>50</v>
      </c>
      <c r="C4" s="4">
        <v>2</v>
      </c>
      <c r="D4" s="4">
        <v>5</v>
      </c>
      <c r="E4" s="4">
        <v>1</v>
      </c>
    </row>
    <row r="5" spans="1:5">
      <c r="A5" t="s">
        <v>7</v>
      </c>
      <c r="B5" s="4">
        <v>20</v>
      </c>
      <c r="C5" s="4">
        <v>3</v>
      </c>
      <c r="D5" s="4">
        <v>1</v>
      </c>
      <c r="E5" s="4">
        <v>0</v>
      </c>
    </row>
    <row r="6" spans="1:5">
      <c r="A6" t="s">
        <v>8</v>
      </c>
      <c r="B6" s="4">
        <v>10</v>
      </c>
      <c r="C6" s="4">
        <v>1</v>
      </c>
      <c r="D6" s="4">
        <v>3</v>
      </c>
      <c r="E6" s="4">
        <v>0</v>
      </c>
    </row>
    <row r="7" spans="1:5">
      <c r="A7" t="s">
        <v>9</v>
      </c>
      <c r="B7" s="4">
        <v>15</v>
      </c>
      <c r="C7" s="4">
        <v>0</v>
      </c>
      <c r="D7" s="4">
        <v>0</v>
      </c>
      <c r="E7" s="4">
        <v>10</v>
      </c>
    </row>
    <row r="9" spans="1:5">
      <c r="A9" t="s">
        <v>14</v>
      </c>
      <c r="B9" t="s">
        <v>10</v>
      </c>
      <c r="C9" t="s">
        <v>47</v>
      </c>
      <c r="D9" t="s">
        <v>46</v>
      </c>
      <c r="E9" t="s">
        <v>45</v>
      </c>
    </row>
    <row r="10" spans="1:5">
      <c r="A10" t="s">
        <v>5</v>
      </c>
      <c r="B10" s="4">
        <v>20</v>
      </c>
      <c r="C10" s="4">
        <v>100</v>
      </c>
      <c r="D10" s="4">
        <v>0</v>
      </c>
      <c r="E10" s="4">
        <v>400</v>
      </c>
    </row>
    <row r="11" spans="1:5">
      <c r="A11" t="s">
        <v>6</v>
      </c>
      <c r="B11" s="4">
        <v>100</v>
      </c>
      <c r="C11" s="4">
        <v>10</v>
      </c>
      <c r="D11" s="4">
        <v>10</v>
      </c>
      <c r="E11" s="4">
        <v>0</v>
      </c>
    </row>
    <row r="12" spans="1:5">
      <c r="A12" t="s">
        <v>23</v>
      </c>
      <c r="B12" s="4">
        <v>400</v>
      </c>
      <c r="C12" s="4">
        <v>20</v>
      </c>
      <c r="D12" s="4">
        <v>30</v>
      </c>
      <c r="E12" s="4">
        <v>50</v>
      </c>
    </row>
    <row r="14" spans="1:5">
      <c r="A14" t="s">
        <v>25</v>
      </c>
      <c r="B14" s="4">
        <v>1000000</v>
      </c>
    </row>
    <row r="15" spans="1:5">
      <c r="A15" t="s">
        <v>26</v>
      </c>
      <c r="B15" s="4">
        <v>2000</v>
      </c>
    </row>
    <row r="16" spans="1:5">
      <c r="A16" t="s">
        <v>27</v>
      </c>
      <c r="B16" s="4">
        <v>3000</v>
      </c>
    </row>
    <row r="17" spans="1:5">
      <c r="A17" t="s">
        <v>28</v>
      </c>
      <c r="B17" s="4">
        <v>1000</v>
      </c>
    </row>
    <row r="18" spans="1:5">
      <c r="A18" t="s">
        <v>40</v>
      </c>
      <c r="B18" s="4">
        <v>5</v>
      </c>
    </row>
    <row r="19" spans="1:5">
      <c r="A19" t="s">
        <v>41</v>
      </c>
      <c r="B19" s="4">
        <v>1000</v>
      </c>
    </row>
    <row r="21" spans="1:5">
      <c r="A21" t="s">
        <v>0</v>
      </c>
      <c r="B21" t="s">
        <v>16</v>
      </c>
    </row>
    <row r="22" spans="1:5">
      <c r="A22" t="s">
        <v>11</v>
      </c>
      <c r="B22" t="s">
        <v>29</v>
      </c>
    </row>
    <row r="23" spans="1:5">
      <c r="A23" t="s">
        <v>12</v>
      </c>
      <c r="B23" t="s">
        <v>13</v>
      </c>
    </row>
    <row r="24" spans="1:5">
      <c r="A24" t="s">
        <v>15</v>
      </c>
      <c r="B24" t="s">
        <v>34</v>
      </c>
    </row>
    <row r="27" spans="1:5">
      <c r="B27" t="s">
        <v>20</v>
      </c>
      <c r="C27" t="s">
        <v>7</v>
      </c>
      <c r="D27" t="s">
        <v>8</v>
      </c>
      <c r="E27" t="s">
        <v>9</v>
      </c>
    </row>
    <row r="28" spans="1:5">
      <c r="A28" t="s">
        <v>21</v>
      </c>
      <c r="B28" s="5">
        <v>11162</v>
      </c>
      <c r="C28" s="5">
        <v>1711</v>
      </c>
      <c r="D28" s="5">
        <v>0</v>
      </c>
      <c r="E28" s="5">
        <v>0</v>
      </c>
    </row>
    <row r="30" spans="1:5">
      <c r="B30" t="s">
        <v>5</v>
      </c>
      <c r="C30" t="s">
        <v>6</v>
      </c>
      <c r="D30" t="s">
        <v>23</v>
      </c>
    </row>
    <row r="31" spans="1:5">
      <c r="A31" t="s">
        <v>22</v>
      </c>
      <c r="B31" s="5">
        <v>0</v>
      </c>
      <c r="C31" s="5">
        <v>0</v>
      </c>
      <c r="D31" s="5">
        <v>1019</v>
      </c>
    </row>
    <row r="33" spans="1:7">
      <c r="B33" t="s">
        <v>24</v>
      </c>
      <c r="C33" t="s">
        <v>30</v>
      </c>
      <c r="D33" t="s">
        <v>31</v>
      </c>
      <c r="E33" t="s">
        <v>32</v>
      </c>
      <c r="F33" t="s">
        <v>33</v>
      </c>
      <c r="G33" t="s">
        <v>35</v>
      </c>
    </row>
    <row r="34" spans="1:7">
      <c r="A34" t="s">
        <v>17</v>
      </c>
      <c r="B34" s="3">
        <f>$B$28*C4+$C$28*C5+$D$28*C6+$E$28*C7+$B$31*C10+$C$31*C11+$D$31*C12</f>
        <v>47837</v>
      </c>
      <c r="C34" s="3">
        <f t="shared" ref="C34:D34" si="0">$B$28*D4+$C$28*D5+$D$28*D6+$E$28*D7+$B$31*D10+$C$31*D11+$D$31*D12</f>
        <v>88091</v>
      </c>
      <c r="D34" s="3">
        <f t="shared" si="0"/>
        <v>62112</v>
      </c>
      <c r="E34" s="3">
        <f>MMULT(B28:E28,B4:B7)+MMULT(B31:D31,B10:B12)</f>
        <v>999920</v>
      </c>
      <c r="F34" s="3">
        <f>SUM(B31:D31)</f>
        <v>1019</v>
      </c>
      <c r="G34" s="3">
        <f>SUM(B28:E28)</f>
        <v>12873</v>
      </c>
    </row>
    <row r="35" spans="1:7">
      <c r="A35" t="s">
        <v>18</v>
      </c>
      <c r="B35" s="5">
        <v>45836.998000000007</v>
      </c>
      <c r="C35" s="5">
        <v>87091.000000000015</v>
      </c>
      <c r="D35" s="5">
        <v>59111.999999999993</v>
      </c>
      <c r="E35" s="5">
        <v>0</v>
      </c>
      <c r="F35" s="5">
        <v>1013.9999949999999</v>
      </c>
      <c r="G35" s="5">
        <v>11873</v>
      </c>
    </row>
    <row r="36" spans="1:7">
      <c r="A36" t="s">
        <v>19</v>
      </c>
      <c r="B36" s="5">
        <v>0</v>
      </c>
      <c r="C36" s="5">
        <v>0</v>
      </c>
      <c r="D36" s="5">
        <v>0</v>
      </c>
      <c r="E36" s="5">
        <v>81.000000999723966</v>
      </c>
      <c r="F36" s="5">
        <v>0</v>
      </c>
      <c r="G36" s="5">
        <v>0</v>
      </c>
    </row>
    <row r="37" spans="1:7">
      <c r="B37" s="1">
        <f>B34-B35+B36</f>
        <v>2000.0019999999931</v>
      </c>
      <c r="C37" s="1">
        <f t="shared" ref="C37:G37" si="1">C34-C35+C36</f>
        <v>999.99999999998545</v>
      </c>
      <c r="D37" s="1">
        <f t="shared" si="1"/>
        <v>3000.0000000000073</v>
      </c>
      <c r="E37" s="1">
        <f t="shared" si="1"/>
        <v>1000001.0000009998</v>
      </c>
      <c r="F37" s="1">
        <f t="shared" si="1"/>
        <v>5.0000050000001011</v>
      </c>
      <c r="G37" s="1">
        <f t="shared" si="1"/>
        <v>1000</v>
      </c>
    </row>
    <row r="38" spans="1:7"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</row>
    <row r="39" spans="1:7">
      <c r="B39" s="2">
        <f>B15</f>
        <v>2000</v>
      </c>
      <c r="C39" s="2">
        <f>B17</f>
        <v>1000</v>
      </c>
      <c r="D39" s="2">
        <f>B16</f>
        <v>3000</v>
      </c>
      <c r="E39" s="2">
        <f>B14</f>
        <v>1000000</v>
      </c>
      <c r="F39" s="2">
        <f>B18</f>
        <v>5</v>
      </c>
      <c r="G39" s="2">
        <f>B19</f>
        <v>1000</v>
      </c>
    </row>
    <row r="41" spans="1:7">
      <c r="A41" t="s">
        <v>37</v>
      </c>
    </row>
    <row r="42" spans="1:7">
      <c r="A42" t="s">
        <v>18</v>
      </c>
      <c r="B42" s="3">
        <f>B35/B39</f>
        <v>22.918499000000004</v>
      </c>
      <c r="C42" s="3">
        <f t="shared" ref="C42:G42" si="2">C35/C39</f>
        <v>87.091000000000008</v>
      </c>
      <c r="D42" s="3">
        <f t="shared" si="2"/>
        <v>19.703999999999997</v>
      </c>
      <c r="E42" s="3">
        <f t="shared" si="2"/>
        <v>0</v>
      </c>
      <c r="F42" s="3">
        <f t="shared" si="2"/>
        <v>202.79999899999999</v>
      </c>
      <c r="G42" s="3">
        <f t="shared" si="2"/>
        <v>11.872999999999999</v>
      </c>
    </row>
    <row r="43" spans="1:7">
      <c r="A43" t="s">
        <v>19</v>
      </c>
      <c r="B43" s="3">
        <f>B36/B39</f>
        <v>0</v>
      </c>
      <c r="C43" s="3">
        <f t="shared" ref="C43:G43" si="3">C36/C39</f>
        <v>0</v>
      </c>
      <c r="D43" s="3">
        <f t="shared" si="3"/>
        <v>0</v>
      </c>
      <c r="E43" s="3">
        <f t="shared" si="3"/>
        <v>8.1000000999723962E-5</v>
      </c>
      <c r="F43" s="3">
        <f t="shared" si="3"/>
        <v>0</v>
      </c>
      <c r="G43" s="3">
        <f t="shared" si="3"/>
        <v>0</v>
      </c>
    </row>
    <row r="45" spans="1:7">
      <c r="A45" t="s">
        <v>38</v>
      </c>
    </row>
    <row r="46" spans="1:7">
      <c r="A46" t="s">
        <v>18</v>
      </c>
      <c r="B46" s="4">
        <v>0</v>
      </c>
      <c r="C46" s="4">
        <v>0</v>
      </c>
      <c r="D46" s="4">
        <v>0</v>
      </c>
      <c r="E46" s="4">
        <v>1</v>
      </c>
      <c r="F46" s="4">
        <v>0</v>
      </c>
      <c r="G46" s="4">
        <v>0</v>
      </c>
    </row>
    <row r="47" spans="1:7">
      <c r="A47" t="s">
        <v>19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9" spans="1:2">
      <c r="A49" t="s">
        <v>39</v>
      </c>
      <c r="B49" s="6">
        <f>SUMPRODUCT(B42:G43,B46:G47)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8" zoomScale="114" workbookViewId="0">
      <selection activeCell="C49" sqref="C49"/>
    </sheetView>
  </sheetViews>
  <sheetFormatPr baseColWidth="10" defaultRowHeight="15" x14ac:dyDescent="0"/>
  <cols>
    <col min="1" max="1" width="32.6640625" customWidth="1"/>
    <col min="2" max="2" width="19.83203125" bestFit="1" customWidth="1"/>
    <col min="3" max="3" width="22.83203125" customWidth="1"/>
    <col min="4" max="4" width="28.6640625" customWidth="1"/>
    <col min="5" max="5" width="19.5" customWidth="1"/>
    <col min="6" max="6" width="20.5" bestFit="1" customWidth="1"/>
    <col min="7" max="7" width="19.83203125" bestFit="1" customWidth="1"/>
  </cols>
  <sheetData>
    <row r="1" spans="1:5">
      <c r="A1" t="s">
        <v>1</v>
      </c>
    </row>
    <row r="3" spans="1:5">
      <c r="A3" t="s">
        <v>2</v>
      </c>
      <c r="B3" t="s">
        <v>4</v>
      </c>
      <c r="C3" t="s">
        <v>44</v>
      </c>
      <c r="D3" t="s">
        <v>43</v>
      </c>
      <c r="E3" t="s">
        <v>42</v>
      </c>
    </row>
    <row r="4" spans="1:5">
      <c r="A4" t="s">
        <v>3</v>
      </c>
      <c r="B4" s="4">
        <v>50</v>
      </c>
      <c r="C4" s="4">
        <v>2</v>
      </c>
      <c r="D4" s="4">
        <v>5</v>
      </c>
      <c r="E4" s="4">
        <v>1</v>
      </c>
    </row>
    <row r="5" spans="1:5">
      <c r="A5" t="s">
        <v>7</v>
      </c>
      <c r="B5" s="4">
        <v>20</v>
      </c>
      <c r="C5" s="4">
        <v>3</v>
      </c>
      <c r="D5" s="4">
        <v>1</v>
      </c>
      <c r="E5" s="4">
        <v>0</v>
      </c>
    </row>
    <row r="6" spans="1:5">
      <c r="A6" t="s">
        <v>8</v>
      </c>
      <c r="B6" s="4">
        <v>10</v>
      </c>
      <c r="C6" s="4">
        <v>1</v>
      </c>
      <c r="D6" s="4">
        <v>3</v>
      </c>
      <c r="E6" s="4">
        <v>0</v>
      </c>
    </row>
    <row r="7" spans="1:5">
      <c r="A7" t="s">
        <v>9</v>
      </c>
      <c r="B7" s="4">
        <v>15</v>
      </c>
      <c r="C7" s="4">
        <v>0</v>
      </c>
      <c r="D7" s="4">
        <v>0</v>
      </c>
      <c r="E7" s="4">
        <v>10</v>
      </c>
    </row>
    <row r="9" spans="1:5">
      <c r="A9" t="s">
        <v>14</v>
      </c>
      <c r="B9" t="s">
        <v>10</v>
      </c>
      <c r="C9" t="s">
        <v>47</v>
      </c>
      <c r="D9" t="s">
        <v>46</v>
      </c>
      <c r="E9" t="s">
        <v>45</v>
      </c>
    </row>
    <row r="10" spans="1:5">
      <c r="A10" t="s">
        <v>5</v>
      </c>
      <c r="B10" s="4">
        <v>20</v>
      </c>
      <c r="C10" s="4">
        <v>100</v>
      </c>
      <c r="D10" s="4">
        <v>0</v>
      </c>
      <c r="E10" s="4">
        <v>400</v>
      </c>
    </row>
    <row r="11" spans="1:5">
      <c r="A11" t="s">
        <v>6</v>
      </c>
      <c r="B11" s="4">
        <v>100</v>
      </c>
      <c r="C11" s="4">
        <v>10</v>
      </c>
      <c r="D11" s="4">
        <v>10</v>
      </c>
      <c r="E11" s="4">
        <v>0</v>
      </c>
    </row>
    <row r="12" spans="1:5">
      <c r="A12" t="s">
        <v>23</v>
      </c>
      <c r="B12" s="4">
        <v>400</v>
      </c>
      <c r="C12" s="4">
        <v>20</v>
      </c>
      <c r="D12" s="4">
        <v>30</v>
      </c>
      <c r="E12" s="4">
        <v>50</v>
      </c>
    </row>
    <row r="14" spans="1:5">
      <c r="A14" t="s">
        <v>25</v>
      </c>
      <c r="B14" s="4">
        <v>1000000</v>
      </c>
    </row>
    <row r="15" spans="1:5">
      <c r="A15" t="s">
        <v>26</v>
      </c>
      <c r="B15" s="4">
        <v>2000</v>
      </c>
    </row>
    <row r="16" spans="1:5">
      <c r="A16" t="s">
        <v>27</v>
      </c>
      <c r="B16" s="4">
        <v>3000</v>
      </c>
    </row>
    <row r="17" spans="1:5">
      <c r="A17" t="s">
        <v>28</v>
      </c>
      <c r="B17" s="4">
        <v>1000</v>
      </c>
    </row>
    <row r="18" spans="1:5">
      <c r="A18" t="s">
        <v>40</v>
      </c>
      <c r="B18" s="4">
        <v>5</v>
      </c>
    </row>
    <row r="19" spans="1:5">
      <c r="A19" t="s">
        <v>41</v>
      </c>
      <c r="B19" s="4">
        <v>1000</v>
      </c>
    </row>
    <row r="21" spans="1:5">
      <c r="A21" t="s">
        <v>0</v>
      </c>
      <c r="B21" t="s">
        <v>16</v>
      </c>
    </row>
    <row r="22" spans="1:5">
      <c r="A22" t="s">
        <v>11</v>
      </c>
      <c r="B22" t="s">
        <v>29</v>
      </c>
    </row>
    <row r="23" spans="1:5">
      <c r="A23" t="s">
        <v>12</v>
      </c>
      <c r="B23" t="s">
        <v>13</v>
      </c>
    </row>
    <row r="24" spans="1:5">
      <c r="A24" t="s">
        <v>15</v>
      </c>
      <c r="B24" t="s">
        <v>34</v>
      </c>
    </row>
    <row r="27" spans="1:5">
      <c r="B27" t="s">
        <v>20</v>
      </c>
      <c r="C27" t="s">
        <v>7</v>
      </c>
      <c r="D27" t="s">
        <v>8</v>
      </c>
      <c r="E27" t="s">
        <v>9</v>
      </c>
    </row>
    <row r="28" spans="1:5">
      <c r="A28" t="s">
        <v>21</v>
      </c>
      <c r="B28" s="5">
        <v>11162</v>
      </c>
      <c r="C28" s="5">
        <v>1711</v>
      </c>
      <c r="D28" s="5">
        <v>0</v>
      </c>
      <c r="E28" s="5">
        <v>0</v>
      </c>
    </row>
    <row r="30" spans="1:5">
      <c r="B30" t="s">
        <v>5</v>
      </c>
      <c r="C30" t="s">
        <v>6</v>
      </c>
      <c r="D30" t="s">
        <v>23</v>
      </c>
    </row>
    <row r="31" spans="1:5">
      <c r="A31" t="s">
        <v>22</v>
      </c>
      <c r="B31" s="5">
        <v>0</v>
      </c>
      <c r="C31" s="5">
        <v>0</v>
      </c>
      <c r="D31" s="5">
        <v>1019</v>
      </c>
    </row>
    <row r="33" spans="1:7">
      <c r="B33" t="s">
        <v>24</v>
      </c>
      <c r="C33" t="s">
        <v>30</v>
      </c>
      <c r="D33" t="s">
        <v>31</v>
      </c>
      <c r="E33" t="s">
        <v>32</v>
      </c>
      <c r="F33" t="s">
        <v>33</v>
      </c>
      <c r="G33" t="s">
        <v>35</v>
      </c>
    </row>
    <row r="34" spans="1:7">
      <c r="A34" t="s">
        <v>17</v>
      </c>
      <c r="B34" s="3">
        <f>$B$28*C4+$C$28*C5+$D$28*C6+$E$28*C7+$B$31*C10+$C$31*C11+$D$31*C12</f>
        <v>47837</v>
      </c>
      <c r="C34" s="3">
        <f t="shared" ref="C34:D34" si="0">$B$28*D4+$C$28*D5+$D$28*D6+$E$28*D7+$B$31*D10+$C$31*D11+$D$31*D12</f>
        <v>88091</v>
      </c>
      <c r="D34" s="3">
        <f t="shared" si="0"/>
        <v>62112</v>
      </c>
      <c r="E34" s="3">
        <f>MMULT(B28:E28,B4:B7)+MMULT(B31:D31,B10:B12)</f>
        <v>999920</v>
      </c>
      <c r="F34" s="3">
        <f>SUM(B31:D31)</f>
        <v>1019</v>
      </c>
      <c r="G34" s="3">
        <f>SUM(B28:E28)</f>
        <v>12873</v>
      </c>
    </row>
    <row r="35" spans="1:7">
      <c r="A35" t="s">
        <v>18</v>
      </c>
      <c r="B35" s="5">
        <v>45836.998000000007</v>
      </c>
      <c r="C35" s="5">
        <v>87091.000000000015</v>
      </c>
      <c r="D35" s="5">
        <v>59111.999999999993</v>
      </c>
      <c r="E35" s="5">
        <v>0</v>
      </c>
      <c r="F35" s="5">
        <v>1013.9999949999999</v>
      </c>
      <c r="G35" s="5">
        <v>11873</v>
      </c>
    </row>
    <row r="36" spans="1:7">
      <c r="A36" t="s">
        <v>19</v>
      </c>
      <c r="B36" s="5">
        <v>0</v>
      </c>
      <c r="C36" s="5">
        <v>0</v>
      </c>
      <c r="D36" s="5">
        <v>0</v>
      </c>
      <c r="E36" s="5">
        <v>81.000000999723966</v>
      </c>
      <c r="F36" s="5">
        <v>0</v>
      </c>
      <c r="G36" s="5">
        <v>0</v>
      </c>
    </row>
    <row r="37" spans="1:7">
      <c r="B37" s="1">
        <f>B34-B35+B36</f>
        <v>2000.0019999999931</v>
      </c>
      <c r="C37" s="1">
        <f t="shared" ref="C37:G37" si="1">C34-C35+C36</f>
        <v>999.99999999998545</v>
      </c>
      <c r="D37" s="1">
        <f t="shared" si="1"/>
        <v>3000.0000000000073</v>
      </c>
      <c r="E37" s="1">
        <f t="shared" si="1"/>
        <v>1000001.0000009998</v>
      </c>
      <c r="F37" s="1">
        <f t="shared" si="1"/>
        <v>5.0000050000001011</v>
      </c>
      <c r="G37" s="1">
        <f t="shared" si="1"/>
        <v>1000</v>
      </c>
    </row>
    <row r="38" spans="1:7"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</row>
    <row r="39" spans="1:7">
      <c r="B39" s="2">
        <f>B15</f>
        <v>2000</v>
      </c>
      <c r="C39" s="2">
        <f>B17</f>
        <v>1000</v>
      </c>
      <c r="D39" s="2">
        <f>B16</f>
        <v>3000</v>
      </c>
      <c r="E39" s="2">
        <f>B14</f>
        <v>1000000</v>
      </c>
      <c r="F39" s="2">
        <f>B18</f>
        <v>5</v>
      </c>
      <c r="G39" s="2">
        <f>B19</f>
        <v>1000</v>
      </c>
    </row>
    <row r="41" spans="1:7">
      <c r="A41" t="s">
        <v>37</v>
      </c>
    </row>
    <row r="42" spans="1:7">
      <c r="A42" t="s">
        <v>18</v>
      </c>
      <c r="B42" s="3">
        <f>B35/B39</f>
        <v>22.918499000000004</v>
      </c>
      <c r="C42" s="3">
        <f t="shared" ref="C42:G42" si="2">C35/C39</f>
        <v>87.091000000000008</v>
      </c>
      <c r="D42" s="3">
        <f t="shared" si="2"/>
        <v>19.703999999999997</v>
      </c>
      <c r="E42" s="3">
        <f t="shared" si="2"/>
        <v>0</v>
      </c>
      <c r="F42" s="3">
        <f t="shared" si="2"/>
        <v>202.79999899999999</v>
      </c>
      <c r="G42" s="3">
        <f t="shared" si="2"/>
        <v>11.872999999999999</v>
      </c>
    </row>
    <row r="43" spans="1:7">
      <c r="A43" t="s">
        <v>19</v>
      </c>
      <c r="B43" s="3">
        <f>B36/B39</f>
        <v>0</v>
      </c>
      <c r="C43" s="3">
        <f t="shared" ref="C43:G43" si="3">C36/C39</f>
        <v>0</v>
      </c>
      <c r="D43" s="3">
        <f t="shared" si="3"/>
        <v>0</v>
      </c>
      <c r="E43" s="3">
        <f t="shared" si="3"/>
        <v>8.1000000999723962E-5</v>
      </c>
      <c r="F43" s="3">
        <f t="shared" si="3"/>
        <v>0</v>
      </c>
      <c r="G43" s="3">
        <f t="shared" si="3"/>
        <v>0</v>
      </c>
    </row>
    <row r="45" spans="1:7">
      <c r="A45" t="s">
        <v>38</v>
      </c>
    </row>
    <row r="46" spans="1:7">
      <c r="A46" t="s">
        <v>18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>
      <c r="A47" t="s">
        <v>19</v>
      </c>
      <c r="B47" s="4">
        <v>1</v>
      </c>
      <c r="C47" s="4">
        <v>1</v>
      </c>
      <c r="D47" s="4">
        <v>1</v>
      </c>
      <c r="E47" s="4">
        <v>0</v>
      </c>
      <c r="F47" s="4">
        <v>0</v>
      </c>
      <c r="G47" s="4">
        <v>0</v>
      </c>
    </row>
    <row r="49" spans="1:4">
      <c r="A49" t="s">
        <v>39</v>
      </c>
      <c r="B49" s="6">
        <f>SUMPRODUCT(B42:G43,B46:G47)</f>
        <v>0</v>
      </c>
    </row>
    <row r="51" spans="1:4">
      <c r="B51" s="1">
        <f>E34</f>
        <v>999920</v>
      </c>
      <c r="C51" t="s">
        <v>36</v>
      </c>
      <c r="D51" s="2">
        <v>999920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18" zoomScale="114" workbookViewId="0">
      <selection activeCell="F48" sqref="F48"/>
    </sheetView>
  </sheetViews>
  <sheetFormatPr baseColWidth="10" defaultRowHeight="15" x14ac:dyDescent="0"/>
  <cols>
    <col min="1" max="1" width="32.6640625" customWidth="1"/>
    <col min="2" max="2" width="19.83203125" bestFit="1" customWidth="1"/>
    <col min="3" max="3" width="22.83203125" customWidth="1"/>
    <col min="4" max="4" width="28.6640625" customWidth="1"/>
    <col min="5" max="5" width="19.5" customWidth="1"/>
    <col min="6" max="6" width="20.5" bestFit="1" customWidth="1"/>
    <col min="7" max="7" width="19.83203125" bestFit="1" customWidth="1"/>
  </cols>
  <sheetData>
    <row r="1" spans="1:5">
      <c r="A1" t="s">
        <v>1</v>
      </c>
    </row>
    <row r="3" spans="1:5">
      <c r="A3" t="s">
        <v>2</v>
      </c>
      <c r="B3" t="s">
        <v>4</v>
      </c>
      <c r="C3" t="s">
        <v>44</v>
      </c>
      <c r="D3" t="s">
        <v>43</v>
      </c>
      <c r="E3" t="s">
        <v>42</v>
      </c>
    </row>
    <row r="4" spans="1:5">
      <c r="A4" t="s">
        <v>3</v>
      </c>
      <c r="B4" s="4">
        <v>50</v>
      </c>
      <c r="C4" s="4">
        <v>2</v>
      </c>
      <c r="D4" s="4">
        <v>5</v>
      </c>
      <c r="E4" s="4">
        <v>1</v>
      </c>
    </row>
    <row r="5" spans="1:5">
      <c r="A5" t="s">
        <v>7</v>
      </c>
      <c r="B5" s="4">
        <v>20</v>
      </c>
      <c r="C5" s="4">
        <v>3</v>
      </c>
      <c r="D5" s="4">
        <v>1</v>
      </c>
      <c r="E5" s="4">
        <v>0</v>
      </c>
    </row>
    <row r="6" spans="1:5">
      <c r="A6" t="s">
        <v>8</v>
      </c>
      <c r="B6" s="4">
        <v>10</v>
      </c>
      <c r="C6" s="4">
        <v>1</v>
      </c>
      <c r="D6" s="4">
        <v>3</v>
      </c>
      <c r="E6" s="4">
        <v>0</v>
      </c>
    </row>
    <row r="7" spans="1:5">
      <c r="A7" t="s">
        <v>9</v>
      </c>
      <c r="B7" s="4">
        <v>15</v>
      </c>
      <c r="C7" s="4">
        <v>0</v>
      </c>
      <c r="D7" s="4">
        <v>0</v>
      </c>
      <c r="E7" s="4">
        <v>10</v>
      </c>
    </row>
    <row r="9" spans="1:5">
      <c r="A9" t="s">
        <v>14</v>
      </c>
      <c r="B9" t="s">
        <v>10</v>
      </c>
      <c r="C9" t="s">
        <v>47</v>
      </c>
      <c r="D9" t="s">
        <v>46</v>
      </c>
      <c r="E9" t="s">
        <v>45</v>
      </c>
    </row>
    <row r="10" spans="1:5">
      <c r="A10" t="s">
        <v>5</v>
      </c>
      <c r="B10" s="4">
        <v>20</v>
      </c>
      <c r="C10" s="4">
        <v>100</v>
      </c>
      <c r="D10" s="4">
        <v>0</v>
      </c>
      <c r="E10" s="4">
        <v>400</v>
      </c>
    </row>
    <row r="11" spans="1:5">
      <c r="A11" t="s">
        <v>6</v>
      </c>
      <c r="B11" s="4">
        <v>100</v>
      </c>
      <c r="C11" s="4">
        <v>10</v>
      </c>
      <c r="D11" s="4">
        <v>10</v>
      </c>
      <c r="E11" s="4">
        <v>0</v>
      </c>
    </row>
    <row r="12" spans="1:5">
      <c r="A12" t="s">
        <v>23</v>
      </c>
      <c r="B12" s="4">
        <v>400</v>
      </c>
      <c r="C12" s="4">
        <v>20</v>
      </c>
      <c r="D12" s="4">
        <v>30</v>
      </c>
      <c r="E12" s="4">
        <v>50</v>
      </c>
    </row>
    <row r="14" spans="1:5">
      <c r="A14" t="s">
        <v>25</v>
      </c>
      <c r="B14" s="4">
        <v>1000000</v>
      </c>
    </row>
    <row r="15" spans="1:5">
      <c r="A15" t="s">
        <v>26</v>
      </c>
      <c r="B15" s="4">
        <v>2000</v>
      </c>
    </row>
    <row r="16" spans="1:5">
      <c r="A16" t="s">
        <v>27</v>
      </c>
      <c r="B16" s="4">
        <v>3000</v>
      </c>
    </row>
    <row r="17" spans="1:5">
      <c r="A17" t="s">
        <v>28</v>
      </c>
      <c r="B17" s="4">
        <v>1000</v>
      </c>
    </row>
    <row r="18" spans="1:5">
      <c r="A18" t="s">
        <v>40</v>
      </c>
      <c r="B18" s="4">
        <v>5</v>
      </c>
    </row>
    <row r="19" spans="1:5">
      <c r="A19" t="s">
        <v>41</v>
      </c>
      <c r="B19" s="4">
        <v>1000</v>
      </c>
    </row>
    <row r="21" spans="1:5">
      <c r="A21" t="s">
        <v>0</v>
      </c>
      <c r="B21" t="s">
        <v>16</v>
      </c>
    </row>
    <row r="22" spans="1:5">
      <c r="A22" t="s">
        <v>11</v>
      </c>
      <c r="B22" t="s">
        <v>29</v>
      </c>
    </row>
    <row r="23" spans="1:5">
      <c r="A23" t="s">
        <v>12</v>
      </c>
      <c r="B23" t="s">
        <v>13</v>
      </c>
    </row>
    <row r="24" spans="1:5">
      <c r="A24" t="s">
        <v>15</v>
      </c>
      <c r="B24" t="s">
        <v>34</v>
      </c>
    </row>
    <row r="27" spans="1:5">
      <c r="B27" t="s">
        <v>20</v>
      </c>
      <c r="C27" t="s">
        <v>7</v>
      </c>
      <c r="D27" t="s">
        <v>8</v>
      </c>
      <c r="E27" t="s">
        <v>9</v>
      </c>
    </row>
    <row r="28" spans="1:5">
      <c r="A28" t="s">
        <v>21</v>
      </c>
      <c r="B28" s="5">
        <v>11162</v>
      </c>
      <c r="C28" s="5">
        <v>1711</v>
      </c>
      <c r="D28" s="5">
        <v>0</v>
      </c>
      <c r="E28" s="5">
        <v>0</v>
      </c>
    </row>
    <row r="30" spans="1:5">
      <c r="B30" t="s">
        <v>5</v>
      </c>
      <c r="C30" t="s">
        <v>6</v>
      </c>
      <c r="D30" t="s">
        <v>23</v>
      </c>
    </row>
    <row r="31" spans="1:5">
      <c r="A31" t="s">
        <v>22</v>
      </c>
      <c r="B31" s="5">
        <v>0</v>
      </c>
      <c r="C31" s="5">
        <v>0</v>
      </c>
      <c r="D31" s="5">
        <v>1019</v>
      </c>
    </row>
    <row r="33" spans="1:7">
      <c r="B33" t="s">
        <v>24</v>
      </c>
      <c r="C33" t="s">
        <v>30</v>
      </c>
      <c r="D33" t="s">
        <v>31</v>
      </c>
      <c r="E33" t="s">
        <v>32</v>
      </c>
      <c r="F33" t="s">
        <v>33</v>
      </c>
      <c r="G33" t="s">
        <v>35</v>
      </c>
    </row>
    <row r="34" spans="1:7">
      <c r="A34" t="s">
        <v>17</v>
      </c>
      <c r="B34" s="3">
        <f>$B$28*C4+$C$28*C5+$D$28*C6+$E$28*C7+$B$31*C10+$C$31*C11+$D$31*C12</f>
        <v>47837</v>
      </c>
      <c r="C34" s="3">
        <f t="shared" ref="C34:D34" si="0">$B$28*D4+$C$28*D5+$D$28*D6+$E$28*D7+$B$31*D10+$C$31*D11+$D$31*D12</f>
        <v>88091</v>
      </c>
      <c r="D34" s="3">
        <f t="shared" si="0"/>
        <v>62112</v>
      </c>
      <c r="E34" s="3">
        <f>MMULT(B28:E28,B4:B7)+MMULT(B31:D31,B10:B12)</f>
        <v>999920</v>
      </c>
      <c r="F34" s="3">
        <f>SUM(B31:D31)</f>
        <v>1019</v>
      </c>
      <c r="G34" s="3">
        <f>SUM(B28:E28)</f>
        <v>12873</v>
      </c>
    </row>
    <row r="35" spans="1:7">
      <c r="A35" t="s">
        <v>18</v>
      </c>
      <c r="B35" s="5">
        <v>45837</v>
      </c>
      <c r="C35" s="5">
        <v>87091</v>
      </c>
      <c r="D35" s="5">
        <v>59112</v>
      </c>
      <c r="E35" s="5">
        <v>0</v>
      </c>
      <c r="F35" s="5">
        <v>1013.9999999997414</v>
      </c>
      <c r="G35" s="5">
        <v>11873.000000003356</v>
      </c>
    </row>
    <row r="36" spans="1:7">
      <c r="A36" t="s">
        <v>19</v>
      </c>
      <c r="B36" s="5">
        <v>0</v>
      </c>
      <c r="C36" s="5">
        <v>0</v>
      </c>
      <c r="D36" s="5">
        <v>0</v>
      </c>
      <c r="E36" s="5">
        <v>80</v>
      </c>
      <c r="F36" s="5">
        <v>0</v>
      </c>
      <c r="G36" s="5">
        <v>0</v>
      </c>
    </row>
    <row r="37" spans="1:7">
      <c r="B37" s="1">
        <f>B34-B35+B36</f>
        <v>2000</v>
      </c>
      <c r="C37" s="1">
        <f t="shared" ref="C37:G37" si="1">C34-C35+C36</f>
        <v>1000</v>
      </c>
      <c r="D37" s="1">
        <f t="shared" si="1"/>
        <v>3000</v>
      </c>
      <c r="E37" s="1">
        <f t="shared" si="1"/>
        <v>1000000</v>
      </c>
      <c r="F37" s="1">
        <f t="shared" si="1"/>
        <v>5.0000000002586376</v>
      </c>
      <c r="G37" s="1">
        <f t="shared" si="1"/>
        <v>999.99999999664396</v>
      </c>
    </row>
    <row r="38" spans="1:7"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</row>
    <row r="39" spans="1:7">
      <c r="B39" s="2">
        <f>B15</f>
        <v>2000</v>
      </c>
      <c r="C39" s="2">
        <f>B17</f>
        <v>1000</v>
      </c>
      <c r="D39" s="2">
        <f>B16</f>
        <v>3000</v>
      </c>
      <c r="E39" s="2">
        <f>B14</f>
        <v>1000000</v>
      </c>
      <c r="F39" s="2">
        <f>B18</f>
        <v>5</v>
      </c>
      <c r="G39" s="2">
        <f>B19</f>
        <v>1000</v>
      </c>
    </row>
    <row r="41" spans="1:7">
      <c r="A41" t="s">
        <v>37</v>
      </c>
    </row>
    <row r="42" spans="1:7">
      <c r="A42" t="s">
        <v>18</v>
      </c>
      <c r="B42" s="3">
        <f>B35/B39</f>
        <v>22.918500000000002</v>
      </c>
      <c r="C42" s="3">
        <f t="shared" ref="C42:G42" si="2">C35/C39</f>
        <v>87.090999999999994</v>
      </c>
      <c r="D42" s="3">
        <f t="shared" si="2"/>
        <v>19.704000000000001</v>
      </c>
      <c r="E42" s="3">
        <f t="shared" si="2"/>
        <v>0</v>
      </c>
      <c r="F42" s="3">
        <f t="shared" si="2"/>
        <v>202.79999999994828</v>
      </c>
      <c r="G42" s="3">
        <f t="shared" si="2"/>
        <v>11.873000000003357</v>
      </c>
    </row>
    <row r="43" spans="1:7">
      <c r="A43" t="s">
        <v>19</v>
      </c>
      <c r="B43" s="3">
        <f>B36/B39</f>
        <v>0</v>
      </c>
      <c r="C43" s="3">
        <f t="shared" ref="C43:G43" si="3">C36/C39</f>
        <v>0</v>
      </c>
      <c r="D43" s="3">
        <f t="shared" si="3"/>
        <v>0</v>
      </c>
      <c r="E43" s="3">
        <f t="shared" si="3"/>
        <v>8.0000000000000007E-5</v>
      </c>
      <c r="F43" s="3">
        <f t="shared" si="3"/>
        <v>0</v>
      </c>
      <c r="G43" s="3">
        <f t="shared" si="3"/>
        <v>0</v>
      </c>
    </row>
    <row r="45" spans="1:7">
      <c r="A45" t="s">
        <v>38</v>
      </c>
    </row>
    <row r="46" spans="1:7">
      <c r="A46" t="s">
        <v>18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>
      <c r="A47" t="s">
        <v>19</v>
      </c>
      <c r="B47" s="4">
        <v>0</v>
      </c>
      <c r="C47" s="4">
        <v>0</v>
      </c>
      <c r="D47" s="4">
        <v>0</v>
      </c>
      <c r="E47" s="4">
        <v>0</v>
      </c>
      <c r="F47" s="4">
        <v>1</v>
      </c>
      <c r="G47" s="4">
        <v>0</v>
      </c>
    </row>
    <row r="49" spans="1:4">
      <c r="A49" t="s">
        <v>39</v>
      </c>
      <c r="B49" s="6">
        <f>SUMPRODUCT(B42:G43,B46:G47)</f>
        <v>0</v>
      </c>
    </row>
    <row r="51" spans="1:4">
      <c r="B51" s="1">
        <f>E34</f>
        <v>999920</v>
      </c>
      <c r="C51" t="s">
        <v>36</v>
      </c>
      <c r="D51" s="2">
        <v>999920</v>
      </c>
    </row>
    <row r="52" spans="1:4">
      <c r="B52" s="1">
        <f>B34</f>
        <v>47837</v>
      </c>
      <c r="C52" t="s">
        <v>36</v>
      </c>
      <c r="D52" s="2">
        <v>47837</v>
      </c>
    </row>
    <row r="53" spans="1:4">
      <c r="B53" s="1">
        <f>C34</f>
        <v>88091</v>
      </c>
      <c r="C53" t="s">
        <v>36</v>
      </c>
      <c r="D53" s="2">
        <v>88091</v>
      </c>
    </row>
    <row r="54" spans="1:4">
      <c r="B54" s="1">
        <f>D34</f>
        <v>62112</v>
      </c>
      <c r="C54" t="s">
        <v>36</v>
      </c>
      <c r="D54" s="2">
        <v>62112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20" zoomScale="114" workbookViewId="0">
      <selection activeCell="C51" sqref="C51"/>
    </sheetView>
  </sheetViews>
  <sheetFormatPr baseColWidth="10" defaultRowHeight="15" x14ac:dyDescent="0"/>
  <cols>
    <col min="1" max="1" width="32.6640625" customWidth="1"/>
    <col min="2" max="2" width="19.83203125" bestFit="1" customWidth="1"/>
    <col min="3" max="3" width="22.83203125" customWidth="1"/>
    <col min="4" max="4" width="28.6640625" customWidth="1"/>
    <col min="5" max="5" width="19.5" customWidth="1"/>
    <col min="6" max="6" width="20.5" bestFit="1" customWidth="1"/>
    <col min="7" max="7" width="19.83203125" bestFit="1" customWidth="1"/>
  </cols>
  <sheetData>
    <row r="1" spans="1:5">
      <c r="A1" t="s">
        <v>1</v>
      </c>
    </row>
    <row r="3" spans="1:5">
      <c r="A3" t="s">
        <v>2</v>
      </c>
      <c r="B3" t="s">
        <v>4</v>
      </c>
      <c r="C3" t="s">
        <v>44</v>
      </c>
      <c r="D3" t="s">
        <v>43</v>
      </c>
      <c r="E3" t="s">
        <v>42</v>
      </c>
    </row>
    <row r="4" spans="1:5">
      <c r="A4" t="s">
        <v>3</v>
      </c>
      <c r="B4" s="4">
        <v>50</v>
      </c>
      <c r="C4" s="4">
        <v>2</v>
      </c>
      <c r="D4" s="4">
        <v>5</v>
      </c>
      <c r="E4" s="4">
        <v>1</v>
      </c>
    </row>
    <row r="5" spans="1:5">
      <c r="A5" t="s">
        <v>7</v>
      </c>
      <c r="B5" s="4">
        <v>20</v>
      </c>
      <c r="C5" s="4">
        <v>3</v>
      </c>
      <c r="D5" s="4">
        <v>1</v>
      </c>
      <c r="E5" s="4">
        <v>0</v>
      </c>
    </row>
    <row r="6" spans="1:5">
      <c r="A6" t="s">
        <v>8</v>
      </c>
      <c r="B6" s="4">
        <v>10</v>
      </c>
      <c r="C6" s="4">
        <v>1</v>
      </c>
      <c r="D6" s="4">
        <v>3</v>
      </c>
      <c r="E6" s="4">
        <v>0</v>
      </c>
    </row>
    <row r="7" spans="1:5">
      <c r="A7" t="s">
        <v>9</v>
      </c>
      <c r="B7" s="4">
        <v>15</v>
      </c>
      <c r="C7" s="4">
        <v>0</v>
      </c>
      <c r="D7" s="4">
        <v>0</v>
      </c>
      <c r="E7" s="4">
        <v>10</v>
      </c>
    </row>
    <row r="9" spans="1:5">
      <c r="A9" t="s">
        <v>14</v>
      </c>
      <c r="B9" t="s">
        <v>10</v>
      </c>
      <c r="C9" t="s">
        <v>47</v>
      </c>
      <c r="D9" t="s">
        <v>46</v>
      </c>
      <c r="E9" t="s">
        <v>45</v>
      </c>
    </row>
    <row r="10" spans="1:5">
      <c r="A10" t="s">
        <v>5</v>
      </c>
      <c r="B10" s="4">
        <v>20</v>
      </c>
      <c r="C10" s="4">
        <v>100</v>
      </c>
      <c r="D10" s="4">
        <v>0</v>
      </c>
      <c r="E10" s="4">
        <v>400</v>
      </c>
    </row>
    <row r="11" spans="1:5">
      <c r="A11" t="s">
        <v>6</v>
      </c>
      <c r="B11" s="4">
        <v>100</v>
      </c>
      <c r="C11" s="4">
        <v>10</v>
      </c>
      <c r="D11" s="4">
        <v>10</v>
      </c>
      <c r="E11" s="4">
        <v>0</v>
      </c>
    </row>
    <row r="12" spans="1:5">
      <c r="A12" t="s">
        <v>23</v>
      </c>
      <c r="B12" s="4">
        <v>400</v>
      </c>
      <c r="C12" s="4">
        <v>20</v>
      </c>
      <c r="D12" s="4">
        <v>30</v>
      </c>
      <c r="E12" s="4">
        <v>50</v>
      </c>
    </row>
    <row r="14" spans="1:5">
      <c r="A14" t="s">
        <v>25</v>
      </c>
      <c r="B14" s="4">
        <v>1000000</v>
      </c>
    </row>
    <row r="15" spans="1:5">
      <c r="A15" t="s">
        <v>26</v>
      </c>
      <c r="B15" s="4">
        <v>2000</v>
      </c>
    </row>
    <row r="16" spans="1:5">
      <c r="A16" t="s">
        <v>27</v>
      </c>
      <c r="B16" s="4">
        <v>3000</v>
      </c>
    </row>
    <row r="17" spans="1:5">
      <c r="A17" t="s">
        <v>28</v>
      </c>
      <c r="B17" s="4">
        <v>1000</v>
      </c>
    </row>
    <row r="18" spans="1:5">
      <c r="A18" t="s">
        <v>40</v>
      </c>
      <c r="B18" s="4">
        <v>5</v>
      </c>
    </row>
    <row r="19" spans="1:5">
      <c r="A19" t="s">
        <v>41</v>
      </c>
      <c r="B19" s="4">
        <v>1000</v>
      </c>
    </row>
    <row r="21" spans="1:5">
      <c r="A21" t="s">
        <v>0</v>
      </c>
      <c r="B21" t="s">
        <v>16</v>
      </c>
    </row>
    <row r="22" spans="1:5">
      <c r="A22" t="s">
        <v>11</v>
      </c>
      <c r="B22" t="s">
        <v>29</v>
      </c>
    </row>
    <row r="23" spans="1:5">
      <c r="A23" t="s">
        <v>12</v>
      </c>
      <c r="B23" t="s">
        <v>13</v>
      </c>
    </row>
    <row r="24" spans="1:5">
      <c r="A24" t="s">
        <v>15</v>
      </c>
      <c r="B24" t="s">
        <v>34</v>
      </c>
    </row>
    <row r="27" spans="1:5">
      <c r="B27" t="s">
        <v>20</v>
      </c>
      <c r="C27" t="s">
        <v>7</v>
      </c>
      <c r="D27" t="s">
        <v>8</v>
      </c>
      <c r="E27" t="s">
        <v>9</v>
      </c>
    </row>
    <row r="28" spans="1:5">
      <c r="A28" t="s">
        <v>21</v>
      </c>
      <c r="B28" s="5">
        <v>11162</v>
      </c>
      <c r="C28" s="5">
        <v>1711</v>
      </c>
      <c r="D28" s="5">
        <v>0</v>
      </c>
      <c r="E28" s="5">
        <v>0</v>
      </c>
    </row>
    <row r="30" spans="1:5">
      <c r="B30" t="s">
        <v>5</v>
      </c>
      <c r="C30" t="s">
        <v>6</v>
      </c>
      <c r="D30" t="s">
        <v>23</v>
      </c>
    </row>
    <row r="31" spans="1:5">
      <c r="A31" t="s">
        <v>22</v>
      </c>
      <c r="B31" s="5">
        <v>0</v>
      </c>
      <c r="C31" s="5">
        <v>0</v>
      </c>
      <c r="D31" s="5">
        <v>1019</v>
      </c>
    </row>
    <row r="33" spans="1:7">
      <c r="B33" t="s">
        <v>24</v>
      </c>
      <c r="C33" t="s">
        <v>30</v>
      </c>
      <c r="D33" t="s">
        <v>31</v>
      </c>
      <c r="E33" t="s">
        <v>32</v>
      </c>
      <c r="F33" t="s">
        <v>33</v>
      </c>
      <c r="G33" t="s">
        <v>35</v>
      </c>
    </row>
    <row r="34" spans="1:7">
      <c r="A34" t="s">
        <v>17</v>
      </c>
      <c r="B34" s="3">
        <f>$B$28*C4+$C$28*C5+$D$28*C6+$E$28*C7+$B$31*C10+$C$31*C11+$D$31*C12</f>
        <v>47837</v>
      </c>
      <c r="C34" s="3">
        <f t="shared" ref="C34:D34" si="0">$B$28*D4+$C$28*D5+$D$28*D6+$E$28*D7+$B$31*D10+$C$31*D11+$D$31*D12</f>
        <v>88091</v>
      </c>
      <c r="D34" s="3">
        <f t="shared" si="0"/>
        <v>62112</v>
      </c>
      <c r="E34" s="3">
        <f>MMULT(B28:E28,B4:B7)+MMULT(B31:D31,B10:B12)</f>
        <v>999920</v>
      </c>
      <c r="F34" s="3">
        <f>SUM(B31:D31)</f>
        <v>1019</v>
      </c>
      <c r="G34" s="3">
        <f>SUM(B28:E28)</f>
        <v>12873</v>
      </c>
    </row>
    <row r="35" spans="1:7">
      <c r="A35" t="s">
        <v>18</v>
      </c>
      <c r="B35" s="5">
        <v>45837</v>
      </c>
      <c r="C35" s="5">
        <v>87091</v>
      </c>
      <c r="D35" s="5">
        <v>59112</v>
      </c>
      <c r="E35" s="5">
        <v>0</v>
      </c>
      <c r="F35" s="5">
        <v>1014</v>
      </c>
      <c r="G35" s="5">
        <v>11873.000000000018</v>
      </c>
    </row>
    <row r="36" spans="1:7">
      <c r="A36" t="s">
        <v>19</v>
      </c>
      <c r="B36" s="5">
        <v>0</v>
      </c>
      <c r="C36" s="5">
        <v>0</v>
      </c>
      <c r="D36" s="5">
        <v>0</v>
      </c>
      <c r="E36" s="5">
        <v>80</v>
      </c>
      <c r="F36" s="5">
        <v>0</v>
      </c>
      <c r="G36" s="5">
        <v>0</v>
      </c>
    </row>
    <row r="37" spans="1:7">
      <c r="B37" s="1">
        <f>B34-B35+B36</f>
        <v>2000</v>
      </c>
      <c r="C37" s="1">
        <f t="shared" ref="C37:G37" si="1">C34-C35+C36</f>
        <v>1000</v>
      </c>
      <c r="D37" s="1">
        <f t="shared" si="1"/>
        <v>3000</v>
      </c>
      <c r="E37" s="1">
        <f t="shared" si="1"/>
        <v>1000000</v>
      </c>
      <c r="F37" s="1">
        <f t="shared" si="1"/>
        <v>5</v>
      </c>
      <c r="G37" s="1">
        <f t="shared" si="1"/>
        <v>999.99999999998181</v>
      </c>
    </row>
    <row r="38" spans="1:7"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</row>
    <row r="39" spans="1:7">
      <c r="B39" s="2">
        <f>B15</f>
        <v>2000</v>
      </c>
      <c r="C39" s="2">
        <f>B17</f>
        <v>1000</v>
      </c>
      <c r="D39" s="2">
        <f>B16</f>
        <v>3000</v>
      </c>
      <c r="E39" s="2">
        <f>B14</f>
        <v>1000000</v>
      </c>
      <c r="F39" s="2">
        <f>B18</f>
        <v>5</v>
      </c>
      <c r="G39" s="2">
        <f>B19</f>
        <v>1000</v>
      </c>
    </row>
    <row r="41" spans="1:7">
      <c r="A41" t="s">
        <v>37</v>
      </c>
    </row>
    <row r="42" spans="1:7">
      <c r="A42" t="s">
        <v>18</v>
      </c>
      <c r="B42" s="3">
        <f>B35/B39</f>
        <v>22.918500000000002</v>
      </c>
      <c r="C42" s="3">
        <f t="shared" ref="C42:G42" si="2">C35/C39</f>
        <v>87.090999999999994</v>
      </c>
      <c r="D42" s="3">
        <f t="shared" si="2"/>
        <v>19.704000000000001</v>
      </c>
      <c r="E42" s="3">
        <f t="shared" si="2"/>
        <v>0</v>
      </c>
      <c r="F42" s="3">
        <f t="shared" si="2"/>
        <v>202.8</v>
      </c>
      <c r="G42" s="3">
        <f t="shared" si="2"/>
        <v>11.873000000000019</v>
      </c>
    </row>
    <row r="43" spans="1:7">
      <c r="A43" t="s">
        <v>19</v>
      </c>
      <c r="B43" s="3">
        <f>B36/B39</f>
        <v>0</v>
      </c>
      <c r="C43" s="3">
        <f t="shared" ref="C43:G43" si="3">C36/C39</f>
        <v>0</v>
      </c>
      <c r="D43" s="3">
        <f t="shared" si="3"/>
        <v>0</v>
      </c>
      <c r="E43" s="3">
        <f t="shared" si="3"/>
        <v>8.0000000000000007E-5</v>
      </c>
      <c r="F43" s="3">
        <f t="shared" si="3"/>
        <v>0</v>
      </c>
      <c r="G43" s="3">
        <f t="shared" si="3"/>
        <v>0</v>
      </c>
    </row>
    <row r="45" spans="1:7">
      <c r="A45" t="s">
        <v>38</v>
      </c>
    </row>
    <row r="46" spans="1:7">
      <c r="A46" t="s">
        <v>18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>
      <c r="A47" t="s">
        <v>19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</v>
      </c>
    </row>
    <row r="49" spans="1:4">
      <c r="A49" t="s">
        <v>39</v>
      </c>
      <c r="B49" s="6">
        <f>SUMPRODUCT(B42:G43,B46:G47)</f>
        <v>0</v>
      </c>
    </row>
    <row r="51" spans="1:4">
      <c r="B51" s="1">
        <f>E34</f>
        <v>999920</v>
      </c>
      <c r="C51" t="s">
        <v>36</v>
      </c>
      <c r="D51" s="2">
        <v>999920</v>
      </c>
    </row>
    <row r="52" spans="1:4">
      <c r="B52" s="1">
        <f>B34</f>
        <v>47837</v>
      </c>
      <c r="C52" t="s">
        <v>36</v>
      </c>
      <c r="D52" s="2">
        <v>47837</v>
      </c>
    </row>
    <row r="53" spans="1:4">
      <c r="B53" s="1">
        <f>C34</f>
        <v>88091</v>
      </c>
      <c r="C53" t="s">
        <v>36</v>
      </c>
      <c r="D53" s="2">
        <v>88091</v>
      </c>
    </row>
    <row r="54" spans="1:4">
      <c r="B54" s="1">
        <f>D34</f>
        <v>62112</v>
      </c>
      <c r="C54" t="s">
        <v>36</v>
      </c>
      <c r="D54" s="2">
        <v>62112</v>
      </c>
    </row>
    <row r="55" spans="1:4">
      <c r="B55" s="1">
        <f>F34</f>
        <v>1019</v>
      </c>
      <c r="C55" t="s">
        <v>36</v>
      </c>
      <c r="D55" s="2">
        <v>1019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Goal 1</vt:lpstr>
      <vt:lpstr>Goal 2</vt:lpstr>
      <vt:lpstr>Goal 3</vt:lpstr>
      <vt:lpstr>Goal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Stephen Done</cp:lastModifiedBy>
  <dcterms:created xsi:type="dcterms:W3CDTF">2016-12-01T03:22:42Z</dcterms:created>
  <dcterms:modified xsi:type="dcterms:W3CDTF">2016-12-01T19:25:21Z</dcterms:modified>
</cp:coreProperties>
</file>