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J0795897\Desktop\MIT_DataScience\Module_9\"/>
    </mc:Choice>
  </mc:AlternateContent>
  <xr:revisionPtr revIDLastSave="0" documentId="13_ncr:1_{D75EB222-333F-464D-BA22-074809032CC4}" xr6:coauthVersionLast="47" xr6:coauthVersionMax="47" xr10:uidLastSave="{00000000-0000-0000-0000-000000000000}"/>
  <bookViews>
    <workbookView xWindow="28755" yWindow="30" windowWidth="19620" windowHeight="15765" xr2:uid="{FF8DCF86-6C1C-4025-B467-9A9F381817F0}"/>
  </bookViews>
  <sheets>
    <sheet name="Sheet1" sheetId="1" r:id="rId1"/>
  </sheets>
  <definedNames>
    <definedName name="solver_adj" localSheetId="0" hidden="1">Sheet1!$B$2:$B$9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Sheet1!$B$16</definedName>
    <definedName name="solver_lhs10" localSheetId="0" hidden="1">Sheet1!$B$25</definedName>
    <definedName name="solver_lhs11" localSheetId="0" hidden="1">Sheet1!$B$26</definedName>
    <definedName name="solver_lhs12" localSheetId="0" hidden="1">Sheet1!$B$27</definedName>
    <definedName name="solver_lhs13" localSheetId="0" hidden="1">Sheet1!$B$28</definedName>
    <definedName name="solver_lhs14" localSheetId="0" hidden="1">Sheet1!$B$29</definedName>
    <definedName name="solver_lhs15" localSheetId="0" hidden="1">Sheet1!$B$30</definedName>
    <definedName name="solver_lhs16" localSheetId="0" hidden="1">Sheet1!$B$31</definedName>
    <definedName name="solver_lhs17" localSheetId="0" hidden="1">Sheet1!$B$32</definedName>
    <definedName name="solver_lhs18" localSheetId="0" hidden="1">Sheet1!$B$33</definedName>
    <definedName name="solver_lhs19" localSheetId="0" hidden="1">Sheet1!$B$34</definedName>
    <definedName name="solver_lhs2" localSheetId="0" hidden="1">Sheet1!$B$17</definedName>
    <definedName name="solver_lhs20" localSheetId="0" hidden="1">Sheet1!$B$35</definedName>
    <definedName name="solver_lhs21" localSheetId="0" hidden="1">Sheet1!$B$36</definedName>
    <definedName name="solver_lhs3" localSheetId="0" hidden="1">Sheet1!$B$18</definedName>
    <definedName name="solver_lhs4" localSheetId="0" hidden="1">Sheet1!$B$19</definedName>
    <definedName name="solver_lhs5" localSheetId="0" hidden="1">Sheet1!$B$20</definedName>
    <definedName name="solver_lhs6" localSheetId="0" hidden="1">Sheet1!$B$21</definedName>
    <definedName name="solver_lhs7" localSheetId="0" hidden="1">Sheet1!$B$22</definedName>
    <definedName name="solver_lhs8" localSheetId="0" hidden="1">Sheet1!$B$23</definedName>
    <definedName name="solver_lhs9" localSheetId="0" hidden="1">Sheet1!$B$24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21</definedName>
    <definedName name="solver_nwt" localSheetId="0" hidden="1">1</definedName>
    <definedName name="solver_opt" localSheetId="0" hidden="1">Sheet1!$B$13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3</definedName>
    <definedName name="solver_rel20" localSheetId="0" hidden="1">1</definedName>
    <definedName name="solver_rel21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Sheet1!$D$16</definedName>
    <definedName name="solver_rhs10" localSheetId="0" hidden="1">Sheet1!$D$25</definedName>
    <definedName name="solver_rhs11" localSheetId="0" hidden="1">Sheet1!$D$26</definedName>
    <definedName name="solver_rhs12" localSheetId="0" hidden="1">Sheet1!$D$27</definedName>
    <definedName name="solver_rhs13" localSheetId="0" hidden="1">Sheet1!$D$28</definedName>
    <definedName name="solver_rhs14" localSheetId="0" hidden="1">Sheet1!$D$29</definedName>
    <definedName name="solver_rhs15" localSheetId="0" hidden="1">Sheet1!$D$30</definedName>
    <definedName name="solver_rhs16" localSheetId="0" hidden="1">Sheet1!$D$31</definedName>
    <definedName name="solver_rhs17" localSheetId="0" hidden="1">Sheet1!$D$32</definedName>
    <definedName name="solver_rhs18" localSheetId="0" hidden="1">Sheet1!$D$33</definedName>
    <definedName name="solver_rhs19" localSheetId="0" hidden="1">Sheet1!$D$34</definedName>
    <definedName name="solver_rhs2" localSheetId="0" hidden="1">Sheet1!$D$17</definedName>
    <definedName name="solver_rhs20" localSheetId="0" hidden="1">Sheet1!$D$35</definedName>
    <definedName name="solver_rhs21" localSheetId="0" hidden="1">Sheet1!$D$36</definedName>
    <definedName name="solver_rhs3" localSheetId="0" hidden="1">Sheet1!$D$18</definedName>
    <definedName name="solver_rhs4" localSheetId="0" hidden="1">Sheet1!$D$19</definedName>
    <definedName name="solver_rhs5" localSheetId="0" hidden="1">Sheet1!$D$20</definedName>
    <definedName name="solver_rhs6" localSheetId="0" hidden="1">Sheet1!$D$21</definedName>
    <definedName name="solver_rhs7" localSheetId="0" hidden="1">Sheet1!$D$22</definedName>
    <definedName name="solver_rhs8" localSheetId="0" hidden="1">Sheet1!$D$23</definedName>
    <definedName name="solver_rhs9" localSheetId="0" hidden="1">Sheet1!$D$24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20" i="1" l="1"/>
  <c r="B19" i="1"/>
  <c r="D18" i="1"/>
  <c r="B18" i="1"/>
  <c r="D17" i="1"/>
  <c r="B13" i="1"/>
  <c r="B21" i="1"/>
  <c r="B16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</calcChain>
</file>

<file path=xl/sharedStrings.xml><?xml version="1.0" encoding="utf-8"?>
<sst xmlns="http://schemas.openxmlformats.org/spreadsheetml/2006/main" count="58" uniqueCount="39">
  <si>
    <t>x1</t>
  </si>
  <si>
    <t>x2</t>
  </si>
  <si>
    <t>x3</t>
  </si>
  <si>
    <t>Left Side</t>
  </si>
  <si>
    <t>Inequality</t>
  </si>
  <si>
    <t>Right Side</t>
  </si>
  <si>
    <t>&lt;=</t>
  </si>
  <si>
    <t>&gt;=</t>
  </si>
  <si>
    <t>x3&gt;=0</t>
  </si>
  <si>
    <t>x4</t>
  </si>
  <si>
    <t>x5</t>
  </si>
  <si>
    <t>x6</t>
  </si>
  <si>
    <t>x7</t>
  </si>
  <si>
    <t>x8</t>
  </si>
  <si>
    <t>z= 49.5*x1+50*x2+61*x3+63.5*x4+66.5*x5+71*x6+72.5*x7+80*x8</t>
  </si>
  <si>
    <t>Constraints</t>
  </si>
  <si>
    <t>Minimize</t>
  </si>
  <si>
    <t>Objective Function / Total cost of supply</t>
  </si>
  <si>
    <t>Decision Variables / Quantity of coal</t>
  </si>
  <si>
    <t>Union coal   (x1+x2+x4+x6)/(x1+x2+x3+x4+x5+x6+x7+x8)</t>
  </si>
  <si>
    <t>Transportation Rail   x1+x3+x7+x8</t>
  </si>
  <si>
    <t>Transportation Truck   x2+x4+x5+x6</t>
  </si>
  <si>
    <t>x4&gt;=0</t>
  </si>
  <si>
    <t>x5&gt;=0</t>
  </si>
  <si>
    <t>x6&gt;=0</t>
  </si>
  <si>
    <t>x7&gt;=0</t>
  </si>
  <si>
    <t>x8&gt;=0</t>
  </si>
  <si>
    <t>Supplier limit    x1</t>
  </si>
  <si>
    <t>Supplier limit    x2</t>
  </si>
  <si>
    <t>Supplier limit    x3</t>
  </si>
  <si>
    <t>Supplier limit    x4</t>
  </si>
  <si>
    <t>Supplier limit    x5</t>
  </si>
  <si>
    <t>Supplier limit    x6</t>
  </si>
  <si>
    <t>Supplier limit    x7</t>
  </si>
  <si>
    <t>Supplier limit    x8</t>
  </si>
  <si>
    <t>x1+x2+x3+x4+x5+x6+x7+x8</t>
  </si>
  <si>
    <t>Avg Volatility   ( .15*x1+.16*x2+.18*x3+.20*x4+.21*x5+.22*x6+.23*x7+.25*x8)/(x1+x2+x3+x4+x5+x6+x7+x8)</t>
  </si>
  <si>
    <t>x1&gt;=0</t>
  </si>
  <si>
    <t>x2&gt;=0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</si>
</sst>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2EA3-93A0-4DE0-9557-4F3964EA4C82}">
  <dimension ref="A1:D36"/>
  <sheetViews>
    <sheetView tabSelected="1" zoomScale="64" zoomScaleNormal="64" workbookViewId="0">
      <selection activeCell="A20" sqref="A20"/>
    </sheetView>
  </sheetViews>
  <sheetFormatPr defaultRowHeight="14.5" x14ac:dyDescent="0.35"/>
  <cols>
    <col min="1" max="1" width="136.1796875" bestFit="1" customWidth="1"/>
    <col min="2" max="2" width="11.54296875" bestFit="1" customWidth="1"/>
    <col min="3" max="4" width="13.81640625" bestFit="1" customWidth="1"/>
  </cols>
  <sheetData>
    <row r="1" spans="1:4" ht="21" x14ac:dyDescent="0.5">
      <c r="A1" s="1" t="s">
        <v>18</v>
      </c>
      <c r="B1" s="2"/>
      <c r="C1" s="2"/>
      <c r="D1" s="2"/>
    </row>
    <row r="2" spans="1:4" ht="21" x14ac:dyDescent="0.5">
      <c r="A2" s="2" t="s">
        <v>0</v>
      </c>
      <c r="B2" s="3">
        <v>55.000000000000178</v>
      </c>
      <c r="C2" s="2"/>
      <c r="D2" s="2"/>
    </row>
    <row r="3" spans="1:4" ht="21" x14ac:dyDescent="0.5">
      <c r="A3" s="2" t="s">
        <v>1</v>
      </c>
      <c r="B3" s="3">
        <v>600</v>
      </c>
      <c r="C3" s="2"/>
      <c r="D3" s="2"/>
    </row>
    <row r="4" spans="1:4" ht="21" x14ac:dyDescent="0.5">
      <c r="A4" s="2" t="s">
        <v>2</v>
      </c>
      <c r="B4" s="3">
        <v>0</v>
      </c>
      <c r="C4" s="2"/>
      <c r="D4" s="2"/>
    </row>
    <row r="5" spans="1:4" ht="21" x14ac:dyDescent="0.5">
      <c r="A5" s="2" t="s">
        <v>9</v>
      </c>
      <c r="B5" s="3">
        <v>20.000000000000611</v>
      </c>
      <c r="C5" s="2"/>
      <c r="D5" s="2"/>
    </row>
    <row r="6" spans="1:4" ht="21" x14ac:dyDescent="0.5">
      <c r="A6" s="2" t="s">
        <v>10</v>
      </c>
      <c r="B6" s="3">
        <v>99.999999999999275</v>
      </c>
      <c r="C6" s="2"/>
      <c r="D6" s="2"/>
    </row>
    <row r="7" spans="1:4" ht="21" x14ac:dyDescent="0.5">
      <c r="A7" s="2" t="s">
        <v>11</v>
      </c>
      <c r="B7" s="3">
        <v>0</v>
      </c>
      <c r="C7" s="2"/>
      <c r="D7" s="2"/>
    </row>
    <row r="8" spans="1:4" ht="21" x14ac:dyDescent="0.5">
      <c r="A8" s="2" t="s">
        <v>12</v>
      </c>
      <c r="B8" s="3">
        <v>450</v>
      </c>
      <c r="C8" s="2"/>
      <c r="D8" s="2"/>
    </row>
    <row r="9" spans="1:4" ht="21" x14ac:dyDescent="0.5">
      <c r="A9" s="2" t="s">
        <v>13</v>
      </c>
      <c r="B9" s="3">
        <v>0</v>
      </c>
      <c r="C9" s="2"/>
      <c r="D9" s="2"/>
    </row>
    <row r="10" spans="1:4" ht="21" x14ac:dyDescent="0.5">
      <c r="A10" s="2"/>
      <c r="B10" s="3"/>
      <c r="C10" s="2"/>
      <c r="D10" s="2"/>
    </row>
    <row r="11" spans="1:4" ht="21" x14ac:dyDescent="0.5">
      <c r="A11" s="1" t="s">
        <v>17</v>
      </c>
      <c r="B11" s="3"/>
      <c r="C11" s="2"/>
      <c r="D11" s="2"/>
    </row>
    <row r="12" spans="1:4" ht="21" x14ac:dyDescent="0.5">
      <c r="A12" s="1" t="s">
        <v>16</v>
      </c>
      <c r="B12" s="3"/>
      <c r="C12" s="2"/>
      <c r="D12" s="2"/>
    </row>
    <row r="13" spans="1:4" ht="21" x14ac:dyDescent="0.5">
      <c r="A13" s="2" t="s">
        <v>14</v>
      </c>
      <c r="B13" s="3">
        <f>49.5*B2+50*B3+61*B4+63.5*B5+66.5*B6+71*B7+72.5*B8+80*B9</f>
        <v>73267.5</v>
      </c>
      <c r="C13" s="2"/>
      <c r="D13" s="2"/>
    </row>
    <row r="14" spans="1:4" ht="21" x14ac:dyDescent="0.5">
      <c r="A14" s="2"/>
      <c r="B14" s="2"/>
      <c r="C14" s="2"/>
      <c r="D14" s="2"/>
    </row>
    <row r="15" spans="1:4" ht="21" x14ac:dyDescent="0.5">
      <c r="A15" s="1" t="s">
        <v>15</v>
      </c>
      <c r="B15" s="1" t="s">
        <v>3</v>
      </c>
      <c r="C15" s="1" t="s">
        <v>4</v>
      </c>
      <c r="D15" s="1" t="s">
        <v>5</v>
      </c>
    </row>
    <row r="16" spans="1:4" ht="21" x14ac:dyDescent="0.5">
      <c r="A16" s="4" t="s">
        <v>35</v>
      </c>
      <c r="B16" s="3">
        <f>B2+B3+B4+B5+B6+B7+B8+B9</f>
        <v>1225</v>
      </c>
      <c r="C16" s="3" t="s">
        <v>7</v>
      </c>
      <c r="D16" s="3">
        <v>1225</v>
      </c>
    </row>
    <row r="17" spans="1:4" ht="21" x14ac:dyDescent="0.5">
      <c r="A17" s="4" t="s">
        <v>36</v>
      </c>
      <c r="B17" s="3">
        <f>(0.15*B2+0.16*B3+0.18*B4+0.2*B5+0.21*B6+0.22*B7+0.23*B8+0.25*B9)</f>
        <v>232.75</v>
      </c>
      <c r="C17" s="3" t="s">
        <v>7</v>
      </c>
      <c r="D17" s="3">
        <f>0.19*(B2+B3+B4+B5+B6+B7+B8+B9)</f>
        <v>232.75</v>
      </c>
    </row>
    <row r="18" spans="1:4" ht="21" x14ac:dyDescent="0.5">
      <c r="A18" s="4" t="s">
        <v>19</v>
      </c>
      <c r="B18" s="3">
        <f>(B2+B3+B5+B7)</f>
        <v>675.0000000000008</v>
      </c>
      <c r="C18" s="3" t="s">
        <v>7</v>
      </c>
      <c r="D18" s="3">
        <f>0.5*(B2+B3+B4+B5+B6+B7+B8+B9)</f>
        <v>612.5</v>
      </c>
    </row>
    <row r="19" spans="1:4" ht="21" x14ac:dyDescent="0.5">
      <c r="A19" s="4" t="s">
        <v>20</v>
      </c>
      <c r="B19" s="3">
        <f>B2+B4+B8+B9</f>
        <v>505.00000000000017</v>
      </c>
      <c r="C19" s="3" t="s">
        <v>6</v>
      </c>
      <c r="D19" s="3">
        <v>650</v>
      </c>
    </row>
    <row r="20" spans="1:4" ht="21" x14ac:dyDescent="0.5">
      <c r="A20" s="4" t="s">
        <v>21</v>
      </c>
      <c r="B20" s="3">
        <f>B3+B5+B6+B7</f>
        <v>719.99999999999989</v>
      </c>
      <c r="C20" s="3" t="s">
        <v>6</v>
      </c>
      <c r="D20" s="3">
        <v>720</v>
      </c>
    </row>
    <row r="21" spans="1:4" ht="21" x14ac:dyDescent="0.5">
      <c r="A21" s="4" t="s">
        <v>37</v>
      </c>
      <c r="B21" s="3">
        <f t="shared" ref="B21:B28" si="0">B2</f>
        <v>55.000000000000178</v>
      </c>
      <c r="C21" s="3" t="s">
        <v>7</v>
      </c>
      <c r="D21" s="3">
        <v>0</v>
      </c>
    </row>
    <row r="22" spans="1:4" ht="21" x14ac:dyDescent="0.5">
      <c r="A22" s="4" t="s">
        <v>38</v>
      </c>
      <c r="B22" s="3">
        <f t="shared" si="0"/>
        <v>600</v>
      </c>
      <c r="C22" s="3" t="s">
        <v>7</v>
      </c>
      <c r="D22" s="3">
        <v>0</v>
      </c>
    </row>
    <row r="23" spans="1:4" ht="21" x14ac:dyDescent="0.5">
      <c r="A23" s="4" t="s">
        <v>8</v>
      </c>
      <c r="B23" s="3">
        <f t="shared" si="0"/>
        <v>0</v>
      </c>
      <c r="C23" s="3" t="s">
        <v>7</v>
      </c>
      <c r="D23" s="3">
        <v>0</v>
      </c>
    </row>
    <row r="24" spans="1:4" ht="21" x14ac:dyDescent="0.5">
      <c r="A24" s="4" t="s">
        <v>22</v>
      </c>
      <c r="B24" s="3">
        <f t="shared" si="0"/>
        <v>20.000000000000611</v>
      </c>
      <c r="C24" s="3" t="s">
        <v>7</v>
      </c>
      <c r="D24" s="3">
        <v>0</v>
      </c>
    </row>
    <row r="25" spans="1:4" ht="21" x14ac:dyDescent="0.5">
      <c r="A25" s="4" t="s">
        <v>23</v>
      </c>
      <c r="B25" s="3">
        <f t="shared" si="0"/>
        <v>99.999999999999275</v>
      </c>
      <c r="C25" s="3" t="s">
        <v>7</v>
      </c>
      <c r="D25" s="3">
        <v>0</v>
      </c>
    </row>
    <row r="26" spans="1:4" ht="21" x14ac:dyDescent="0.5">
      <c r="A26" s="4" t="s">
        <v>24</v>
      </c>
      <c r="B26" s="3">
        <f t="shared" si="0"/>
        <v>0</v>
      </c>
      <c r="C26" s="3" t="s">
        <v>7</v>
      </c>
      <c r="D26" s="3">
        <v>0</v>
      </c>
    </row>
    <row r="27" spans="1:4" ht="21" x14ac:dyDescent="0.5">
      <c r="A27" s="4" t="s">
        <v>25</v>
      </c>
      <c r="B27" s="3">
        <f t="shared" si="0"/>
        <v>450</v>
      </c>
      <c r="C27" s="3" t="s">
        <v>7</v>
      </c>
      <c r="D27" s="3">
        <v>0</v>
      </c>
    </row>
    <row r="28" spans="1:4" ht="21" x14ac:dyDescent="0.5">
      <c r="A28" s="4" t="s">
        <v>26</v>
      </c>
      <c r="B28" s="3">
        <f t="shared" si="0"/>
        <v>0</v>
      </c>
      <c r="C28" s="3" t="s">
        <v>7</v>
      </c>
      <c r="D28" s="3">
        <v>0</v>
      </c>
    </row>
    <row r="29" spans="1:4" ht="21" x14ac:dyDescent="0.5">
      <c r="A29" s="4" t="s">
        <v>27</v>
      </c>
      <c r="B29" s="3">
        <f t="shared" ref="B29:B36" si="1">B2</f>
        <v>55.000000000000178</v>
      </c>
      <c r="C29" s="3" t="s">
        <v>6</v>
      </c>
      <c r="D29" s="3">
        <v>300</v>
      </c>
    </row>
    <row r="30" spans="1:4" ht="21" x14ac:dyDescent="0.5">
      <c r="A30" s="4" t="s">
        <v>28</v>
      </c>
      <c r="B30" s="3">
        <f t="shared" si="1"/>
        <v>600</v>
      </c>
      <c r="C30" s="3" t="s">
        <v>6</v>
      </c>
      <c r="D30" s="3">
        <v>600</v>
      </c>
    </row>
    <row r="31" spans="1:4" ht="21" x14ac:dyDescent="0.5">
      <c r="A31" s="4" t="s">
        <v>29</v>
      </c>
      <c r="B31" s="3">
        <f t="shared" si="1"/>
        <v>0</v>
      </c>
      <c r="C31" s="3" t="s">
        <v>6</v>
      </c>
      <c r="D31" s="3">
        <v>510</v>
      </c>
    </row>
    <row r="32" spans="1:4" ht="21" x14ac:dyDescent="0.5">
      <c r="A32" s="4" t="s">
        <v>30</v>
      </c>
      <c r="B32" s="3">
        <f t="shared" si="1"/>
        <v>20.000000000000611</v>
      </c>
      <c r="C32" s="3" t="s">
        <v>6</v>
      </c>
      <c r="D32" s="3">
        <v>655</v>
      </c>
    </row>
    <row r="33" spans="1:4" ht="21" x14ac:dyDescent="0.5">
      <c r="A33" s="4" t="s">
        <v>31</v>
      </c>
      <c r="B33" s="3">
        <f t="shared" si="1"/>
        <v>99.999999999999275</v>
      </c>
      <c r="C33" s="3" t="s">
        <v>6</v>
      </c>
      <c r="D33" s="3">
        <v>575</v>
      </c>
    </row>
    <row r="34" spans="1:4" ht="21" x14ac:dyDescent="0.5">
      <c r="A34" s="4" t="s">
        <v>32</v>
      </c>
      <c r="B34" s="3">
        <f t="shared" si="1"/>
        <v>0</v>
      </c>
      <c r="C34" s="3" t="s">
        <v>6</v>
      </c>
      <c r="D34" s="3">
        <v>680</v>
      </c>
    </row>
    <row r="35" spans="1:4" ht="21" x14ac:dyDescent="0.5">
      <c r="A35" s="4" t="s">
        <v>33</v>
      </c>
      <c r="B35" s="3">
        <f t="shared" si="1"/>
        <v>450</v>
      </c>
      <c r="C35" s="3" t="s">
        <v>6</v>
      </c>
      <c r="D35" s="3">
        <v>450</v>
      </c>
    </row>
    <row r="36" spans="1:4" ht="21" x14ac:dyDescent="0.5">
      <c r="A36" s="4" t="s">
        <v>34</v>
      </c>
      <c r="B36" s="3">
        <f t="shared" si="1"/>
        <v>0</v>
      </c>
      <c r="C36" s="3" t="s">
        <v>6</v>
      </c>
      <c r="D36" s="3">
        <v>490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DGenao</dc:creator>
  <cp:lastModifiedBy>SREERAM CHINTALAPUDI</cp:lastModifiedBy>
  <dcterms:created xsi:type="dcterms:W3CDTF">2022-12-12T18:51:56Z</dcterms:created>
  <dcterms:modified xsi:type="dcterms:W3CDTF">2024-01-30T15:37:32Z</dcterms:modified>
</cp:coreProperties>
</file>