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reedevigattu/sree/PGDS/MachineLearning/DecisionTree/"/>
    </mc:Choice>
  </mc:AlternateContent>
  <xr:revisionPtr revIDLastSave="0" documentId="13_ncr:1_{43D8DDFF-1A97-6B41-B23A-9522C508B33F}" xr6:coauthVersionLast="47" xr6:coauthVersionMax="47" xr10:uidLastSave="{00000000-0000-0000-0000-000000000000}"/>
  <bookViews>
    <workbookView xWindow="0" yWindow="500" windowWidth="33600" windowHeight="19320" activeTab="1" xr2:uid="{6F84A62E-1A28-BE40-BBA7-DC6541866642}"/>
  </bookViews>
  <sheets>
    <sheet name="heartdisease" sheetId="3" r:id="rId1"/>
    <sheet name="Movies" sheetId="1" r:id="rId2"/>
    <sheet name="Students" sheetId="4" r:id="rId3"/>
    <sheet name="Graded Questions" sheetId="5" r:id="rId4"/>
    <sheet name="Sheet6" sheetId="6" r:id="rId5"/>
    <sheet name="heartdisease-0122" sheetId="7" r:id="rId6"/>
    <sheet name="movie-0122" sheetId="8" r:id="rId7"/>
    <sheet name="students-0122" sheetId="9" r:id="rId8"/>
    <sheet name="Delihi Delights" sheetId="11" r:id="rId9"/>
  </sheets>
  <calcPr calcId="191029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K26" i="11"/>
  <c r="J24" i="11"/>
  <c r="I24" i="11"/>
  <c r="L24" i="11"/>
  <c r="L25" i="11" s="1"/>
  <c r="L21" i="11"/>
  <c r="M24" i="11"/>
  <c r="L20" i="11"/>
  <c r="I20" i="11"/>
  <c r="I9" i="11"/>
  <c r="I10" i="11" s="1"/>
  <c r="L5" i="11"/>
  <c r="K5" i="11"/>
  <c r="M9" i="11"/>
  <c r="M10" i="11" s="1"/>
  <c r="F9" i="11"/>
  <c r="F10" i="11" s="1"/>
  <c r="B9" i="11"/>
  <c r="B10" i="11" s="1"/>
  <c r="M10" i="9"/>
  <c r="I10" i="9"/>
  <c r="N13" i="9"/>
  <c r="M13" i="9"/>
  <c r="M14" i="9" s="1"/>
  <c r="J13" i="9"/>
  <c r="I13" i="9"/>
  <c r="L5" i="9"/>
  <c r="K5" i="9"/>
  <c r="K6" i="9" s="1"/>
  <c r="F10" i="9"/>
  <c r="B10" i="9"/>
  <c r="G13" i="9"/>
  <c r="F13" i="9"/>
  <c r="C13" i="9"/>
  <c r="B13" i="9"/>
  <c r="E5" i="9"/>
  <c r="D5" i="9"/>
  <c r="D6" i="9" s="1"/>
  <c r="K15" i="7"/>
  <c r="K17" i="7"/>
  <c r="M10" i="7"/>
  <c r="I10" i="7"/>
  <c r="D15" i="7"/>
  <c r="F10" i="7"/>
  <c r="B10" i="7"/>
  <c r="M10" i="8"/>
  <c r="I10" i="8"/>
  <c r="F10" i="8"/>
  <c r="B10" i="8"/>
  <c r="D15" i="8" s="1"/>
  <c r="B14" i="1"/>
  <c r="F13" i="8"/>
  <c r="F14" i="8" s="1"/>
  <c r="B14" i="8"/>
  <c r="C13" i="8"/>
  <c r="N13" i="8"/>
  <c r="M13" i="8"/>
  <c r="J13" i="8"/>
  <c r="I13" i="8"/>
  <c r="I14" i="8" s="1"/>
  <c r="L5" i="8"/>
  <c r="K5" i="8"/>
  <c r="G13" i="8"/>
  <c r="B13" i="8"/>
  <c r="E5" i="8"/>
  <c r="D5" i="8"/>
  <c r="N13" i="7"/>
  <c r="M13" i="7"/>
  <c r="M14" i="7" s="1"/>
  <c r="J13" i="7"/>
  <c r="I13" i="7"/>
  <c r="I14" i="7" s="1"/>
  <c r="M9" i="7"/>
  <c r="I9" i="7"/>
  <c r="L5" i="7"/>
  <c r="K5" i="7"/>
  <c r="K2" i="7"/>
  <c r="D2" i="7"/>
  <c r="D5" i="7" s="1"/>
  <c r="F9" i="7"/>
  <c r="F13" i="7" s="1"/>
  <c r="B9" i="7"/>
  <c r="C13" i="7" s="1"/>
  <c r="M13" i="6"/>
  <c r="K13" i="6"/>
  <c r="M10" i="6"/>
  <c r="K10" i="6"/>
  <c r="I10" i="6" s="1"/>
  <c r="C10" i="6"/>
  <c r="A10" i="6"/>
  <c r="M7" i="6"/>
  <c r="K7" i="6"/>
  <c r="A7" i="6"/>
  <c r="C7" i="6"/>
  <c r="K4" i="6"/>
  <c r="C4" i="6"/>
  <c r="G4" i="6" s="1"/>
  <c r="I21" i="11" l="1"/>
  <c r="I25" i="11"/>
  <c r="I13" i="11"/>
  <c r="J13" i="11"/>
  <c r="K6" i="11"/>
  <c r="M13" i="11"/>
  <c r="N13" i="11"/>
  <c r="C13" i="11"/>
  <c r="B13" i="11"/>
  <c r="B14" i="11" s="1"/>
  <c r="F13" i="11"/>
  <c r="G13" i="11"/>
  <c r="D5" i="11"/>
  <c r="E5" i="11"/>
  <c r="I14" i="9"/>
  <c r="K15" i="9"/>
  <c r="K17" i="9" s="1"/>
  <c r="F14" i="9"/>
  <c r="B14" i="9"/>
  <c r="D15" i="9" s="1"/>
  <c r="D17" i="9" s="1"/>
  <c r="D6" i="8"/>
  <c r="D17" i="8" s="1"/>
  <c r="M14" i="8"/>
  <c r="K15" i="8" s="1"/>
  <c r="K6" i="8"/>
  <c r="K6" i="7"/>
  <c r="E5" i="7"/>
  <c r="D6" i="7" s="1"/>
  <c r="G13" i="7"/>
  <c r="F14" i="7" s="1"/>
  <c r="B13" i="7"/>
  <c r="B14" i="7" s="1"/>
  <c r="E7" i="6"/>
  <c r="I7" i="6"/>
  <c r="E10" i="6"/>
  <c r="F7" i="6"/>
  <c r="F10" i="6"/>
  <c r="H7" i="6"/>
  <c r="H10" i="6"/>
  <c r="I13" i="6"/>
  <c r="H13" i="6" s="1"/>
  <c r="I14" i="11" l="1"/>
  <c r="M14" i="11"/>
  <c r="K15" i="11" s="1"/>
  <c r="K17" i="11" s="1"/>
  <c r="F14" i="11"/>
  <c r="D15" i="11" s="1"/>
  <c r="D6" i="11"/>
  <c r="D17" i="7"/>
  <c r="K17" i="8"/>
  <c r="N36" i="5"/>
  <c r="Q40" i="5" s="1"/>
  <c r="Q42" i="5"/>
  <c r="O42" i="5"/>
  <c r="Q41" i="5"/>
  <c r="P43" i="5" s="1"/>
  <c r="O41" i="5"/>
  <c r="N43" i="5" s="1"/>
  <c r="N25" i="5"/>
  <c r="Q29" i="5" s="1"/>
  <c r="Q31" i="5"/>
  <c r="O31" i="5"/>
  <c r="Q30" i="5"/>
  <c r="P32" i="5" s="1"/>
  <c r="O30" i="5"/>
  <c r="N32" i="5" s="1"/>
  <c r="Q18" i="5"/>
  <c r="O18" i="5"/>
  <c r="Q20" i="5"/>
  <c r="O20" i="5"/>
  <c r="Q19" i="5"/>
  <c r="O19" i="5"/>
  <c r="N14" i="5"/>
  <c r="P11" i="5"/>
  <c r="P10" i="5"/>
  <c r="N12" i="5" s="1"/>
  <c r="E25" i="5"/>
  <c r="H30" i="5"/>
  <c r="F30" i="5"/>
  <c r="H31" i="5"/>
  <c r="F31" i="5"/>
  <c r="F29" i="5"/>
  <c r="H20" i="5"/>
  <c r="H19" i="5"/>
  <c r="G21" i="5" s="1"/>
  <c r="F20" i="5"/>
  <c r="F19" i="5"/>
  <c r="G10" i="5"/>
  <c r="E14" i="5"/>
  <c r="H18" i="5" s="1"/>
  <c r="G11" i="5"/>
  <c r="L8" i="3"/>
  <c r="E8" i="3"/>
  <c r="F12" i="3" s="1"/>
  <c r="L8" i="4"/>
  <c r="E8" i="4"/>
  <c r="H12" i="4" s="1"/>
  <c r="F13" i="4"/>
  <c r="E15" i="4" s="1"/>
  <c r="O14" i="4"/>
  <c r="M14" i="4"/>
  <c r="H14" i="4"/>
  <c r="G15" i="4" s="1"/>
  <c r="F14" i="4"/>
  <c r="O13" i="4"/>
  <c r="N15" i="4" s="1"/>
  <c r="M13" i="4"/>
  <c r="H13" i="4"/>
  <c r="G5" i="4"/>
  <c r="G4" i="4"/>
  <c r="O14" i="3"/>
  <c r="M14" i="3"/>
  <c r="O13" i="3"/>
  <c r="N15" i="3" s="1"/>
  <c r="M13" i="3"/>
  <c r="L15" i="3" s="1"/>
  <c r="O12" i="3"/>
  <c r="M12" i="3"/>
  <c r="L16" i="3" s="1"/>
  <c r="H14" i="3"/>
  <c r="H13" i="3"/>
  <c r="F14" i="3"/>
  <c r="F13" i="3"/>
  <c r="E15" i="3" s="1"/>
  <c r="G5" i="3"/>
  <c r="G4" i="3"/>
  <c r="D21" i="1"/>
  <c r="E20" i="1" s="1"/>
  <c r="B21" i="1"/>
  <c r="C20" i="1" s="1"/>
  <c r="F20" i="1"/>
  <c r="F19" i="1"/>
  <c r="D12" i="1"/>
  <c r="E10" i="1" s="1"/>
  <c r="B12" i="1"/>
  <c r="C10" i="1" s="1"/>
  <c r="F11" i="1"/>
  <c r="F10" i="1"/>
  <c r="F12" i="1" s="1"/>
  <c r="D17" i="11" l="1"/>
  <c r="G32" i="5"/>
  <c r="E6" i="4"/>
  <c r="O29" i="5"/>
  <c r="N33" i="5" s="1"/>
  <c r="N34" i="5" s="1"/>
  <c r="H12" i="3"/>
  <c r="E6" i="3"/>
  <c r="O40" i="5"/>
  <c r="N44" i="5" s="1"/>
  <c r="N45" i="5" s="1"/>
  <c r="N21" i="5"/>
  <c r="E32" i="5"/>
  <c r="P21" i="5"/>
  <c r="F18" i="5"/>
  <c r="E12" i="5"/>
  <c r="E21" i="5"/>
  <c r="H29" i="5"/>
  <c r="E33" i="5" s="1"/>
  <c r="E34" i="5" s="1"/>
  <c r="E22" i="5"/>
  <c r="E23" i="5" s="1"/>
  <c r="L17" i="3"/>
  <c r="O12" i="4"/>
  <c r="M12" i="4"/>
  <c r="F12" i="4"/>
  <c r="E16" i="4" s="1"/>
  <c r="E17" i="4" s="1"/>
  <c r="L15" i="4"/>
  <c r="L16" i="4" s="1"/>
  <c r="L17" i="4" s="1"/>
  <c r="G15" i="3"/>
  <c r="E19" i="1"/>
  <c r="E22" i="1" s="1"/>
  <c r="E11" i="1"/>
  <c r="E13" i="1" s="1"/>
  <c r="C11" i="1"/>
  <c r="C13" i="1" s="1"/>
  <c r="B13" i="1"/>
  <c r="D13" i="1"/>
  <c r="C19" i="1"/>
  <c r="C22" i="1" s="1"/>
  <c r="F21" i="1"/>
  <c r="B22" i="1" s="1"/>
  <c r="B6" i="1"/>
  <c r="E16" i="3" l="1"/>
  <c r="N22" i="5"/>
  <c r="N23" i="5" s="1"/>
  <c r="E17" i="3"/>
  <c r="D22" i="1"/>
  <c r="B15" i="1"/>
  <c r="B23" i="1"/>
  <c r="B24" i="1" s="1"/>
</calcChain>
</file>

<file path=xl/sharedStrings.xml><?xml version="1.0" encoding="utf-8"?>
<sst xmlns="http://schemas.openxmlformats.org/spreadsheetml/2006/main" count="430" uniqueCount="91">
  <si>
    <t>Hit</t>
  </si>
  <si>
    <t>Flop</t>
  </si>
  <si>
    <t>Gini</t>
  </si>
  <si>
    <t>p</t>
  </si>
  <si>
    <t>Before Split</t>
  </si>
  <si>
    <t>Total</t>
  </si>
  <si>
    <t>#</t>
  </si>
  <si>
    <t>After Split - Ratings</t>
  </si>
  <si>
    <t>&lt;= 3</t>
  </si>
  <si>
    <t>&gt; 3</t>
  </si>
  <si>
    <t>After Split - Renowned cast</t>
  </si>
  <si>
    <t>Yes</t>
  </si>
  <si>
    <t>No</t>
  </si>
  <si>
    <t>Reduction in Gini</t>
  </si>
  <si>
    <t>Male</t>
  </si>
  <si>
    <t>Female</t>
  </si>
  <si>
    <t>Arts</t>
  </si>
  <si>
    <t>Suppose you gave the data for 100 patients and the target variable consists of two classes: class 0 having 60 people with no heart disease and class 1 having 40 people with a heart disease.</t>
  </si>
  <si>
    <t>No disease - 0</t>
  </si>
  <si>
    <t>Disease - 1</t>
  </si>
  <si>
    <t>p0</t>
  </si>
  <si>
    <t>p1</t>
  </si>
  <si>
    <t>P</t>
  </si>
  <si>
    <t>POST SPLIT</t>
  </si>
  <si>
    <t>PRE SPLIT</t>
  </si>
  <si>
    <t>GENDER</t>
  </si>
  <si>
    <t xml:space="preserve">Reduction in Gini impurity </t>
  </si>
  <si>
    <t>Consider a sample of 50 students in the age group from 15 to 22 years with some information on their Gender (Boy/ Girl) and Stream( Science/ Arts). 20 out of these 50 are interested in learning music. Now, suppose we are interested in creating a model to predict who will be interested in music</t>
  </si>
  <si>
    <t>Interested in music - 1</t>
  </si>
  <si>
    <t>Not interested in music - 0</t>
  </si>
  <si>
    <t>STREAM</t>
  </si>
  <si>
    <t>Science</t>
  </si>
  <si>
    <t>Y</t>
  </si>
  <si>
    <t>Y - 1</t>
  </si>
  <si>
    <t>Y - 0</t>
  </si>
  <si>
    <t>X1</t>
  </si>
  <si>
    <t>X2</t>
  </si>
  <si>
    <t>&gt; 2.5</t>
  </si>
  <si>
    <t>&lt; 2.5</t>
  </si>
  <si>
    <t>Y -1</t>
  </si>
  <si>
    <t>&lt; 1.5</t>
  </si>
  <si>
    <t>&gt; 1.5</t>
  </si>
  <si>
    <t>X3</t>
  </si>
  <si>
    <t>T</t>
  </si>
  <si>
    <t>F</t>
  </si>
  <si>
    <t>1, 0</t>
  </si>
  <si>
    <t>1, 1</t>
  </si>
  <si>
    <t>1,2</t>
  </si>
  <si>
    <t>0,1</t>
  </si>
  <si>
    <t>thal &lt; 4.5</t>
  </si>
  <si>
    <t>yes</t>
  </si>
  <si>
    <t>no</t>
  </si>
  <si>
    <t>pain.typ &lt; 3.5</t>
  </si>
  <si>
    <t>flourosc &lt; 0.5</t>
  </si>
  <si>
    <t>exercise &lt; 0.5</t>
  </si>
  <si>
    <t>age &gt;= 51</t>
  </si>
  <si>
    <t>Feature</t>
  </si>
  <si>
    <t>Classes</t>
  </si>
  <si>
    <t>Gender</t>
  </si>
  <si>
    <t>Reduction in Gini Impurity</t>
  </si>
  <si>
    <t>Split</t>
  </si>
  <si>
    <t>Gini impurity - post split</t>
  </si>
  <si>
    <t>Gini impurity - pre split</t>
  </si>
  <si>
    <t>Cholestrol</t>
  </si>
  <si>
    <t>&lt; 250</t>
  </si>
  <si>
    <t>&gt; 250</t>
  </si>
  <si>
    <t xml:space="preserve">Samples </t>
  </si>
  <si>
    <t>Samples</t>
  </si>
  <si>
    <t>Ratings &lt;= 3</t>
  </si>
  <si>
    <t>Ratings &gt; 3</t>
  </si>
  <si>
    <t>Renowned cast = Yes</t>
  </si>
  <si>
    <t>Renowned cast = No</t>
  </si>
  <si>
    <t>Ratings</t>
  </si>
  <si>
    <t xml:space="preserve">Renowned cast </t>
  </si>
  <si>
    <t>Stream</t>
  </si>
  <si>
    <t>Weighted impurity</t>
  </si>
  <si>
    <t>average delivery rating</t>
  </si>
  <si>
    <t>ADR &lt; 3</t>
  </si>
  <si>
    <t>ADR &gt;= 3</t>
  </si>
  <si>
    <t>"Delighted Members" Purchase</t>
  </si>
  <si>
    <t>Row Labels</t>
  </si>
  <si>
    <t>(blank)</t>
  </si>
  <si>
    <t>Grand Total</t>
  </si>
  <si>
    <t>Count of "Delighted Members" Purchase</t>
  </si>
  <si>
    <t>Average Orders per month</t>
  </si>
  <si>
    <t>ADR</t>
  </si>
  <si>
    <t>AOM &gt;= 20</t>
  </si>
  <si>
    <t>AOM</t>
  </si>
  <si>
    <t>AOM &lt; 20</t>
  </si>
  <si>
    <t>ADR =1.5, 4.5</t>
  </si>
  <si>
    <t>ADR! =1.5,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</si>
</sst>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1" fillId="0" borderId="2" xfId="0" applyFont="1" applyFill="1" applyBorder="1"/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 wrapText="1"/>
    </xf>
    <xf numFmtId="2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3.633444560182" createdVersion="7" refreshedVersion="7" minRefreshableVersion="3" recordCount="32" xr:uid="{4EFFAF3A-65DF-AD4D-B7F1-B71D18F8E81C}">
  <cacheSource type="worksheet">
    <worksheetSource ref="R1:R1048576" sheet="Delihi Delights"/>
  </cacheSource>
  <cacheFields count="1">
    <cacheField name="&quot;Delighted Members&quot; Purchase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3.634981481482" createdVersion="7" refreshedVersion="7" minRefreshableVersion="3" recordCount="36" xr:uid="{0EF48B3D-A82A-1D41-B43E-F4BF80F474F8}">
  <cacheSource type="worksheet">
    <worksheetSource ref="V1:V1048576" sheet="Delihi Delights"/>
  </cacheSource>
  <cacheFields count="1">
    <cacheField name="&quot;Delighted Members&quot; Purchas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3.705954976853" createdVersion="7" refreshedVersion="7" minRefreshableVersion="3" recordCount="58" xr:uid="{B9DE84A4-D70A-0C49-8CF8-3908833453A4}">
  <cacheSource type="worksheet">
    <worksheetSource ref="Z1:Z1048576" sheet="Delihi Delights"/>
  </cacheSource>
  <cacheFields count="1">
    <cacheField name="&quot;Delighted Members&quot; Purchase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3.706173495368" createdVersion="7" refreshedVersion="7" minRefreshableVersion="3" recordCount="16" xr:uid="{E8E60A81-D030-4242-B1D0-A5DCAFB0A7A2}">
  <cacheSource type="worksheet">
    <worksheetSource ref="AD1:AD1048576" sheet="Delihi Delights"/>
  </cacheSource>
  <cacheFields count="1">
    <cacheField name="&quot;Delighted Members&quot; Purchas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738D5-7EC6-1545-8A2B-7BEEF499EB5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19:Q23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&quot;Delighted Members&quot; Purcha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9EC84-DC59-A549-A1D3-20F748C0A950}" name="PivotTable8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B21:AC25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&quot;Delighted Members&quot; Purcha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08482-8486-ED4D-B412-9551A0253248}" name="PivotTable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X21:Y25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&quot;Delighted Members&quot; Purcha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998DF-5E40-3045-82F7-3034BEBEAE03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T18:U22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&quot;Delighted Members&quot; Purcha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E488-6574-DC47-B633-7ACFAC1473E3}">
  <dimension ref="A1:O17"/>
  <sheetViews>
    <sheetView zoomScale="125" zoomScaleNormal="125" workbookViewId="0">
      <selection sqref="A1:O1"/>
    </sheetView>
  </sheetViews>
  <sheetFormatPr baseColWidth="10" defaultRowHeight="16" x14ac:dyDescent="0.2"/>
  <cols>
    <col min="1" max="1" width="5.5" bestFit="1" customWidth="1"/>
    <col min="2" max="2" width="2.33203125" customWidth="1"/>
    <col min="3" max="3" width="12.83203125" bestFit="1" customWidth="1"/>
    <col min="4" max="4" width="3.1640625" bestFit="1" customWidth="1"/>
    <col min="5" max="5" width="5.83203125" customWidth="1"/>
    <col min="6" max="6" width="6.1640625" customWidth="1"/>
    <col min="7" max="7" width="4.6640625" customWidth="1"/>
    <col min="8" max="8" width="4.6640625" bestFit="1" customWidth="1"/>
    <col min="9" max="9" width="3" customWidth="1"/>
    <col min="10" max="10" width="12.83203125" bestFit="1" customWidth="1"/>
    <col min="11" max="11" width="3.1640625" bestFit="1" customWidth="1"/>
    <col min="12" max="12" width="5.83203125" customWidth="1"/>
    <col min="13" max="13" width="6.1640625" customWidth="1"/>
    <col min="14" max="14" width="4.6640625" customWidth="1"/>
    <col min="15" max="15" width="4.6640625" bestFit="1" customWidth="1"/>
  </cols>
  <sheetData>
    <row r="1" spans="1:15" ht="35" customHeight="1" x14ac:dyDescent="0.2">
      <c r="A1" s="33" t="s">
        <v>17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3" spans="1:15" x14ac:dyDescent="0.2">
      <c r="A3" s="23" t="s">
        <v>24</v>
      </c>
      <c r="C3" s="31"/>
      <c r="D3" s="32"/>
      <c r="E3" s="30">
        <v>100</v>
      </c>
      <c r="F3" s="30"/>
      <c r="G3" s="30"/>
      <c r="H3" s="30"/>
    </row>
    <row r="4" spans="1:15" x14ac:dyDescent="0.2">
      <c r="A4" s="24"/>
      <c r="C4" s="7" t="s">
        <v>18</v>
      </c>
      <c r="D4" s="13" t="s">
        <v>20</v>
      </c>
      <c r="E4" s="30">
        <v>60</v>
      </c>
      <c r="F4" s="30"/>
      <c r="G4" s="30">
        <f>E4/$E$3</f>
        <v>0.6</v>
      </c>
      <c r="H4" s="30"/>
    </row>
    <row r="5" spans="1:15" x14ac:dyDescent="0.2">
      <c r="A5" s="24"/>
      <c r="C5" s="7" t="s">
        <v>19</v>
      </c>
      <c r="D5" s="13" t="s">
        <v>21</v>
      </c>
      <c r="E5" s="30">
        <v>40</v>
      </c>
      <c r="F5" s="30"/>
      <c r="G5" s="30">
        <f>E5/$E$3</f>
        <v>0.4</v>
      </c>
      <c r="H5" s="30"/>
    </row>
    <row r="6" spans="1:15" x14ac:dyDescent="0.2">
      <c r="A6" s="25"/>
      <c r="C6" s="27" t="s">
        <v>2</v>
      </c>
      <c r="D6" s="27"/>
      <c r="E6" s="28">
        <f>G4*(1-G4) + G5*(1-G5)</f>
        <v>0.48</v>
      </c>
      <c r="F6" s="28"/>
      <c r="G6" s="28"/>
      <c r="H6" s="28"/>
    </row>
    <row r="8" spans="1:15" x14ac:dyDescent="0.2">
      <c r="A8" s="23" t="s">
        <v>23</v>
      </c>
      <c r="C8" s="30"/>
      <c r="D8" s="30"/>
      <c r="E8" s="30">
        <f>E3</f>
        <v>100</v>
      </c>
      <c r="F8" s="30"/>
      <c r="G8" s="30"/>
      <c r="H8" s="30"/>
      <c r="J8" s="30"/>
      <c r="K8" s="30"/>
      <c r="L8" s="30">
        <f>E3</f>
        <v>100</v>
      </c>
      <c r="M8" s="30"/>
      <c r="N8" s="30"/>
      <c r="O8" s="30"/>
    </row>
    <row r="9" spans="1:15" x14ac:dyDescent="0.2">
      <c r="A9" s="24"/>
      <c r="C9" s="30"/>
      <c r="D9" s="30"/>
      <c r="E9" s="37" t="s">
        <v>25</v>
      </c>
      <c r="F9" s="38"/>
      <c r="G9" s="38"/>
      <c r="H9" s="39"/>
      <c r="J9" s="30"/>
      <c r="K9" s="30"/>
      <c r="L9" s="37" t="s">
        <v>25</v>
      </c>
      <c r="M9" s="38"/>
      <c r="N9" s="38"/>
      <c r="O9" s="39"/>
    </row>
    <row r="10" spans="1:15" x14ac:dyDescent="0.2">
      <c r="A10" s="24"/>
      <c r="C10" s="30"/>
      <c r="D10" s="30"/>
      <c r="E10" s="30" t="s">
        <v>14</v>
      </c>
      <c r="F10" s="30"/>
      <c r="G10" s="30" t="s">
        <v>15</v>
      </c>
      <c r="H10" s="30"/>
      <c r="J10" s="30"/>
      <c r="K10" s="30"/>
      <c r="L10" s="30" t="s">
        <v>14</v>
      </c>
      <c r="M10" s="30"/>
      <c r="N10" s="30" t="s">
        <v>15</v>
      </c>
      <c r="O10" s="30"/>
    </row>
    <row r="11" spans="1:15" x14ac:dyDescent="0.2">
      <c r="A11" s="24"/>
      <c r="C11" s="30"/>
      <c r="D11" s="30"/>
      <c r="E11" s="13" t="s">
        <v>6</v>
      </c>
      <c r="F11" s="13" t="s">
        <v>22</v>
      </c>
      <c r="G11" s="13" t="s">
        <v>6</v>
      </c>
      <c r="H11" s="13" t="s">
        <v>22</v>
      </c>
      <c r="J11" s="30"/>
      <c r="K11" s="30"/>
      <c r="L11" s="14" t="s">
        <v>6</v>
      </c>
      <c r="M11" s="14" t="s">
        <v>22</v>
      </c>
      <c r="N11" s="14" t="s">
        <v>6</v>
      </c>
      <c r="O11" s="14" t="s">
        <v>22</v>
      </c>
    </row>
    <row r="12" spans="1:15" x14ac:dyDescent="0.2">
      <c r="A12" s="24"/>
      <c r="C12" s="30"/>
      <c r="D12" s="30"/>
      <c r="E12" s="4">
        <v>70</v>
      </c>
      <c r="F12" s="4">
        <f>E12/$E$8</f>
        <v>0.7</v>
      </c>
      <c r="G12" s="4">
        <v>30</v>
      </c>
      <c r="H12" s="4">
        <f>G12/$E$8</f>
        <v>0.3</v>
      </c>
      <c r="J12" s="30"/>
      <c r="K12" s="30"/>
      <c r="L12" s="4">
        <v>60</v>
      </c>
      <c r="M12" s="4">
        <f>L12/$E$8</f>
        <v>0.6</v>
      </c>
      <c r="N12" s="4">
        <v>40</v>
      </c>
      <c r="O12" s="4">
        <f>N12/$E$8</f>
        <v>0.4</v>
      </c>
    </row>
    <row r="13" spans="1:15" x14ac:dyDescent="0.2">
      <c r="A13" s="24"/>
      <c r="C13" s="7" t="s">
        <v>18</v>
      </c>
      <c r="D13" s="13" t="s">
        <v>20</v>
      </c>
      <c r="E13" s="4">
        <v>50</v>
      </c>
      <c r="F13" s="12">
        <f>E13/E$12</f>
        <v>0.7142857142857143</v>
      </c>
      <c r="G13" s="4">
        <v>10</v>
      </c>
      <c r="H13" s="12">
        <f>G13/G$12</f>
        <v>0.33333333333333331</v>
      </c>
      <c r="J13" s="7" t="s">
        <v>18</v>
      </c>
      <c r="K13" s="13" t="s">
        <v>20</v>
      </c>
      <c r="L13" s="4">
        <v>50</v>
      </c>
      <c r="M13" s="12">
        <f>L13/L$12</f>
        <v>0.83333333333333337</v>
      </c>
      <c r="N13" s="4">
        <v>10</v>
      </c>
      <c r="O13" s="12">
        <f>N13/N$12</f>
        <v>0.25</v>
      </c>
    </row>
    <row r="14" spans="1:15" x14ac:dyDescent="0.2">
      <c r="A14" s="24"/>
      <c r="C14" s="7" t="s">
        <v>19</v>
      </c>
      <c r="D14" s="13" t="s">
        <v>21</v>
      </c>
      <c r="E14" s="4">
        <v>20</v>
      </c>
      <c r="F14" s="12">
        <f>E14/E$12</f>
        <v>0.2857142857142857</v>
      </c>
      <c r="G14" s="4">
        <v>20</v>
      </c>
      <c r="H14" s="12">
        <f>G14/G$12</f>
        <v>0.66666666666666663</v>
      </c>
      <c r="J14" s="7" t="s">
        <v>19</v>
      </c>
      <c r="K14" s="13" t="s">
        <v>21</v>
      </c>
      <c r="L14" s="4">
        <v>10</v>
      </c>
      <c r="M14" s="12">
        <f>L14/L$12</f>
        <v>0.16666666666666666</v>
      </c>
      <c r="N14" s="4">
        <v>30</v>
      </c>
      <c r="O14" s="12">
        <f>N14/N$12</f>
        <v>0.75</v>
      </c>
    </row>
    <row r="15" spans="1:15" x14ac:dyDescent="0.2">
      <c r="A15" s="24"/>
      <c r="C15" s="26" t="s">
        <v>2</v>
      </c>
      <c r="D15" s="26"/>
      <c r="E15" s="29">
        <f>F13*(1-F13)+F14*(1-F14)</f>
        <v>0.40816326530612246</v>
      </c>
      <c r="F15" s="29"/>
      <c r="G15" s="29">
        <f>H13*(1-H13)+H14*(1-H14)</f>
        <v>0.44444444444444448</v>
      </c>
      <c r="H15" s="29"/>
      <c r="J15" s="26" t="s">
        <v>2</v>
      </c>
      <c r="K15" s="26"/>
      <c r="L15" s="29">
        <f>M13*(1-M13)+M14*(1-M14)</f>
        <v>0.27777777777777779</v>
      </c>
      <c r="M15" s="29"/>
      <c r="N15" s="29">
        <f>O13*(1-O13)+O14*(1-O14)</f>
        <v>0.375</v>
      </c>
      <c r="O15" s="29"/>
    </row>
    <row r="16" spans="1:15" x14ac:dyDescent="0.2">
      <c r="A16" s="25"/>
      <c r="C16" s="26"/>
      <c r="D16" s="26"/>
      <c r="E16" s="28">
        <f>F12*E15+H12*G15</f>
        <v>0.419047619047619</v>
      </c>
      <c r="F16" s="28"/>
      <c r="G16" s="28"/>
      <c r="H16" s="28"/>
      <c r="J16" s="26"/>
      <c r="K16" s="26"/>
      <c r="L16" s="28">
        <f>M12*L15+O12*N15</f>
        <v>0.31666666666666665</v>
      </c>
      <c r="M16" s="28"/>
      <c r="N16" s="28"/>
      <c r="O16" s="28"/>
    </row>
    <row r="17" spans="3:15" x14ac:dyDescent="0.2">
      <c r="C17" s="40" t="s">
        <v>26</v>
      </c>
      <c r="D17" s="42"/>
      <c r="E17" s="34">
        <f>E6-E16</f>
        <v>6.095238095238098E-2</v>
      </c>
      <c r="F17" s="35"/>
      <c r="G17" s="35"/>
      <c r="H17" s="36"/>
      <c r="J17" s="40" t="s">
        <v>26</v>
      </c>
      <c r="K17" s="41"/>
      <c r="L17" s="43">
        <f>E6-L16</f>
        <v>0.16333333333333333</v>
      </c>
      <c r="M17" s="44"/>
      <c r="N17" s="44"/>
      <c r="O17" s="45"/>
    </row>
  </sheetData>
  <mergeCells count="33">
    <mergeCell ref="C8:D12"/>
    <mergeCell ref="G5:H5"/>
    <mergeCell ref="A1:O1"/>
    <mergeCell ref="E17:H17"/>
    <mergeCell ref="E9:H9"/>
    <mergeCell ref="L9:O9"/>
    <mergeCell ref="J17:K17"/>
    <mergeCell ref="C17:D17"/>
    <mergeCell ref="L17:O17"/>
    <mergeCell ref="J8:K12"/>
    <mergeCell ref="L8:O8"/>
    <mergeCell ref="L10:M10"/>
    <mergeCell ref="N10:O10"/>
    <mergeCell ref="J15:K16"/>
    <mergeCell ref="L15:M15"/>
    <mergeCell ref="N15:O15"/>
    <mergeCell ref="L16:O16"/>
    <mergeCell ref="A3:A6"/>
    <mergeCell ref="C15:D16"/>
    <mergeCell ref="A8:A16"/>
    <mergeCell ref="C6:D6"/>
    <mergeCell ref="E6:H6"/>
    <mergeCell ref="E15:F15"/>
    <mergeCell ref="G15:H15"/>
    <mergeCell ref="E16:H16"/>
    <mergeCell ref="E8:H8"/>
    <mergeCell ref="C3:D3"/>
    <mergeCell ref="E10:F10"/>
    <mergeCell ref="G10:H10"/>
    <mergeCell ref="E3:H3"/>
    <mergeCell ref="E4:F4"/>
    <mergeCell ref="E5:F5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D6C1-7699-5549-A5E9-CC31061405A5}">
  <dimension ref="A1:I24"/>
  <sheetViews>
    <sheetView tabSelected="1" workbookViewId="0">
      <selection activeCell="C13" sqref="C13"/>
    </sheetView>
  </sheetViews>
  <sheetFormatPr baseColWidth="10" defaultRowHeight="16" x14ac:dyDescent="0.2"/>
  <cols>
    <col min="1" max="1" width="15.1640625" bestFit="1" customWidth="1"/>
    <col min="2" max="3" width="9.5" customWidth="1"/>
    <col min="5" max="5" width="8.1640625" customWidth="1"/>
    <col min="6" max="6" width="8.33203125" style="2" customWidth="1"/>
  </cols>
  <sheetData>
    <row r="1" spans="1:9" x14ac:dyDescent="0.2">
      <c r="A1" s="46" t="s">
        <v>4</v>
      </c>
      <c r="B1" s="46"/>
      <c r="C1" s="46"/>
      <c r="D1" s="46"/>
      <c r="E1" s="10"/>
    </row>
    <row r="2" spans="1:9" x14ac:dyDescent="0.2">
      <c r="A2" s="4"/>
      <c r="B2" s="5" t="s">
        <v>6</v>
      </c>
      <c r="C2" s="5" t="s">
        <v>3</v>
      </c>
    </row>
    <row r="3" spans="1:9" x14ac:dyDescent="0.2">
      <c r="A3" s="6" t="s">
        <v>0</v>
      </c>
      <c r="B3" s="7">
        <v>110</v>
      </c>
      <c r="C3" s="7">
        <f>B3/B$5</f>
        <v>0.61111111111111116</v>
      </c>
    </row>
    <row r="4" spans="1:9" x14ac:dyDescent="0.2">
      <c r="A4" s="6" t="s">
        <v>1</v>
      </c>
      <c r="B4" s="7">
        <v>70</v>
      </c>
      <c r="C4" s="7">
        <f>B4/B$5</f>
        <v>0.3888888888888889</v>
      </c>
    </row>
    <row r="5" spans="1:9" x14ac:dyDescent="0.2">
      <c r="A5" s="6" t="s">
        <v>5</v>
      </c>
      <c r="B5" s="7">
        <v>180</v>
      </c>
      <c r="C5" s="7"/>
    </row>
    <row r="6" spans="1:9" x14ac:dyDescent="0.2">
      <c r="A6" s="6" t="s">
        <v>2</v>
      </c>
      <c r="B6" s="7">
        <f>C3*(1-C3) + C4 * (1-C4)</f>
        <v>0.47530864197530864</v>
      </c>
      <c r="C6" s="7"/>
    </row>
    <row r="8" spans="1:9" x14ac:dyDescent="0.2">
      <c r="A8" s="46" t="s">
        <v>7</v>
      </c>
      <c r="B8" s="46"/>
      <c r="C8" s="46"/>
      <c r="D8" s="46"/>
      <c r="E8" s="10"/>
    </row>
    <row r="9" spans="1:9" x14ac:dyDescent="0.2">
      <c r="A9" s="7"/>
      <c r="B9" s="5" t="s">
        <v>8</v>
      </c>
      <c r="C9" s="5" t="s">
        <v>3</v>
      </c>
      <c r="D9" s="5" t="s">
        <v>9</v>
      </c>
      <c r="E9" s="5" t="s">
        <v>3</v>
      </c>
      <c r="F9" s="5" t="s">
        <v>5</v>
      </c>
    </row>
    <row r="10" spans="1:9" x14ac:dyDescent="0.2">
      <c r="A10" s="6" t="s">
        <v>0</v>
      </c>
      <c r="B10" s="4">
        <v>30</v>
      </c>
      <c r="C10" s="4">
        <f>B10/B12</f>
        <v>0.375</v>
      </c>
      <c r="D10" s="4">
        <v>80</v>
      </c>
      <c r="E10" s="4">
        <f>D10/D12</f>
        <v>0.8</v>
      </c>
      <c r="F10" s="4">
        <f>B10+D10</f>
        <v>110</v>
      </c>
      <c r="I10" s="3"/>
    </row>
    <row r="11" spans="1:9" x14ac:dyDescent="0.2">
      <c r="A11" s="6" t="s">
        <v>1</v>
      </c>
      <c r="B11" s="4">
        <v>50</v>
      </c>
      <c r="C11" s="4">
        <f>B11/B12</f>
        <v>0.625</v>
      </c>
      <c r="D11" s="4">
        <v>20</v>
      </c>
      <c r="E11" s="4">
        <f>D11/D12</f>
        <v>0.2</v>
      </c>
      <c r="F11" s="4">
        <f>B11+D11</f>
        <v>70</v>
      </c>
    </row>
    <row r="12" spans="1:9" x14ac:dyDescent="0.2">
      <c r="A12" s="6" t="s">
        <v>5</v>
      </c>
      <c r="B12" s="4">
        <f>B10+B11</f>
        <v>80</v>
      </c>
      <c r="C12" s="4"/>
      <c r="D12" s="4">
        <f>D10+D11</f>
        <v>100</v>
      </c>
      <c r="E12" s="4"/>
      <c r="F12" s="4">
        <f>F10+F11</f>
        <v>180</v>
      </c>
    </row>
    <row r="13" spans="1:9" x14ac:dyDescent="0.2">
      <c r="A13" s="9" t="s">
        <v>2</v>
      </c>
      <c r="B13">
        <f>B12/F12</f>
        <v>0.44444444444444442</v>
      </c>
      <c r="C13">
        <f>C10*(1-C10)+C11*(1-C11)</f>
        <v>0.46875</v>
      </c>
      <c r="D13">
        <f>D12/F12</f>
        <v>0.55555555555555558</v>
      </c>
      <c r="E13">
        <f>E10*(1-E10)+E11*(1-E11)</f>
        <v>0.32</v>
      </c>
    </row>
    <row r="14" spans="1:9" x14ac:dyDescent="0.2">
      <c r="A14" s="9" t="s">
        <v>2</v>
      </c>
      <c r="B14">
        <f>B13*C13+D13*E13</f>
        <v>0.38611111111111107</v>
      </c>
    </row>
    <row r="15" spans="1:9" x14ac:dyDescent="0.2">
      <c r="A15" s="8" t="s">
        <v>13</v>
      </c>
      <c r="B15">
        <f>B6-B14</f>
        <v>8.9197530864197572E-2</v>
      </c>
    </row>
    <row r="17" spans="1:6" x14ac:dyDescent="0.2">
      <c r="A17" s="46" t="s">
        <v>10</v>
      </c>
      <c r="B17" s="46"/>
      <c r="C17" s="46"/>
      <c r="D17" s="46"/>
      <c r="E17" s="10"/>
    </row>
    <row r="18" spans="1:6" x14ac:dyDescent="0.2">
      <c r="A18" s="7"/>
      <c r="B18" s="5" t="s">
        <v>11</v>
      </c>
      <c r="C18" s="5" t="s">
        <v>3</v>
      </c>
      <c r="D18" s="5" t="s">
        <v>12</v>
      </c>
      <c r="E18" s="5" t="s">
        <v>3</v>
      </c>
      <c r="F18" s="5" t="s">
        <v>5</v>
      </c>
    </row>
    <row r="19" spans="1:6" x14ac:dyDescent="0.2">
      <c r="A19" s="6" t="s">
        <v>0</v>
      </c>
      <c r="B19" s="4">
        <v>90</v>
      </c>
      <c r="C19" s="4">
        <f>B19/B21</f>
        <v>0.75</v>
      </c>
      <c r="D19" s="4">
        <v>20</v>
      </c>
      <c r="E19" s="4">
        <f>D19/D21</f>
        <v>0.33333333333333331</v>
      </c>
      <c r="F19" s="4">
        <f>B19+D19</f>
        <v>110</v>
      </c>
    </row>
    <row r="20" spans="1:6" x14ac:dyDescent="0.2">
      <c r="A20" s="6" t="s">
        <v>1</v>
      </c>
      <c r="B20" s="4">
        <v>30</v>
      </c>
      <c r="C20" s="4">
        <f>B20/B21</f>
        <v>0.25</v>
      </c>
      <c r="D20" s="4">
        <v>40</v>
      </c>
      <c r="E20" s="4">
        <f>D20/D21</f>
        <v>0.66666666666666663</v>
      </c>
      <c r="F20" s="4">
        <f>B20+D20</f>
        <v>70</v>
      </c>
    </row>
    <row r="21" spans="1:6" x14ac:dyDescent="0.2">
      <c r="A21" s="6" t="s">
        <v>5</v>
      </c>
      <c r="B21" s="4">
        <f>B19+B20</f>
        <v>120</v>
      </c>
      <c r="C21" s="4"/>
      <c r="D21" s="4">
        <f>D19+D20</f>
        <v>60</v>
      </c>
      <c r="E21" s="4"/>
      <c r="F21" s="4">
        <f>F19+F20</f>
        <v>180</v>
      </c>
    </row>
    <row r="22" spans="1:6" x14ac:dyDescent="0.2">
      <c r="A22" s="9" t="s">
        <v>2</v>
      </c>
      <c r="B22">
        <f>B21/F21</f>
        <v>0.66666666666666663</v>
      </c>
      <c r="C22">
        <f>C19*(1-C19)+C20*(1-C20)</f>
        <v>0.375</v>
      </c>
      <c r="D22">
        <f>D21/F21</f>
        <v>0.33333333333333331</v>
      </c>
      <c r="E22">
        <f>E19*(1-E19)+E20*(1-E20)</f>
        <v>0.44444444444444448</v>
      </c>
    </row>
    <row r="23" spans="1:6" x14ac:dyDescent="0.2">
      <c r="A23" s="9" t="s">
        <v>2</v>
      </c>
      <c r="B23">
        <f>B22*C22+D22*E22</f>
        <v>0.39814814814814814</v>
      </c>
    </row>
    <row r="24" spans="1:6" x14ac:dyDescent="0.2">
      <c r="A24" s="8" t="s">
        <v>13</v>
      </c>
      <c r="B24">
        <f>B6-B23</f>
        <v>7.7160493827160503E-2</v>
      </c>
    </row>
  </sheetData>
  <mergeCells count="3">
    <mergeCell ref="A1:D1"/>
    <mergeCell ref="A8:D8"/>
    <mergeCell ref="A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98B1-D68D-4C4E-BF79-2BBB1376045B}">
  <dimension ref="A1:O17"/>
  <sheetViews>
    <sheetView zoomScale="125" zoomScaleNormal="125" workbookViewId="0">
      <selection activeCell="A8" sqref="A8:H17"/>
    </sheetView>
  </sheetViews>
  <sheetFormatPr baseColWidth="10" defaultRowHeight="16" x14ac:dyDescent="0.2"/>
  <cols>
    <col min="1" max="1" width="5.5" bestFit="1" customWidth="1"/>
    <col min="2" max="2" width="2.33203125" customWidth="1"/>
    <col min="3" max="3" width="23.33203125" bestFit="1" customWidth="1"/>
    <col min="4" max="4" width="3.1640625" bestFit="1" customWidth="1"/>
    <col min="5" max="5" width="5.83203125" customWidth="1"/>
    <col min="6" max="6" width="6.1640625" customWidth="1"/>
    <col min="7" max="7" width="4.6640625" customWidth="1"/>
    <col min="8" max="8" width="4.6640625" bestFit="1" customWidth="1"/>
    <col min="9" max="9" width="3" customWidth="1"/>
    <col min="10" max="10" width="23.33203125" bestFit="1" customWidth="1"/>
    <col min="11" max="11" width="3.1640625" bestFit="1" customWidth="1"/>
    <col min="12" max="12" width="5.83203125" customWidth="1"/>
    <col min="13" max="13" width="6.1640625" customWidth="1"/>
    <col min="14" max="14" width="4.6640625" customWidth="1"/>
    <col min="15" max="15" width="4.6640625" bestFit="1" customWidth="1"/>
  </cols>
  <sheetData>
    <row r="1" spans="1:15" ht="50" customHeight="1" x14ac:dyDescent="0.2">
      <c r="A1" s="33" t="s">
        <v>27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3" spans="1:15" x14ac:dyDescent="0.2">
      <c r="A3" s="23" t="s">
        <v>24</v>
      </c>
      <c r="C3" s="31"/>
      <c r="D3" s="32"/>
      <c r="E3" s="30">
        <v>50</v>
      </c>
      <c r="F3" s="30"/>
      <c r="G3" s="30"/>
      <c r="H3" s="30"/>
    </row>
    <row r="4" spans="1:15" x14ac:dyDescent="0.2">
      <c r="A4" s="24"/>
      <c r="C4" s="7" t="s">
        <v>28</v>
      </c>
      <c r="D4" s="13" t="s">
        <v>21</v>
      </c>
      <c r="E4" s="30">
        <v>20</v>
      </c>
      <c r="F4" s="30"/>
      <c r="G4" s="30">
        <f>E4/$E$3</f>
        <v>0.4</v>
      </c>
      <c r="H4" s="30"/>
    </row>
    <row r="5" spans="1:15" x14ac:dyDescent="0.2">
      <c r="A5" s="24"/>
      <c r="C5" s="7" t="s">
        <v>29</v>
      </c>
      <c r="D5" s="13" t="s">
        <v>20</v>
      </c>
      <c r="E5" s="30">
        <v>30</v>
      </c>
      <c r="F5" s="30"/>
      <c r="G5" s="30">
        <f>E5/$E$3</f>
        <v>0.6</v>
      </c>
      <c r="H5" s="30"/>
    </row>
    <row r="6" spans="1:15" x14ac:dyDescent="0.2">
      <c r="A6" s="25"/>
      <c r="C6" s="27" t="s">
        <v>2</v>
      </c>
      <c r="D6" s="27"/>
      <c r="E6" s="28">
        <f>G4*(1-G4) + G5*(1-G5)</f>
        <v>0.48</v>
      </c>
      <c r="F6" s="28"/>
      <c r="G6" s="28"/>
      <c r="H6" s="28"/>
    </row>
    <row r="8" spans="1:15" x14ac:dyDescent="0.2">
      <c r="A8" s="23" t="s">
        <v>23</v>
      </c>
      <c r="C8" s="30"/>
      <c r="D8" s="30"/>
      <c r="E8" s="30">
        <f>E3</f>
        <v>50</v>
      </c>
      <c r="F8" s="30"/>
      <c r="G8" s="30"/>
      <c r="H8" s="30"/>
      <c r="J8" s="30"/>
      <c r="K8" s="30"/>
      <c r="L8" s="30">
        <f>E3</f>
        <v>50</v>
      </c>
      <c r="M8" s="30"/>
      <c r="N8" s="30"/>
      <c r="O8" s="30"/>
    </row>
    <row r="9" spans="1:15" x14ac:dyDescent="0.2">
      <c r="A9" s="24"/>
      <c r="C9" s="30"/>
      <c r="D9" s="30"/>
      <c r="E9" s="37" t="s">
        <v>25</v>
      </c>
      <c r="F9" s="38"/>
      <c r="G9" s="38"/>
      <c r="H9" s="39"/>
      <c r="J9" s="30"/>
      <c r="K9" s="30"/>
      <c r="L9" s="37" t="s">
        <v>30</v>
      </c>
      <c r="M9" s="38"/>
      <c r="N9" s="38"/>
      <c r="O9" s="39"/>
    </row>
    <row r="10" spans="1:15" x14ac:dyDescent="0.2">
      <c r="A10" s="24"/>
      <c r="C10" s="30"/>
      <c r="D10" s="30"/>
      <c r="E10" s="30" t="s">
        <v>14</v>
      </c>
      <c r="F10" s="30"/>
      <c r="G10" s="30" t="s">
        <v>15</v>
      </c>
      <c r="H10" s="30"/>
      <c r="J10" s="30"/>
      <c r="K10" s="30"/>
      <c r="L10" s="30" t="s">
        <v>31</v>
      </c>
      <c r="M10" s="30"/>
      <c r="N10" s="30" t="s">
        <v>16</v>
      </c>
      <c r="O10" s="30"/>
    </row>
    <row r="11" spans="1:15" x14ac:dyDescent="0.2">
      <c r="A11" s="24"/>
      <c r="C11" s="30"/>
      <c r="D11" s="30"/>
      <c r="E11" s="13" t="s">
        <v>6</v>
      </c>
      <c r="F11" s="13" t="s">
        <v>22</v>
      </c>
      <c r="G11" s="13" t="s">
        <v>6</v>
      </c>
      <c r="H11" s="13" t="s">
        <v>22</v>
      </c>
      <c r="J11" s="30"/>
      <c r="K11" s="30"/>
      <c r="L11" s="14" t="s">
        <v>6</v>
      </c>
      <c r="M11" s="14" t="s">
        <v>22</v>
      </c>
      <c r="N11" s="14" t="s">
        <v>6</v>
      </c>
      <c r="O11" s="14" t="s">
        <v>22</v>
      </c>
    </row>
    <row r="12" spans="1:15" x14ac:dyDescent="0.2">
      <c r="A12" s="24"/>
      <c r="C12" s="30"/>
      <c r="D12" s="30"/>
      <c r="E12" s="4">
        <v>30</v>
      </c>
      <c r="F12" s="4">
        <f>E12/$E$8</f>
        <v>0.6</v>
      </c>
      <c r="G12" s="4">
        <v>20</v>
      </c>
      <c r="H12" s="4">
        <f>G12/$E$8</f>
        <v>0.4</v>
      </c>
      <c r="J12" s="30"/>
      <c r="K12" s="30"/>
      <c r="L12" s="4">
        <v>40</v>
      </c>
      <c r="M12" s="4">
        <f>L12/$E$8</f>
        <v>0.8</v>
      </c>
      <c r="N12" s="4">
        <v>10</v>
      </c>
      <c r="O12" s="4">
        <f>N12/$E$8</f>
        <v>0.2</v>
      </c>
    </row>
    <row r="13" spans="1:15" x14ac:dyDescent="0.2">
      <c r="A13" s="24"/>
      <c r="C13" s="7" t="s">
        <v>28</v>
      </c>
      <c r="D13" s="13" t="s">
        <v>21</v>
      </c>
      <c r="E13" s="4">
        <v>10</v>
      </c>
      <c r="F13" s="12">
        <f>E13/E$12</f>
        <v>0.33333333333333331</v>
      </c>
      <c r="G13" s="4">
        <v>10</v>
      </c>
      <c r="H13" s="12">
        <f>G13/G$12</f>
        <v>0.5</v>
      </c>
      <c r="J13" s="7" t="s">
        <v>28</v>
      </c>
      <c r="K13" s="13" t="s">
        <v>21</v>
      </c>
      <c r="L13" s="4">
        <v>10</v>
      </c>
      <c r="M13" s="12">
        <f>L13/L$12</f>
        <v>0.25</v>
      </c>
      <c r="N13" s="4">
        <v>10</v>
      </c>
      <c r="O13" s="12">
        <f>N13/N$12</f>
        <v>1</v>
      </c>
    </row>
    <row r="14" spans="1:15" x14ac:dyDescent="0.2">
      <c r="A14" s="24"/>
      <c r="C14" s="7" t="s">
        <v>29</v>
      </c>
      <c r="D14" s="13" t="s">
        <v>20</v>
      </c>
      <c r="E14" s="4">
        <v>20</v>
      </c>
      <c r="F14" s="12">
        <f>E14/E$12</f>
        <v>0.66666666666666663</v>
      </c>
      <c r="G14" s="4">
        <v>10</v>
      </c>
      <c r="H14" s="12">
        <f>G14/G$12</f>
        <v>0.5</v>
      </c>
      <c r="J14" s="7" t="s">
        <v>29</v>
      </c>
      <c r="K14" s="13" t="s">
        <v>20</v>
      </c>
      <c r="L14" s="4">
        <v>30</v>
      </c>
      <c r="M14" s="12">
        <f>L14/L$12</f>
        <v>0.75</v>
      </c>
      <c r="N14" s="4">
        <v>0</v>
      </c>
      <c r="O14" s="12">
        <f>N14/N$12</f>
        <v>0</v>
      </c>
    </row>
    <row r="15" spans="1:15" x14ac:dyDescent="0.2">
      <c r="A15" s="24"/>
      <c r="C15" s="26" t="s">
        <v>2</v>
      </c>
      <c r="D15" s="26"/>
      <c r="E15" s="29">
        <f>F13*(1-F13)+F14*(1-F14)</f>
        <v>0.44444444444444448</v>
      </c>
      <c r="F15" s="29"/>
      <c r="G15" s="29">
        <f>H13*(1-H13)+H14*(1-H14)</f>
        <v>0.5</v>
      </c>
      <c r="H15" s="29"/>
      <c r="J15" s="26" t="s">
        <v>2</v>
      </c>
      <c r="K15" s="26"/>
      <c r="L15" s="29">
        <f>M13*(1-M13)+M14*(1-M14)</f>
        <v>0.375</v>
      </c>
      <c r="M15" s="29"/>
      <c r="N15" s="29">
        <f>O13*(1-O13)+O14*(1-O14)</f>
        <v>0</v>
      </c>
      <c r="O15" s="29"/>
    </row>
    <row r="16" spans="1:15" x14ac:dyDescent="0.2">
      <c r="A16" s="25"/>
      <c r="C16" s="26"/>
      <c r="D16" s="26"/>
      <c r="E16" s="28">
        <f>F12*E15+H12*G15</f>
        <v>0.46666666666666667</v>
      </c>
      <c r="F16" s="28"/>
      <c r="G16" s="28"/>
      <c r="H16" s="28"/>
      <c r="J16" s="26"/>
      <c r="K16" s="26"/>
      <c r="L16" s="28">
        <f>M12*L15+O12*N15</f>
        <v>0.30000000000000004</v>
      </c>
      <c r="M16" s="28"/>
      <c r="N16" s="28"/>
      <c r="O16" s="28"/>
    </row>
    <row r="17" spans="3:15" x14ac:dyDescent="0.2">
      <c r="C17" s="40" t="s">
        <v>26</v>
      </c>
      <c r="D17" s="42"/>
      <c r="E17" s="34">
        <f>E6-E16</f>
        <v>1.3333333333333308E-2</v>
      </c>
      <c r="F17" s="35"/>
      <c r="G17" s="35"/>
      <c r="H17" s="36"/>
      <c r="J17" s="40" t="s">
        <v>26</v>
      </c>
      <c r="K17" s="41"/>
      <c r="L17" s="43">
        <f>E6-L16</f>
        <v>0.17999999999999994</v>
      </c>
      <c r="M17" s="44"/>
      <c r="N17" s="44"/>
      <c r="O17" s="45"/>
    </row>
  </sheetData>
  <mergeCells count="33">
    <mergeCell ref="C17:D17"/>
    <mergeCell ref="E17:H17"/>
    <mergeCell ref="J17:K17"/>
    <mergeCell ref="L17:O17"/>
    <mergeCell ref="N10:O10"/>
    <mergeCell ref="C15:D16"/>
    <mergeCell ref="E15:F15"/>
    <mergeCell ref="G15:H15"/>
    <mergeCell ref="J15:K16"/>
    <mergeCell ref="L15:M15"/>
    <mergeCell ref="N15:O15"/>
    <mergeCell ref="E16:H16"/>
    <mergeCell ref="L16:O16"/>
    <mergeCell ref="A8:A16"/>
    <mergeCell ref="C8:D12"/>
    <mergeCell ref="E8:H8"/>
    <mergeCell ref="J8:K12"/>
    <mergeCell ref="L8:O8"/>
    <mergeCell ref="E9:H9"/>
    <mergeCell ref="L9:O9"/>
    <mergeCell ref="E10:F10"/>
    <mergeCell ref="G10:H10"/>
    <mergeCell ref="L10:M10"/>
    <mergeCell ref="A1:O1"/>
    <mergeCell ref="A3:A6"/>
    <mergeCell ref="C3:D3"/>
    <mergeCell ref="E3:H3"/>
    <mergeCell ref="E4:F4"/>
    <mergeCell ref="G4:H4"/>
    <mergeCell ref="E5:F5"/>
    <mergeCell ref="G5:H5"/>
    <mergeCell ref="C6:D6"/>
    <mergeCell ref="E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722F-3048-1D4B-A010-FD5F28D086CC}">
  <dimension ref="A1:W49"/>
  <sheetViews>
    <sheetView workbookViewId="0">
      <selection activeCell="N43" sqref="N43:O43"/>
    </sheetView>
  </sheetViews>
  <sheetFormatPr baseColWidth="10" defaultRowHeight="16" x14ac:dyDescent="0.2"/>
  <cols>
    <col min="2" max="2" width="2.5" customWidth="1"/>
    <col min="3" max="3" width="4.83203125" bestFit="1" customWidth="1"/>
    <col min="6" max="6" width="6.1640625" customWidth="1"/>
    <col min="11" max="11" width="5" customWidth="1"/>
    <col min="12" max="12" width="4.83203125" bestFit="1" customWidth="1"/>
    <col min="13" max="13" width="6" customWidth="1"/>
  </cols>
  <sheetData>
    <row r="1" spans="1:17" x14ac:dyDescent="0.2">
      <c r="D1" s="2" t="s">
        <v>35</v>
      </c>
      <c r="E1" s="2" t="s">
        <v>36</v>
      </c>
      <c r="F1" s="2" t="s">
        <v>32</v>
      </c>
      <c r="M1" s="2" t="s">
        <v>35</v>
      </c>
      <c r="N1" s="2" t="s">
        <v>36</v>
      </c>
      <c r="O1" s="2" t="s">
        <v>42</v>
      </c>
      <c r="P1" s="2" t="s">
        <v>32</v>
      </c>
    </row>
    <row r="2" spans="1:17" x14ac:dyDescent="0.2">
      <c r="D2" s="2">
        <v>1</v>
      </c>
      <c r="E2" s="2">
        <v>1</v>
      </c>
      <c r="F2" s="2">
        <v>0</v>
      </c>
      <c r="M2" s="2" t="s">
        <v>43</v>
      </c>
      <c r="N2" s="2" t="s">
        <v>43</v>
      </c>
      <c r="O2" s="16" t="s">
        <v>43</v>
      </c>
      <c r="P2" s="2">
        <v>1</v>
      </c>
    </row>
    <row r="3" spans="1:17" x14ac:dyDescent="0.2">
      <c r="D3" s="2">
        <v>1</v>
      </c>
      <c r="E3" s="2">
        <v>2</v>
      </c>
      <c r="F3" s="2">
        <v>1</v>
      </c>
      <c r="M3" s="2" t="s">
        <v>44</v>
      </c>
      <c r="N3" s="2" t="s">
        <v>43</v>
      </c>
      <c r="O3" s="2" t="s">
        <v>44</v>
      </c>
      <c r="P3" s="2">
        <v>0</v>
      </c>
    </row>
    <row r="4" spans="1:17" x14ac:dyDescent="0.2">
      <c r="D4" s="2">
        <v>2</v>
      </c>
      <c r="E4" s="2">
        <v>1</v>
      </c>
      <c r="F4" s="2">
        <v>1</v>
      </c>
      <c r="M4" s="2" t="s">
        <v>43</v>
      </c>
      <c r="N4" s="17" t="s">
        <v>44</v>
      </c>
      <c r="O4" s="16" t="s">
        <v>43</v>
      </c>
      <c r="P4" s="2">
        <v>0</v>
      </c>
    </row>
    <row r="5" spans="1:17" x14ac:dyDescent="0.2">
      <c r="D5" s="2">
        <v>2</v>
      </c>
      <c r="E5" s="2">
        <v>2</v>
      </c>
      <c r="F5" s="2">
        <v>0</v>
      </c>
      <c r="M5" s="2" t="s">
        <v>44</v>
      </c>
      <c r="N5" s="17" t="s">
        <v>44</v>
      </c>
      <c r="O5" s="16" t="s">
        <v>43</v>
      </c>
      <c r="P5" s="2">
        <v>1</v>
      </c>
    </row>
    <row r="6" spans="1:17" x14ac:dyDescent="0.2">
      <c r="D6" s="2">
        <v>2</v>
      </c>
      <c r="E6" s="2">
        <v>3</v>
      </c>
      <c r="F6" s="2">
        <v>1</v>
      </c>
    </row>
    <row r="7" spans="1:17" x14ac:dyDescent="0.2">
      <c r="D7" s="2">
        <v>3</v>
      </c>
      <c r="E7" s="2">
        <v>3</v>
      </c>
      <c r="F7" s="2">
        <v>1</v>
      </c>
    </row>
    <row r="9" spans="1:17" x14ac:dyDescent="0.2">
      <c r="A9" s="23" t="s">
        <v>24</v>
      </c>
      <c r="C9" s="31" t="s">
        <v>32</v>
      </c>
      <c r="D9" s="32"/>
      <c r="E9" s="30">
        <v>6</v>
      </c>
      <c r="F9" s="30"/>
      <c r="G9" s="30"/>
      <c r="H9" s="30"/>
      <c r="J9" s="23" t="s">
        <v>24</v>
      </c>
      <c r="L9" s="31" t="s">
        <v>32</v>
      </c>
      <c r="M9" s="32"/>
      <c r="N9" s="30">
        <v>4</v>
      </c>
      <c r="O9" s="30"/>
      <c r="P9" s="30"/>
      <c r="Q9" s="30"/>
    </row>
    <row r="10" spans="1:17" x14ac:dyDescent="0.2">
      <c r="A10" s="24"/>
      <c r="C10" s="7" t="s">
        <v>34</v>
      </c>
      <c r="D10" s="13" t="s">
        <v>20</v>
      </c>
      <c r="E10" s="30">
        <v>4</v>
      </c>
      <c r="F10" s="30"/>
      <c r="G10" s="29">
        <f>E10/E$9</f>
        <v>0.66666666666666663</v>
      </c>
      <c r="H10" s="29"/>
      <c r="J10" s="24"/>
      <c r="L10" s="7" t="s">
        <v>34</v>
      </c>
      <c r="M10" s="13" t="s">
        <v>20</v>
      </c>
      <c r="N10" s="30">
        <v>2</v>
      </c>
      <c r="O10" s="30"/>
      <c r="P10" s="29">
        <f>N10/N$9</f>
        <v>0.5</v>
      </c>
      <c r="Q10" s="29"/>
    </row>
    <row r="11" spans="1:17" x14ac:dyDescent="0.2">
      <c r="A11" s="24"/>
      <c r="C11" s="7" t="s">
        <v>33</v>
      </c>
      <c r="D11" s="13" t="s">
        <v>21</v>
      </c>
      <c r="E11" s="30">
        <v>2</v>
      </c>
      <c r="F11" s="30"/>
      <c r="G11" s="29">
        <f>E11/E$9</f>
        <v>0.33333333333333331</v>
      </c>
      <c r="H11" s="29"/>
      <c r="J11" s="24"/>
      <c r="L11" s="7" t="s">
        <v>33</v>
      </c>
      <c r="M11" s="13" t="s">
        <v>21</v>
      </c>
      <c r="N11" s="30">
        <v>2</v>
      </c>
      <c r="O11" s="30"/>
      <c r="P11" s="29">
        <f>N11/N$9</f>
        <v>0.5</v>
      </c>
      <c r="Q11" s="29"/>
    </row>
    <row r="12" spans="1:17" x14ac:dyDescent="0.2">
      <c r="A12" s="25"/>
      <c r="C12" s="27" t="s">
        <v>2</v>
      </c>
      <c r="D12" s="27"/>
      <c r="E12" s="28">
        <f>G10*(1-G10) + G11*(1-G11)</f>
        <v>0.44444444444444448</v>
      </c>
      <c r="F12" s="28"/>
      <c r="G12" s="28"/>
      <c r="H12" s="28"/>
      <c r="J12" s="25"/>
      <c r="L12" s="27" t="s">
        <v>2</v>
      </c>
      <c r="M12" s="27"/>
      <c r="N12" s="28">
        <f>P10*(1-P10) + P11*(1-P11)</f>
        <v>0.5</v>
      </c>
      <c r="O12" s="28"/>
      <c r="P12" s="28"/>
      <c r="Q12" s="28"/>
    </row>
    <row r="14" spans="1:17" x14ac:dyDescent="0.2">
      <c r="A14" s="23" t="s">
        <v>23</v>
      </c>
      <c r="C14" s="30"/>
      <c r="D14" s="30"/>
      <c r="E14" s="30">
        <f>E9</f>
        <v>6</v>
      </c>
      <c r="F14" s="30"/>
      <c r="G14" s="30"/>
      <c r="H14" s="30"/>
      <c r="J14" s="23" t="s">
        <v>23</v>
      </c>
      <c r="L14" s="30"/>
      <c r="M14" s="30"/>
      <c r="N14" s="30">
        <f>N9</f>
        <v>4</v>
      </c>
      <c r="O14" s="30"/>
      <c r="P14" s="30"/>
      <c r="Q14" s="30"/>
    </row>
    <row r="15" spans="1:17" x14ac:dyDescent="0.2">
      <c r="A15" s="24"/>
      <c r="C15" s="30"/>
      <c r="D15" s="30"/>
      <c r="E15" s="37" t="s">
        <v>36</v>
      </c>
      <c r="F15" s="38"/>
      <c r="G15" s="38"/>
      <c r="H15" s="39"/>
      <c r="J15" s="24"/>
      <c r="L15" s="30"/>
      <c r="M15" s="30"/>
      <c r="N15" s="37" t="s">
        <v>35</v>
      </c>
      <c r="O15" s="38"/>
      <c r="P15" s="38"/>
      <c r="Q15" s="39"/>
    </row>
    <row r="16" spans="1:17" x14ac:dyDescent="0.2">
      <c r="A16" s="24"/>
      <c r="C16" s="30"/>
      <c r="D16" s="30"/>
      <c r="E16" s="30" t="s">
        <v>38</v>
      </c>
      <c r="F16" s="30"/>
      <c r="G16" s="30" t="s">
        <v>37</v>
      </c>
      <c r="H16" s="30"/>
      <c r="J16" s="24"/>
      <c r="L16" s="30"/>
      <c r="M16" s="30"/>
      <c r="N16" s="30" t="s">
        <v>44</v>
      </c>
      <c r="O16" s="30"/>
      <c r="P16" s="30" t="s">
        <v>43</v>
      </c>
      <c r="Q16" s="30"/>
    </row>
    <row r="17" spans="1:17" x14ac:dyDescent="0.2">
      <c r="A17" s="24"/>
      <c r="C17" s="30"/>
      <c r="D17" s="30"/>
      <c r="E17" s="13" t="s">
        <v>6</v>
      </c>
      <c r="F17" s="13" t="s">
        <v>22</v>
      </c>
      <c r="G17" s="13" t="s">
        <v>6</v>
      </c>
      <c r="H17" s="13" t="s">
        <v>22</v>
      </c>
      <c r="J17" s="24"/>
      <c r="L17" s="30"/>
      <c r="M17" s="30"/>
      <c r="N17" s="13" t="s">
        <v>6</v>
      </c>
      <c r="O17" s="13" t="s">
        <v>22</v>
      </c>
      <c r="P17" s="13" t="s">
        <v>6</v>
      </c>
      <c r="Q17" s="13" t="s">
        <v>22</v>
      </c>
    </row>
    <row r="18" spans="1:17" x14ac:dyDescent="0.2">
      <c r="A18" s="24"/>
      <c r="C18" s="30"/>
      <c r="D18" s="30"/>
      <c r="E18" s="4">
        <v>4</v>
      </c>
      <c r="F18" s="12">
        <f>E18/$E14</f>
        <v>0.66666666666666663</v>
      </c>
      <c r="G18" s="4">
        <v>2</v>
      </c>
      <c r="H18" s="12">
        <f>G18/$E14</f>
        <v>0.33333333333333331</v>
      </c>
      <c r="J18" s="24"/>
      <c r="L18" s="30"/>
      <c r="M18" s="30"/>
      <c r="N18" s="4">
        <v>2</v>
      </c>
      <c r="O18" s="12">
        <f>N18/$N14</f>
        <v>0.5</v>
      </c>
      <c r="P18" s="4">
        <v>2</v>
      </c>
      <c r="Q18" s="12">
        <f>P18/$N14</f>
        <v>0.5</v>
      </c>
    </row>
    <row r="19" spans="1:17" x14ac:dyDescent="0.2">
      <c r="A19" s="24"/>
      <c r="C19" s="7" t="s">
        <v>34</v>
      </c>
      <c r="D19" s="13" t="s">
        <v>20</v>
      </c>
      <c r="E19" s="4">
        <v>2</v>
      </c>
      <c r="F19" s="12">
        <f>E19/E18</f>
        <v>0.5</v>
      </c>
      <c r="G19" s="4">
        <v>0</v>
      </c>
      <c r="H19" s="12">
        <f>G19/G18</f>
        <v>0</v>
      </c>
      <c r="J19" s="24"/>
      <c r="L19" s="7" t="s">
        <v>34</v>
      </c>
      <c r="M19" s="13" t="s">
        <v>20</v>
      </c>
      <c r="N19" s="4">
        <v>1</v>
      </c>
      <c r="O19" s="12">
        <f>N19/N18</f>
        <v>0.5</v>
      </c>
      <c r="P19" s="4">
        <v>1</v>
      </c>
      <c r="Q19" s="12">
        <f>P19/P18</f>
        <v>0.5</v>
      </c>
    </row>
    <row r="20" spans="1:17" x14ac:dyDescent="0.2">
      <c r="A20" s="24"/>
      <c r="C20" s="7" t="s">
        <v>39</v>
      </c>
      <c r="D20" s="13" t="s">
        <v>21</v>
      </c>
      <c r="E20" s="4">
        <v>2</v>
      </c>
      <c r="F20" s="12">
        <f>E20/E18</f>
        <v>0.5</v>
      </c>
      <c r="G20" s="4">
        <v>2</v>
      </c>
      <c r="H20" s="12">
        <f>G20/G18</f>
        <v>1</v>
      </c>
      <c r="J20" s="24"/>
      <c r="L20" s="7" t="s">
        <v>39</v>
      </c>
      <c r="M20" s="13" t="s">
        <v>21</v>
      </c>
      <c r="N20" s="4">
        <v>1</v>
      </c>
      <c r="O20" s="12">
        <f>N20/N18</f>
        <v>0.5</v>
      </c>
      <c r="P20" s="4">
        <v>1</v>
      </c>
      <c r="Q20" s="12">
        <f>P20/P18</f>
        <v>0.5</v>
      </c>
    </row>
    <row r="21" spans="1:17" x14ac:dyDescent="0.2">
      <c r="A21" s="24"/>
      <c r="C21" s="26" t="s">
        <v>2</v>
      </c>
      <c r="D21" s="26"/>
      <c r="E21" s="29">
        <f>F19*(1-F19)+F20*(1-F20)</f>
        <v>0.5</v>
      </c>
      <c r="F21" s="29"/>
      <c r="G21" s="29">
        <f>H19*(1-H19)+H20*(1-H20)</f>
        <v>0</v>
      </c>
      <c r="H21" s="29"/>
      <c r="J21" s="24"/>
      <c r="L21" s="26" t="s">
        <v>2</v>
      </c>
      <c r="M21" s="26"/>
      <c r="N21" s="29">
        <f>O19*(1-O19)+O20*(1-O20)</f>
        <v>0.5</v>
      </c>
      <c r="O21" s="29"/>
      <c r="P21" s="29">
        <f>Q19*(1-Q19)+Q20*(1-Q20)</f>
        <v>0.5</v>
      </c>
      <c r="Q21" s="29"/>
    </row>
    <row r="22" spans="1:17" x14ac:dyDescent="0.2">
      <c r="A22" s="25"/>
      <c r="C22" s="26"/>
      <c r="D22" s="26"/>
      <c r="E22" s="28">
        <f>F18*E21+H18*G21</f>
        <v>0.33333333333333331</v>
      </c>
      <c r="F22" s="28"/>
      <c r="G22" s="28"/>
      <c r="H22" s="28"/>
      <c r="J22" s="25"/>
      <c r="L22" s="26"/>
      <c r="M22" s="26"/>
      <c r="N22" s="28">
        <f>O18*N21+Q18*P21</f>
        <v>0.5</v>
      </c>
      <c r="O22" s="28"/>
      <c r="P22" s="28"/>
      <c r="Q22" s="28"/>
    </row>
    <row r="23" spans="1:17" x14ac:dyDescent="0.2">
      <c r="C23" s="40" t="s">
        <v>26</v>
      </c>
      <c r="D23" s="42"/>
      <c r="E23" s="34">
        <f>E12-E22</f>
        <v>0.11111111111111116</v>
      </c>
      <c r="F23" s="35"/>
      <c r="G23" s="35"/>
      <c r="H23" s="36"/>
      <c r="L23" s="40" t="s">
        <v>26</v>
      </c>
      <c r="M23" s="42"/>
      <c r="N23" s="34">
        <f>N12-N22</f>
        <v>0</v>
      </c>
      <c r="O23" s="35"/>
      <c r="P23" s="35"/>
      <c r="Q23" s="36"/>
    </row>
    <row r="25" spans="1:17" x14ac:dyDescent="0.2">
      <c r="A25" s="23" t="s">
        <v>23</v>
      </c>
      <c r="C25" s="30"/>
      <c r="D25" s="30"/>
      <c r="E25" s="30">
        <f>E9</f>
        <v>6</v>
      </c>
      <c r="F25" s="30"/>
      <c r="G25" s="30"/>
      <c r="H25" s="30"/>
      <c r="J25" s="23" t="s">
        <v>23</v>
      </c>
      <c r="L25" s="30"/>
      <c r="M25" s="30"/>
      <c r="N25" s="30">
        <f>N9</f>
        <v>4</v>
      </c>
      <c r="O25" s="30"/>
      <c r="P25" s="30"/>
      <c r="Q25" s="30"/>
    </row>
    <row r="26" spans="1:17" x14ac:dyDescent="0.2">
      <c r="A26" s="24"/>
      <c r="C26" s="30"/>
      <c r="D26" s="30"/>
      <c r="E26" s="37" t="s">
        <v>36</v>
      </c>
      <c r="F26" s="38"/>
      <c r="G26" s="38"/>
      <c r="H26" s="39"/>
      <c r="J26" s="24"/>
      <c r="L26" s="30"/>
      <c r="M26" s="30"/>
      <c r="N26" s="37" t="s">
        <v>36</v>
      </c>
      <c r="O26" s="38"/>
      <c r="P26" s="38"/>
      <c r="Q26" s="39"/>
    </row>
    <row r="27" spans="1:17" x14ac:dyDescent="0.2">
      <c r="A27" s="24"/>
      <c r="C27" s="30"/>
      <c r="D27" s="30"/>
      <c r="E27" s="30" t="s">
        <v>40</v>
      </c>
      <c r="F27" s="30"/>
      <c r="G27" s="30" t="s">
        <v>41</v>
      </c>
      <c r="H27" s="30"/>
      <c r="J27" s="24"/>
      <c r="L27" s="30"/>
      <c r="M27" s="30"/>
      <c r="N27" s="30" t="s">
        <v>44</v>
      </c>
      <c r="O27" s="30"/>
      <c r="P27" s="30" t="s">
        <v>43</v>
      </c>
      <c r="Q27" s="30"/>
    </row>
    <row r="28" spans="1:17" x14ac:dyDescent="0.2">
      <c r="A28" s="24"/>
      <c r="C28" s="30"/>
      <c r="D28" s="30"/>
      <c r="E28" s="13" t="s">
        <v>6</v>
      </c>
      <c r="F28" s="13" t="s">
        <v>22</v>
      </c>
      <c r="G28" s="13" t="s">
        <v>6</v>
      </c>
      <c r="H28" s="13" t="s">
        <v>22</v>
      </c>
      <c r="J28" s="24"/>
      <c r="L28" s="30"/>
      <c r="M28" s="30"/>
      <c r="N28" s="13" t="s">
        <v>6</v>
      </c>
      <c r="O28" s="13" t="s">
        <v>22</v>
      </c>
      <c r="P28" s="13" t="s">
        <v>6</v>
      </c>
      <c r="Q28" s="13" t="s">
        <v>22</v>
      </c>
    </row>
    <row r="29" spans="1:17" x14ac:dyDescent="0.2">
      <c r="A29" s="24"/>
      <c r="C29" s="30"/>
      <c r="D29" s="30"/>
      <c r="E29" s="4">
        <v>2</v>
      </c>
      <c r="F29" s="12">
        <f>E29/$E25</f>
        <v>0.33333333333333331</v>
      </c>
      <c r="G29" s="4">
        <v>4</v>
      </c>
      <c r="H29" s="12">
        <f>G29/$E25</f>
        <v>0.66666666666666663</v>
      </c>
      <c r="J29" s="24"/>
      <c r="L29" s="30"/>
      <c r="M29" s="30"/>
      <c r="N29" s="4">
        <v>2</v>
      </c>
      <c r="O29" s="12">
        <f>N29/$N25</f>
        <v>0.5</v>
      </c>
      <c r="P29" s="4">
        <v>2</v>
      </c>
      <c r="Q29" s="12">
        <f>P29/$N25</f>
        <v>0.5</v>
      </c>
    </row>
    <row r="30" spans="1:17" x14ac:dyDescent="0.2">
      <c r="A30" s="24"/>
      <c r="C30" s="7" t="s">
        <v>34</v>
      </c>
      <c r="D30" s="13" t="s">
        <v>20</v>
      </c>
      <c r="E30" s="4">
        <v>1</v>
      </c>
      <c r="F30" s="12">
        <f>E30/E29</f>
        <v>0.5</v>
      </c>
      <c r="G30" s="4">
        <v>1</v>
      </c>
      <c r="H30" s="12">
        <f>G30/G29</f>
        <v>0.25</v>
      </c>
      <c r="J30" s="24"/>
      <c r="L30" s="7" t="s">
        <v>34</v>
      </c>
      <c r="M30" s="13" t="s">
        <v>20</v>
      </c>
      <c r="N30" s="4">
        <v>1</v>
      </c>
      <c r="O30" s="12">
        <f>N30/N29</f>
        <v>0.5</v>
      </c>
      <c r="P30" s="4">
        <v>1</v>
      </c>
      <c r="Q30" s="12">
        <f>P30/P29</f>
        <v>0.5</v>
      </c>
    </row>
    <row r="31" spans="1:17" x14ac:dyDescent="0.2">
      <c r="A31" s="24"/>
      <c r="C31" s="7" t="s">
        <v>39</v>
      </c>
      <c r="D31" s="13" t="s">
        <v>21</v>
      </c>
      <c r="E31" s="4">
        <v>1</v>
      </c>
      <c r="F31" s="12">
        <f>E31/E29</f>
        <v>0.5</v>
      </c>
      <c r="G31" s="4">
        <v>3</v>
      </c>
      <c r="H31" s="12">
        <f>G31/G29</f>
        <v>0.75</v>
      </c>
      <c r="J31" s="24"/>
      <c r="L31" s="7" t="s">
        <v>39</v>
      </c>
      <c r="M31" s="13" t="s">
        <v>21</v>
      </c>
      <c r="N31" s="4">
        <v>1</v>
      </c>
      <c r="O31" s="12">
        <f>N31/N29</f>
        <v>0.5</v>
      </c>
      <c r="P31" s="4">
        <v>1</v>
      </c>
      <c r="Q31" s="12">
        <f>P31/P29</f>
        <v>0.5</v>
      </c>
    </row>
    <row r="32" spans="1:17" x14ac:dyDescent="0.2">
      <c r="A32" s="24"/>
      <c r="C32" s="26" t="s">
        <v>2</v>
      </c>
      <c r="D32" s="26"/>
      <c r="E32" s="29">
        <f>F30*(1-F30)+F31*(1-F31)</f>
        <v>0.5</v>
      </c>
      <c r="F32" s="29"/>
      <c r="G32" s="29">
        <f>H30*(1-H30)+H31*(1-H31)</f>
        <v>0.375</v>
      </c>
      <c r="H32" s="29"/>
      <c r="J32" s="24"/>
      <c r="L32" s="26" t="s">
        <v>2</v>
      </c>
      <c r="M32" s="26"/>
      <c r="N32" s="29">
        <f>O30*(1-O30)+O31*(1-O31)</f>
        <v>0.5</v>
      </c>
      <c r="O32" s="29"/>
      <c r="P32" s="29">
        <f>Q30*(1-Q30)+Q31*(1-Q31)</f>
        <v>0.5</v>
      </c>
      <c r="Q32" s="29"/>
    </row>
    <row r="33" spans="1:23" x14ac:dyDescent="0.2">
      <c r="A33" s="25"/>
      <c r="C33" s="26"/>
      <c r="D33" s="26"/>
      <c r="E33" s="28">
        <f>F29*E32+H29*G32</f>
        <v>0.41666666666666663</v>
      </c>
      <c r="F33" s="28"/>
      <c r="G33" s="28"/>
      <c r="H33" s="28"/>
      <c r="J33" s="25"/>
      <c r="L33" s="26"/>
      <c r="M33" s="26"/>
      <c r="N33" s="28">
        <f>O29*N32+Q29*P32</f>
        <v>0.5</v>
      </c>
      <c r="O33" s="28"/>
      <c r="P33" s="28"/>
      <c r="Q33" s="28"/>
    </row>
    <row r="34" spans="1:23" x14ac:dyDescent="0.2">
      <c r="C34" s="40" t="s">
        <v>26</v>
      </c>
      <c r="D34" s="42"/>
      <c r="E34" s="34">
        <f>E12-E33</f>
        <v>2.7777777777777846E-2</v>
      </c>
      <c r="F34" s="35"/>
      <c r="G34" s="35"/>
      <c r="H34" s="36"/>
      <c r="L34" s="40" t="s">
        <v>26</v>
      </c>
      <c r="M34" s="42"/>
      <c r="N34" s="34">
        <f>N12-N33</f>
        <v>0</v>
      </c>
      <c r="O34" s="35"/>
      <c r="P34" s="35"/>
      <c r="Q34" s="36"/>
    </row>
    <row r="36" spans="1:23" x14ac:dyDescent="0.2">
      <c r="J36" s="23" t="s">
        <v>23</v>
      </c>
      <c r="L36" s="30"/>
      <c r="M36" s="30"/>
      <c r="N36" s="30">
        <f>N9</f>
        <v>4</v>
      </c>
      <c r="O36" s="30"/>
      <c r="P36" s="30"/>
      <c r="Q36" s="30"/>
    </row>
    <row r="37" spans="1:23" x14ac:dyDescent="0.2">
      <c r="J37" s="24"/>
      <c r="L37" s="30"/>
      <c r="M37" s="30"/>
      <c r="N37" s="37" t="s">
        <v>42</v>
      </c>
      <c r="O37" s="38"/>
      <c r="P37" s="38"/>
      <c r="Q37" s="39"/>
      <c r="U37" s="2" t="s">
        <v>42</v>
      </c>
    </row>
    <row r="38" spans="1:23" x14ac:dyDescent="0.2">
      <c r="J38" s="24"/>
      <c r="L38" s="30"/>
      <c r="M38" s="30"/>
      <c r="N38" s="30" t="s">
        <v>44</v>
      </c>
      <c r="O38" s="30"/>
      <c r="P38" s="30" t="s">
        <v>43</v>
      </c>
      <c r="Q38" s="30"/>
      <c r="T38" s="2" t="s">
        <v>44</v>
      </c>
      <c r="U38" s="2"/>
      <c r="V38" s="2" t="s">
        <v>43</v>
      </c>
    </row>
    <row r="39" spans="1:23" x14ac:dyDescent="0.2">
      <c r="J39" s="24"/>
      <c r="L39" s="30"/>
      <c r="M39" s="30"/>
      <c r="N39" s="13" t="s">
        <v>6</v>
      </c>
      <c r="O39" s="13" t="s">
        <v>22</v>
      </c>
      <c r="P39" s="13" t="s">
        <v>6</v>
      </c>
      <c r="Q39" s="13" t="s">
        <v>22</v>
      </c>
      <c r="T39" s="2" t="s">
        <v>45</v>
      </c>
      <c r="U39" s="2"/>
      <c r="V39" s="2" t="s">
        <v>47</v>
      </c>
      <c r="W39" s="15"/>
    </row>
    <row r="40" spans="1:23" x14ac:dyDescent="0.2">
      <c r="J40" s="24"/>
      <c r="L40" s="30"/>
      <c r="M40" s="30"/>
      <c r="N40" s="4">
        <v>1</v>
      </c>
      <c r="O40" s="12">
        <f>N40/$N36</f>
        <v>0.25</v>
      </c>
      <c r="P40" s="4">
        <v>3</v>
      </c>
      <c r="Q40" s="12">
        <f>P40/$N36</f>
        <v>0.75</v>
      </c>
      <c r="T40" s="2"/>
      <c r="U40" s="2"/>
      <c r="V40" s="2"/>
    </row>
    <row r="41" spans="1:23" x14ac:dyDescent="0.2">
      <c r="J41" s="24"/>
      <c r="L41" s="7" t="s">
        <v>34</v>
      </c>
      <c r="M41" s="13" t="s">
        <v>20</v>
      </c>
      <c r="N41" s="4">
        <v>1</v>
      </c>
      <c r="O41" s="12">
        <f>N41/N40</f>
        <v>1</v>
      </c>
      <c r="P41" s="4">
        <v>1</v>
      </c>
      <c r="Q41" s="12">
        <f>P41/P40</f>
        <v>0.33333333333333331</v>
      </c>
      <c r="T41" s="2"/>
      <c r="U41" s="2"/>
      <c r="V41" s="2" t="s">
        <v>36</v>
      </c>
      <c r="W41" s="2"/>
    </row>
    <row r="42" spans="1:23" x14ac:dyDescent="0.2">
      <c r="J42" s="24"/>
      <c r="L42" s="7" t="s">
        <v>39</v>
      </c>
      <c r="M42" s="13" t="s">
        <v>21</v>
      </c>
      <c r="N42" s="4">
        <v>0</v>
      </c>
      <c r="O42" s="12">
        <f>N42/N40</f>
        <v>0</v>
      </c>
      <c r="P42" s="4">
        <v>2</v>
      </c>
      <c r="Q42" s="12">
        <f>P42/P40</f>
        <v>0.66666666666666663</v>
      </c>
      <c r="T42" s="2"/>
      <c r="U42" s="2" t="s">
        <v>44</v>
      </c>
      <c r="V42" s="2"/>
      <c r="W42" s="2" t="s">
        <v>43</v>
      </c>
    </row>
    <row r="43" spans="1:23" x14ac:dyDescent="0.2">
      <c r="J43" s="24"/>
      <c r="L43" s="26" t="s">
        <v>2</v>
      </c>
      <c r="M43" s="26"/>
      <c r="N43" s="29">
        <f>O41*(1-O41)+O42*(1-O42)</f>
        <v>0</v>
      </c>
      <c r="O43" s="29"/>
      <c r="P43" s="29">
        <f>Q41*(1-Q41)+Q42*(1-Q42)</f>
        <v>0.44444444444444448</v>
      </c>
      <c r="Q43" s="29"/>
      <c r="T43" s="2"/>
      <c r="U43" s="2" t="s">
        <v>46</v>
      </c>
      <c r="V43" s="2"/>
      <c r="W43" s="2" t="s">
        <v>48</v>
      </c>
    </row>
    <row r="44" spans="1:23" x14ac:dyDescent="0.2">
      <c r="J44" s="25"/>
      <c r="L44" s="26"/>
      <c r="M44" s="26"/>
      <c r="N44" s="28">
        <f>O40*N43+Q40*P43</f>
        <v>0.33333333333333337</v>
      </c>
      <c r="O44" s="28"/>
      <c r="P44" s="28"/>
      <c r="Q44" s="28"/>
      <c r="T44" s="2"/>
      <c r="U44" s="2"/>
      <c r="V44" s="2"/>
    </row>
    <row r="45" spans="1:23" x14ac:dyDescent="0.2">
      <c r="L45" s="40" t="s">
        <v>26</v>
      </c>
      <c r="M45" s="42"/>
      <c r="N45" s="34">
        <f>N12-N44</f>
        <v>0.16666666666666663</v>
      </c>
      <c r="O45" s="35"/>
      <c r="P45" s="35"/>
      <c r="Q45" s="36"/>
      <c r="T45" s="2"/>
      <c r="U45" s="2" t="s">
        <v>35</v>
      </c>
      <c r="V45" s="2"/>
      <c r="W45" s="2"/>
    </row>
    <row r="46" spans="1:23" x14ac:dyDescent="0.2">
      <c r="T46" s="2" t="s">
        <v>44</v>
      </c>
      <c r="U46" s="2"/>
      <c r="V46" s="2" t="s">
        <v>43</v>
      </c>
      <c r="W46" s="2"/>
    </row>
    <row r="47" spans="1:23" x14ac:dyDescent="0.2">
      <c r="T47" s="2" t="s">
        <v>48</v>
      </c>
      <c r="U47" s="2"/>
      <c r="V47" s="2" t="s">
        <v>45</v>
      </c>
      <c r="W47" s="2"/>
    </row>
    <row r="48" spans="1:23" x14ac:dyDescent="0.2">
      <c r="T48" s="2"/>
      <c r="U48" s="2"/>
      <c r="V48" s="2"/>
      <c r="W48" s="2"/>
    </row>
    <row r="49" spans="20:23" x14ac:dyDescent="0.2">
      <c r="T49" s="2"/>
      <c r="U49" s="2"/>
      <c r="V49" s="2"/>
      <c r="W49" s="2"/>
    </row>
  </sheetData>
  <mergeCells count="78">
    <mergeCell ref="L45:M45"/>
    <mergeCell ref="N45:Q45"/>
    <mergeCell ref="L34:M34"/>
    <mergeCell ref="N34:Q34"/>
    <mergeCell ref="J36:J44"/>
    <mergeCell ref="L36:M40"/>
    <mergeCell ref="N36:Q36"/>
    <mergeCell ref="N37:Q37"/>
    <mergeCell ref="N38:O38"/>
    <mergeCell ref="P38:Q38"/>
    <mergeCell ref="L43:M44"/>
    <mergeCell ref="N43:O43"/>
    <mergeCell ref="P43:Q43"/>
    <mergeCell ref="N44:Q44"/>
    <mergeCell ref="L23:M23"/>
    <mergeCell ref="N23:Q23"/>
    <mergeCell ref="J25:J33"/>
    <mergeCell ref="L25:M29"/>
    <mergeCell ref="N25:Q25"/>
    <mergeCell ref="N26:Q26"/>
    <mergeCell ref="N27:O27"/>
    <mergeCell ref="P27:Q27"/>
    <mergeCell ref="L32:M33"/>
    <mergeCell ref="N32:O32"/>
    <mergeCell ref="P32:Q32"/>
    <mergeCell ref="N33:Q33"/>
    <mergeCell ref="J14:J22"/>
    <mergeCell ref="L14:M18"/>
    <mergeCell ref="N14:Q14"/>
    <mergeCell ref="N15:Q15"/>
    <mergeCell ref="N16:O16"/>
    <mergeCell ref="P16:Q16"/>
    <mergeCell ref="L21:M22"/>
    <mergeCell ref="N21:O21"/>
    <mergeCell ref="P21:Q21"/>
    <mergeCell ref="N22:Q22"/>
    <mergeCell ref="J9:J12"/>
    <mergeCell ref="L9:M9"/>
    <mergeCell ref="N9:Q9"/>
    <mergeCell ref="N10:O10"/>
    <mergeCell ref="P10:Q10"/>
    <mergeCell ref="N11:O11"/>
    <mergeCell ref="P11:Q11"/>
    <mergeCell ref="L12:M12"/>
    <mergeCell ref="N12:Q12"/>
    <mergeCell ref="C32:D33"/>
    <mergeCell ref="E32:F32"/>
    <mergeCell ref="G32:H32"/>
    <mergeCell ref="E33:H33"/>
    <mergeCell ref="C34:D34"/>
    <mergeCell ref="E34:H34"/>
    <mergeCell ref="C23:D23"/>
    <mergeCell ref="E23:H23"/>
    <mergeCell ref="E10:F10"/>
    <mergeCell ref="G10:H10"/>
    <mergeCell ref="A25:A33"/>
    <mergeCell ref="C25:D29"/>
    <mergeCell ref="E25:H25"/>
    <mergeCell ref="E26:H26"/>
    <mergeCell ref="E27:F27"/>
    <mergeCell ref="G27:H27"/>
    <mergeCell ref="A14:A22"/>
    <mergeCell ref="C14:D18"/>
    <mergeCell ref="E14:H14"/>
    <mergeCell ref="E15:H15"/>
    <mergeCell ref="E16:F16"/>
    <mergeCell ref="G16:H16"/>
    <mergeCell ref="C21:D22"/>
    <mergeCell ref="E21:F21"/>
    <mergeCell ref="G21:H21"/>
    <mergeCell ref="E22:H22"/>
    <mergeCell ref="A9:A12"/>
    <mergeCell ref="C9:D9"/>
    <mergeCell ref="E9:H9"/>
    <mergeCell ref="E11:F11"/>
    <mergeCell ref="G11:H11"/>
    <mergeCell ref="C12:D12"/>
    <mergeCell ref="E12:H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93BB-0710-1748-A1F9-DC4473E2201A}">
  <dimension ref="A1:S13"/>
  <sheetViews>
    <sheetView workbookViewId="0">
      <selection activeCell="J23" sqref="J23"/>
    </sheetView>
  </sheetViews>
  <sheetFormatPr baseColWidth="10" defaultRowHeight="16" x14ac:dyDescent="0.2"/>
  <cols>
    <col min="1" max="3" width="10.83203125" style="2"/>
    <col min="4" max="4" width="12.1640625" style="2" bestFit="1" customWidth="1"/>
    <col min="5" max="6" width="12.1640625" style="2" customWidth="1"/>
    <col min="7" max="9" width="10.83203125" style="2"/>
    <col min="10" max="10" width="12.1640625" style="2" bestFit="1" customWidth="1"/>
    <col min="11" max="19" width="10.83203125" style="2"/>
  </cols>
  <sheetData>
    <row r="1" spans="1:13" x14ac:dyDescent="0.2">
      <c r="G1" s="1">
        <v>11</v>
      </c>
      <c r="H1" s="1"/>
      <c r="I1" s="1"/>
    </row>
    <row r="2" spans="1:13" x14ac:dyDescent="0.2">
      <c r="G2" s="2" t="s">
        <v>49</v>
      </c>
    </row>
    <row r="3" spans="1:13" x14ac:dyDescent="0.2">
      <c r="D3" s="2" t="s">
        <v>50</v>
      </c>
      <c r="J3" s="2" t="s">
        <v>51</v>
      </c>
    </row>
    <row r="4" spans="1:13" x14ac:dyDescent="0.2">
      <c r="C4" s="11">
        <f>D4/G1</f>
        <v>0.36363636363636365</v>
      </c>
      <c r="D4" s="1">
        <v>4</v>
      </c>
      <c r="E4" s="1"/>
      <c r="F4" s="1"/>
      <c r="G4" s="11">
        <f>C4*(1-C4)+K4*(1-K4)</f>
        <v>0.46280991735537191</v>
      </c>
      <c r="H4" s="11"/>
      <c r="J4" s="1">
        <v>7</v>
      </c>
      <c r="K4" s="11">
        <f>J4/G1</f>
        <v>0.63636363636363635</v>
      </c>
    </row>
    <row r="5" spans="1:13" x14ac:dyDescent="0.2">
      <c r="D5" s="2" t="s">
        <v>52</v>
      </c>
      <c r="J5" s="2" t="s">
        <v>53</v>
      </c>
    </row>
    <row r="6" spans="1:13" x14ac:dyDescent="0.2">
      <c r="B6" s="2" t="s">
        <v>50</v>
      </c>
      <c r="D6" s="2" t="s">
        <v>51</v>
      </c>
      <c r="J6" s="2" t="s">
        <v>50</v>
      </c>
      <c r="L6" s="2" t="s">
        <v>51</v>
      </c>
    </row>
    <row r="7" spans="1:13" x14ac:dyDescent="0.2">
      <c r="A7" s="2">
        <f>B7/D4</f>
        <v>0.25</v>
      </c>
      <c r="B7" s="1">
        <v>1</v>
      </c>
      <c r="C7" s="1">
        <f>D7/D4</f>
        <v>0.75</v>
      </c>
      <c r="D7" s="1">
        <v>3</v>
      </c>
      <c r="E7" s="11">
        <f>C7*(1-C7)+A7*(1-A7)</f>
        <v>0.375</v>
      </c>
      <c r="F7" s="11">
        <f>G$4-E7</f>
        <v>8.7809917355371914E-2</v>
      </c>
      <c r="H7" s="11">
        <f>G$4-I7</f>
        <v>5.4646652049249456E-2</v>
      </c>
      <c r="I7" s="11">
        <f>K7*(1-K7)+M7*(1-M7)</f>
        <v>0.40816326530612246</v>
      </c>
      <c r="J7" s="1">
        <v>5</v>
      </c>
      <c r="K7" s="11">
        <f>J7/J4</f>
        <v>0.7142857142857143</v>
      </c>
      <c r="L7" s="1">
        <v>2</v>
      </c>
      <c r="M7" s="11">
        <f>L7/J4</f>
        <v>0.2857142857142857</v>
      </c>
    </row>
    <row r="8" spans="1:13" x14ac:dyDescent="0.2">
      <c r="D8" s="2" t="s">
        <v>53</v>
      </c>
      <c r="J8" s="2" t="s">
        <v>54</v>
      </c>
      <c r="K8" s="11"/>
    </row>
    <row r="9" spans="1:13" x14ac:dyDescent="0.2">
      <c r="B9" s="2" t="s">
        <v>50</v>
      </c>
      <c r="D9" s="2" t="s">
        <v>51</v>
      </c>
      <c r="J9" s="2" t="s">
        <v>50</v>
      </c>
      <c r="L9" s="2" t="s">
        <v>51</v>
      </c>
    </row>
    <row r="10" spans="1:13" x14ac:dyDescent="0.2">
      <c r="A10" s="11">
        <f>B10/D7</f>
        <v>0.33333333333333331</v>
      </c>
      <c r="B10" s="1">
        <v>1</v>
      </c>
      <c r="C10" s="11">
        <f>D10/D7</f>
        <v>0.66666666666666663</v>
      </c>
      <c r="D10" s="1">
        <v>2</v>
      </c>
      <c r="E10" s="11">
        <f>C10*(1-C10)+A10*(1-A10)</f>
        <v>0.44444444444444448</v>
      </c>
      <c r="F10" s="11">
        <f>G$4-E10</f>
        <v>1.8365472910927438E-2</v>
      </c>
      <c r="H10" s="11">
        <f>G$4-I10</f>
        <v>-1.7190082644628069E-2</v>
      </c>
      <c r="I10" s="2">
        <f>K10*(1-K10)+M10*(1-M10)</f>
        <v>0.48</v>
      </c>
      <c r="J10" s="1">
        <v>3</v>
      </c>
      <c r="K10" s="1">
        <f>J10/J7</f>
        <v>0.6</v>
      </c>
      <c r="L10" s="1">
        <v>2</v>
      </c>
      <c r="M10" s="2">
        <f>L10/J7</f>
        <v>0.4</v>
      </c>
    </row>
    <row r="11" spans="1:13" x14ac:dyDescent="0.2">
      <c r="C11" s="11"/>
      <c r="J11" s="2" t="s">
        <v>55</v>
      </c>
    </row>
    <row r="12" spans="1:13" x14ac:dyDescent="0.2">
      <c r="J12" s="2" t="s">
        <v>50</v>
      </c>
      <c r="L12" s="2" t="s">
        <v>51</v>
      </c>
    </row>
    <row r="13" spans="1:13" x14ac:dyDescent="0.2">
      <c r="H13" s="11">
        <f>G$4-I13</f>
        <v>1.8365472910927438E-2</v>
      </c>
      <c r="I13" s="11">
        <f>K13*(1-K13)+M13*(1-M13)</f>
        <v>0.44444444444444448</v>
      </c>
      <c r="J13" s="1">
        <v>1</v>
      </c>
      <c r="K13" s="11">
        <f>J13/J10</f>
        <v>0.33333333333333331</v>
      </c>
      <c r="L13" s="1">
        <v>2</v>
      </c>
      <c r="M13" s="11">
        <f>L13/J10</f>
        <v>0.66666666666666663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5879-21B1-8E48-B44F-7EE7DE43AA65}">
  <dimension ref="A1:N18"/>
  <sheetViews>
    <sheetView zoomScale="125" zoomScaleNormal="125" workbookViewId="0">
      <selection sqref="A1:N1048576"/>
    </sheetView>
  </sheetViews>
  <sheetFormatPr baseColWidth="10" defaultRowHeight="16" x14ac:dyDescent="0.2"/>
  <cols>
    <col min="1" max="1" width="22.83203125" style="3" bestFit="1" customWidth="1"/>
    <col min="2" max="7" width="5.83203125" customWidth="1"/>
    <col min="9" max="14" width="5.83203125" customWidth="1"/>
  </cols>
  <sheetData>
    <row r="1" spans="1:14" x14ac:dyDescent="0.2">
      <c r="A1" s="3" t="s">
        <v>56</v>
      </c>
      <c r="B1" s="49" t="s">
        <v>58</v>
      </c>
      <c r="C1" s="49"/>
      <c r="D1" s="49"/>
      <c r="E1" s="49"/>
      <c r="F1" s="49"/>
      <c r="G1" s="49"/>
      <c r="H1" s="2"/>
      <c r="I1" s="49" t="s">
        <v>63</v>
      </c>
      <c r="J1" s="49"/>
      <c r="K1" s="49"/>
      <c r="L1" s="49"/>
      <c r="M1" s="49"/>
      <c r="N1" s="49"/>
    </row>
    <row r="2" spans="1:14" x14ac:dyDescent="0.2">
      <c r="A2" s="3" t="s">
        <v>66</v>
      </c>
      <c r="B2" s="18"/>
      <c r="C2" s="18"/>
      <c r="D2" s="49">
        <f>D4+E4</f>
        <v>100</v>
      </c>
      <c r="E2" s="49"/>
      <c r="F2" s="18"/>
      <c r="G2" s="18"/>
      <c r="H2" s="2"/>
      <c r="I2" s="18"/>
      <c r="J2" s="18"/>
      <c r="K2" s="49">
        <f>K4+L4</f>
        <v>100</v>
      </c>
      <c r="L2" s="49"/>
      <c r="M2" s="18"/>
      <c r="N2" s="18"/>
    </row>
    <row r="3" spans="1:14" x14ac:dyDescent="0.2">
      <c r="A3" s="3" t="s">
        <v>57</v>
      </c>
      <c r="B3" s="18"/>
      <c r="C3" s="18"/>
      <c r="D3" s="1">
        <v>0</v>
      </c>
      <c r="E3" s="1">
        <v>1</v>
      </c>
      <c r="F3" s="18"/>
      <c r="G3" s="18"/>
      <c r="H3" s="2"/>
      <c r="I3" s="18"/>
      <c r="J3" s="18"/>
      <c r="K3" s="1">
        <v>0</v>
      </c>
      <c r="L3" s="1">
        <v>1</v>
      </c>
      <c r="M3" s="18"/>
      <c r="N3" s="18"/>
    </row>
    <row r="4" spans="1:14" x14ac:dyDescent="0.2">
      <c r="B4" s="18"/>
      <c r="C4" s="18"/>
      <c r="D4" s="2">
        <v>60</v>
      </c>
      <c r="E4" s="2">
        <v>40</v>
      </c>
      <c r="F4" s="18"/>
      <c r="G4" s="18"/>
      <c r="H4" s="2"/>
      <c r="I4" s="18"/>
      <c r="J4" s="18"/>
      <c r="K4" s="2">
        <v>60</v>
      </c>
      <c r="L4" s="2">
        <v>40</v>
      </c>
      <c r="M4" s="18"/>
      <c r="N4" s="18"/>
    </row>
    <row r="5" spans="1:14" x14ac:dyDescent="0.2">
      <c r="A5" s="3" t="s">
        <v>3</v>
      </c>
      <c r="B5" s="18"/>
      <c r="C5" s="18"/>
      <c r="D5" s="2">
        <f>D4/$D2</f>
        <v>0.6</v>
      </c>
      <c r="E5" s="2">
        <f>E4/$D2</f>
        <v>0.4</v>
      </c>
      <c r="F5" s="18"/>
      <c r="G5" s="18"/>
      <c r="H5" s="2"/>
      <c r="I5" s="18"/>
      <c r="J5" s="18"/>
      <c r="K5" s="2">
        <f>K4/$D2</f>
        <v>0.6</v>
      </c>
      <c r="L5" s="2">
        <f>L4/$D2</f>
        <v>0.4</v>
      </c>
      <c r="M5" s="18"/>
      <c r="N5" s="18"/>
    </row>
    <row r="6" spans="1:14" x14ac:dyDescent="0.2">
      <c r="A6" s="3" t="s">
        <v>62</v>
      </c>
      <c r="B6" s="18"/>
      <c r="C6" s="18"/>
      <c r="D6" s="47">
        <f>D5*(1-D5)+E5*(1-E5)</f>
        <v>0.48</v>
      </c>
      <c r="E6" s="47"/>
      <c r="F6" s="18"/>
      <c r="G6" s="18"/>
      <c r="H6" s="2"/>
      <c r="I6" s="18"/>
      <c r="J6" s="18"/>
      <c r="K6" s="47">
        <f>K5*(1-K5)+L5*(1-L5)</f>
        <v>0.48</v>
      </c>
      <c r="L6" s="47"/>
      <c r="M6" s="18"/>
      <c r="N6" s="18"/>
    </row>
    <row r="7" spans="1:14" x14ac:dyDescent="0.2">
      <c r="B7" s="18"/>
      <c r="C7" s="18"/>
      <c r="D7" s="18"/>
      <c r="E7" s="18"/>
      <c r="F7" s="18"/>
      <c r="G7" s="18"/>
      <c r="H7" s="2"/>
      <c r="I7" s="18"/>
      <c r="J7" s="18"/>
      <c r="K7" s="18"/>
      <c r="L7" s="18"/>
      <c r="M7" s="18"/>
      <c r="N7" s="18"/>
    </row>
    <row r="8" spans="1:14" x14ac:dyDescent="0.2">
      <c r="A8" s="3" t="s">
        <v>60</v>
      </c>
      <c r="B8" s="49" t="s">
        <v>14</v>
      </c>
      <c r="C8" s="49"/>
      <c r="D8" s="1"/>
      <c r="E8" s="1"/>
      <c r="F8" s="49" t="s">
        <v>15</v>
      </c>
      <c r="G8" s="49"/>
      <c r="H8" s="2"/>
      <c r="I8" s="49" t="s">
        <v>64</v>
      </c>
      <c r="J8" s="49"/>
      <c r="K8" s="1"/>
      <c r="L8" s="1"/>
      <c r="M8" s="49" t="s">
        <v>65</v>
      </c>
      <c r="N8" s="49"/>
    </row>
    <row r="9" spans="1:14" x14ac:dyDescent="0.2">
      <c r="A9" s="3" t="s">
        <v>67</v>
      </c>
      <c r="B9" s="49">
        <f>B12+C12</f>
        <v>70</v>
      </c>
      <c r="C9" s="49"/>
      <c r="D9" s="1"/>
      <c r="E9" s="1"/>
      <c r="F9" s="49">
        <f>F12+G12</f>
        <v>30</v>
      </c>
      <c r="G9" s="49"/>
      <c r="H9" s="2"/>
      <c r="I9" s="49">
        <f>I12+J12</f>
        <v>60</v>
      </c>
      <c r="J9" s="49"/>
      <c r="K9" s="1"/>
      <c r="L9" s="1"/>
      <c r="M9" s="49">
        <f>M12+N12</f>
        <v>40</v>
      </c>
      <c r="N9" s="49"/>
    </row>
    <row r="10" spans="1:14" x14ac:dyDescent="0.2">
      <c r="B10" s="49">
        <f>B9/D2</f>
        <v>0.7</v>
      </c>
      <c r="C10" s="49"/>
      <c r="D10" s="1"/>
      <c r="E10" s="1"/>
      <c r="F10" s="49">
        <f>F9/D2</f>
        <v>0.3</v>
      </c>
      <c r="G10" s="49"/>
      <c r="H10" s="2"/>
      <c r="I10" s="49">
        <f>I9/K2</f>
        <v>0.6</v>
      </c>
      <c r="J10" s="49"/>
      <c r="K10" s="1"/>
      <c r="L10" s="1"/>
      <c r="M10" s="49">
        <f>M9/K2</f>
        <v>0.4</v>
      </c>
      <c r="N10" s="49"/>
    </row>
    <row r="11" spans="1:14" x14ac:dyDescent="0.2">
      <c r="A11" s="3" t="s">
        <v>57</v>
      </c>
      <c r="B11" s="1">
        <v>0</v>
      </c>
      <c r="C11" s="1">
        <v>1</v>
      </c>
      <c r="D11" s="2"/>
      <c r="E11" s="2"/>
      <c r="F11" s="1">
        <v>0</v>
      </c>
      <c r="G11" s="1">
        <v>1</v>
      </c>
      <c r="H11" s="2"/>
      <c r="I11" s="1">
        <v>0</v>
      </c>
      <c r="J11" s="1">
        <v>1</v>
      </c>
      <c r="K11" s="2"/>
      <c r="L11" s="2"/>
      <c r="M11" s="1">
        <v>0</v>
      </c>
      <c r="N11" s="1">
        <v>1</v>
      </c>
    </row>
    <row r="12" spans="1:14" x14ac:dyDescent="0.2">
      <c r="B12" s="2">
        <v>50</v>
      </c>
      <c r="C12" s="2">
        <v>20</v>
      </c>
      <c r="D12" s="2"/>
      <c r="E12" s="2"/>
      <c r="F12" s="2">
        <v>10</v>
      </c>
      <c r="G12" s="2">
        <v>20</v>
      </c>
      <c r="H12" s="2"/>
      <c r="I12" s="2">
        <v>50</v>
      </c>
      <c r="J12" s="2">
        <v>10</v>
      </c>
      <c r="K12" s="2"/>
      <c r="L12" s="2"/>
      <c r="M12" s="2">
        <v>10</v>
      </c>
      <c r="N12" s="2">
        <v>30</v>
      </c>
    </row>
    <row r="13" spans="1:14" x14ac:dyDescent="0.2">
      <c r="A13" s="3" t="s">
        <v>3</v>
      </c>
      <c r="B13" s="2">
        <f>B12/$B9</f>
        <v>0.7142857142857143</v>
      </c>
      <c r="C13" s="2">
        <f>C12/$B9</f>
        <v>0.2857142857142857</v>
      </c>
      <c r="D13" s="2"/>
      <c r="E13" s="2"/>
      <c r="F13" s="2">
        <f>F12/$F9</f>
        <v>0.33333333333333331</v>
      </c>
      <c r="G13" s="2">
        <f>G12/$F9</f>
        <v>0.66666666666666663</v>
      </c>
      <c r="H13" s="2"/>
      <c r="I13" s="2">
        <f>I12/$B9</f>
        <v>0.7142857142857143</v>
      </c>
      <c r="J13" s="2">
        <f>J12/$B9</f>
        <v>0.14285714285714285</v>
      </c>
      <c r="K13" s="2"/>
      <c r="L13" s="2"/>
      <c r="M13" s="2">
        <f>M12/$F9</f>
        <v>0.33333333333333331</v>
      </c>
      <c r="N13" s="2">
        <f>N12/$F9</f>
        <v>1</v>
      </c>
    </row>
    <row r="14" spans="1:14" x14ac:dyDescent="0.2">
      <c r="A14" s="3" t="s">
        <v>61</v>
      </c>
      <c r="B14" s="47">
        <f>B13*(1-B13)+C13*(1-C13)</f>
        <v>0.40816326530612246</v>
      </c>
      <c r="C14" s="47"/>
      <c r="D14" s="11"/>
      <c r="E14" s="11"/>
      <c r="F14" s="47">
        <f>F13*(1-F13)+G13*(1-G13)</f>
        <v>0.44444444444444448</v>
      </c>
      <c r="G14" s="47"/>
      <c r="I14" s="47">
        <f>I13*(1-I13)+J13*(1-J13)</f>
        <v>0.32653061224489799</v>
      </c>
      <c r="J14" s="47"/>
      <c r="K14" s="11"/>
      <c r="L14" s="11"/>
      <c r="M14" s="47">
        <f>M13*(1-M13)+N13*(1-N13)</f>
        <v>0.22222222222222224</v>
      </c>
      <c r="N14" s="47"/>
    </row>
    <row r="15" spans="1:14" x14ac:dyDescent="0.2">
      <c r="A15" s="3" t="s">
        <v>75</v>
      </c>
      <c r="D15" s="48">
        <f>B10*B14+F10*F14</f>
        <v>0.419047619047619</v>
      </c>
      <c r="E15" s="48"/>
      <c r="K15" s="48">
        <f>I10*I14+M10*M14</f>
        <v>0.2848072562358277</v>
      </c>
      <c r="L15" s="48"/>
    </row>
    <row r="17" spans="1:12" x14ac:dyDescent="0.2">
      <c r="A17" s="3" t="s">
        <v>59</v>
      </c>
      <c r="D17" s="48">
        <f>D6-D15</f>
        <v>6.095238095238098E-2</v>
      </c>
      <c r="E17" s="48"/>
      <c r="K17" s="48">
        <f>K6-K15</f>
        <v>0.19519274376417228</v>
      </c>
      <c r="L17" s="48"/>
    </row>
    <row r="18" spans="1:12" x14ac:dyDescent="0.2">
      <c r="B18" s="47"/>
      <c r="C18" s="47"/>
    </row>
  </sheetData>
  <mergeCells count="27">
    <mergeCell ref="I1:N1"/>
    <mergeCell ref="B1:G1"/>
    <mergeCell ref="F8:G8"/>
    <mergeCell ref="B9:C9"/>
    <mergeCell ref="B8:C8"/>
    <mergeCell ref="F9:G9"/>
    <mergeCell ref="D2:E2"/>
    <mergeCell ref="B14:C14"/>
    <mergeCell ref="F14:G14"/>
    <mergeCell ref="D15:E15"/>
    <mergeCell ref="D6:E6"/>
    <mergeCell ref="B18:C18"/>
    <mergeCell ref="B10:C10"/>
    <mergeCell ref="F10:G10"/>
    <mergeCell ref="I10:J10"/>
    <mergeCell ref="M10:N10"/>
    <mergeCell ref="K2:L2"/>
    <mergeCell ref="K6:L6"/>
    <mergeCell ref="I8:J8"/>
    <mergeCell ref="M8:N8"/>
    <mergeCell ref="I9:J9"/>
    <mergeCell ref="M9:N9"/>
    <mergeCell ref="I14:J14"/>
    <mergeCell ref="M14:N14"/>
    <mergeCell ref="K15:L15"/>
    <mergeCell ref="D17:E17"/>
    <mergeCell ref="K17:L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34A1-C605-C748-8C46-2159254F6BED}">
  <dimension ref="A1:N17"/>
  <sheetViews>
    <sheetView zoomScale="125" zoomScaleNormal="125" workbookViewId="0">
      <selection activeCell="A15" sqref="A15"/>
    </sheetView>
  </sheetViews>
  <sheetFormatPr baseColWidth="10" defaultRowHeight="16" x14ac:dyDescent="0.2"/>
  <cols>
    <col min="1" max="1" width="22.83203125" style="3" bestFit="1" customWidth="1"/>
    <col min="2" max="14" width="5.83203125" customWidth="1"/>
  </cols>
  <sheetData>
    <row r="1" spans="1:14" x14ac:dyDescent="0.2">
      <c r="A1" s="3" t="s">
        <v>56</v>
      </c>
      <c r="D1" s="50" t="s">
        <v>72</v>
      </c>
      <c r="E1" s="50"/>
      <c r="K1" s="50" t="s">
        <v>73</v>
      </c>
      <c r="L1" s="50"/>
    </row>
    <row r="2" spans="1:14" x14ac:dyDescent="0.2">
      <c r="A2" s="3" t="s">
        <v>66</v>
      </c>
      <c r="D2" s="50">
        <v>180</v>
      </c>
      <c r="E2" s="50"/>
      <c r="K2" s="50">
        <v>180</v>
      </c>
      <c r="L2" s="50"/>
    </row>
    <row r="3" spans="1:14" x14ac:dyDescent="0.2">
      <c r="A3" s="3" t="s">
        <v>57</v>
      </c>
      <c r="D3" s="2">
        <v>0</v>
      </c>
      <c r="E3" s="2">
        <v>1</v>
      </c>
      <c r="K3" s="2">
        <v>0</v>
      </c>
      <c r="L3" s="2">
        <v>1</v>
      </c>
    </row>
    <row r="4" spans="1:14" x14ac:dyDescent="0.2">
      <c r="D4" s="2">
        <v>110</v>
      </c>
      <c r="E4" s="2">
        <v>70</v>
      </c>
      <c r="K4" s="2">
        <v>110</v>
      </c>
      <c r="L4" s="2">
        <v>70</v>
      </c>
    </row>
    <row r="5" spans="1:14" x14ac:dyDescent="0.2">
      <c r="A5" s="3" t="s">
        <v>3</v>
      </c>
      <c r="D5" s="19">
        <f>D4/D2</f>
        <v>0.61111111111111116</v>
      </c>
      <c r="E5" s="19">
        <f>E4/D2</f>
        <v>0.3888888888888889</v>
      </c>
      <c r="K5" s="11">
        <f>K4/K2</f>
        <v>0.61111111111111116</v>
      </c>
      <c r="L5" s="11">
        <f>L4/K2</f>
        <v>0.3888888888888889</v>
      </c>
    </row>
    <row r="6" spans="1:14" x14ac:dyDescent="0.2">
      <c r="A6" s="3" t="s">
        <v>62</v>
      </c>
      <c r="D6" s="47">
        <f>D5*(1-D5)+E5*(1-E5)</f>
        <v>0.47530864197530864</v>
      </c>
      <c r="E6" s="47"/>
      <c r="K6" s="47">
        <f>K5*(1-K5)+L5*(1-L5)</f>
        <v>0.47530864197530864</v>
      </c>
      <c r="L6" s="47"/>
    </row>
    <row r="8" spans="1:14" x14ac:dyDescent="0.2">
      <c r="A8" s="3" t="s">
        <v>60</v>
      </c>
      <c r="B8" s="50" t="s">
        <v>68</v>
      </c>
      <c r="C8" s="50"/>
      <c r="F8" s="50" t="s">
        <v>69</v>
      </c>
      <c r="G8" s="50"/>
      <c r="I8" s="50" t="s">
        <v>70</v>
      </c>
      <c r="J8" s="50"/>
      <c r="M8" s="50" t="s">
        <v>71</v>
      </c>
      <c r="N8" s="50"/>
    </row>
    <row r="9" spans="1:14" x14ac:dyDescent="0.2">
      <c r="A9" s="3" t="s">
        <v>67</v>
      </c>
      <c r="B9" s="50">
        <v>80</v>
      </c>
      <c r="C9" s="50"/>
      <c r="F9" s="50">
        <v>100</v>
      </c>
      <c r="G9" s="50"/>
      <c r="I9" s="50">
        <v>120</v>
      </c>
      <c r="J9" s="50"/>
      <c r="M9" s="50">
        <v>60</v>
      </c>
      <c r="N9" s="50"/>
    </row>
    <row r="10" spans="1:14" x14ac:dyDescent="0.2">
      <c r="A10" s="3" t="s">
        <v>3</v>
      </c>
      <c r="B10" s="47">
        <f>B9/D2</f>
        <v>0.44444444444444442</v>
      </c>
      <c r="C10" s="47"/>
      <c r="D10" s="20"/>
      <c r="E10" s="20"/>
      <c r="F10" s="47">
        <f>F9/D2</f>
        <v>0.55555555555555558</v>
      </c>
      <c r="G10" s="47"/>
      <c r="H10" s="20"/>
      <c r="I10" s="47">
        <f>I9/K2</f>
        <v>0.66666666666666663</v>
      </c>
      <c r="J10" s="47"/>
      <c r="K10" s="20"/>
      <c r="L10" s="20"/>
      <c r="M10" s="47">
        <f>M9/K2</f>
        <v>0.33333333333333331</v>
      </c>
      <c r="N10" s="47"/>
    </row>
    <row r="11" spans="1:14" x14ac:dyDescent="0.2">
      <c r="A11" s="3" t="s">
        <v>57</v>
      </c>
      <c r="B11" s="2">
        <v>0</v>
      </c>
      <c r="C11" s="2">
        <v>1</v>
      </c>
      <c r="F11" s="2">
        <v>0</v>
      </c>
      <c r="G11" s="2">
        <v>1</v>
      </c>
      <c r="I11" s="2">
        <v>0</v>
      </c>
      <c r="J11" s="2">
        <v>1</v>
      </c>
      <c r="M11" s="2">
        <v>0</v>
      </c>
      <c r="N11" s="2">
        <v>1</v>
      </c>
    </row>
    <row r="12" spans="1:14" x14ac:dyDescent="0.2">
      <c r="B12" s="2">
        <v>30</v>
      </c>
      <c r="C12" s="2">
        <v>50</v>
      </c>
      <c r="F12" s="2">
        <v>80</v>
      </c>
      <c r="G12" s="2">
        <v>20</v>
      </c>
      <c r="I12" s="2">
        <v>90</v>
      </c>
      <c r="J12" s="2">
        <v>30</v>
      </c>
      <c r="M12" s="2">
        <v>20</v>
      </c>
      <c r="N12" s="2">
        <v>40</v>
      </c>
    </row>
    <row r="13" spans="1:14" x14ac:dyDescent="0.2">
      <c r="A13" s="3" t="s">
        <v>3</v>
      </c>
      <c r="B13" s="19">
        <f>B12/B9</f>
        <v>0.375</v>
      </c>
      <c r="C13" s="19">
        <f>C12/B9</f>
        <v>0.625</v>
      </c>
      <c r="F13" s="19">
        <f>F12/F9</f>
        <v>0.8</v>
      </c>
      <c r="G13" s="19">
        <f>G12/F9</f>
        <v>0.2</v>
      </c>
      <c r="I13" s="11">
        <f>I12/I9</f>
        <v>0.75</v>
      </c>
      <c r="J13" s="11">
        <f>J12/I9</f>
        <v>0.25</v>
      </c>
      <c r="M13" s="11">
        <f>M12/M9</f>
        <v>0.33333333333333331</v>
      </c>
      <c r="N13" s="11">
        <f>N12/M9</f>
        <v>0.66666666666666663</v>
      </c>
    </row>
    <row r="14" spans="1:14" x14ac:dyDescent="0.2">
      <c r="A14" s="3" t="s">
        <v>61</v>
      </c>
      <c r="B14" s="47">
        <f>B13*(1-B13)+C13*(1-C13)</f>
        <v>0.46875</v>
      </c>
      <c r="C14" s="47"/>
      <c r="F14" s="47">
        <f>F13*(1-F13)+G13*(1-G13)</f>
        <v>0.32</v>
      </c>
      <c r="G14" s="47"/>
      <c r="I14" s="47">
        <f>I13*(1-I13)+J13*(1-J13)</f>
        <v>0.375</v>
      </c>
      <c r="J14" s="47"/>
      <c r="M14" s="47">
        <f>M13*(1-M13)+N13*(1-N13)</f>
        <v>0.44444444444444448</v>
      </c>
      <c r="N14" s="47"/>
    </row>
    <row r="15" spans="1:14" x14ac:dyDescent="0.2">
      <c r="A15" s="3" t="s">
        <v>75</v>
      </c>
      <c r="D15" s="48">
        <f>B10*B14+F10*F14</f>
        <v>0.38611111111111107</v>
      </c>
      <c r="E15" s="48"/>
      <c r="K15" s="47">
        <f>I10*I14+M10*M14</f>
        <v>0.39814814814814814</v>
      </c>
      <c r="L15" s="47"/>
    </row>
    <row r="16" spans="1:14" x14ac:dyDescent="0.2">
      <c r="D16" s="19"/>
      <c r="E16" s="19"/>
      <c r="K16" s="11"/>
      <c r="L16" s="11"/>
    </row>
    <row r="17" spans="1:12" x14ac:dyDescent="0.2">
      <c r="A17" s="3" t="s">
        <v>59</v>
      </c>
      <c r="D17" s="47">
        <f>D6-D15</f>
        <v>8.9197530864197572E-2</v>
      </c>
      <c r="E17" s="50"/>
      <c r="K17" s="47">
        <f>K6-K15</f>
        <v>7.7160493827160503E-2</v>
      </c>
      <c r="L17" s="50"/>
    </row>
  </sheetData>
  <mergeCells count="26">
    <mergeCell ref="B8:C8"/>
    <mergeCell ref="B9:C9"/>
    <mergeCell ref="B14:C14"/>
    <mergeCell ref="F8:G8"/>
    <mergeCell ref="F9:G9"/>
    <mergeCell ref="F14:G14"/>
    <mergeCell ref="D15:E15"/>
    <mergeCell ref="K1:L1"/>
    <mergeCell ref="K2:L2"/>
    <mergeCell ref="K6:L6"/>
    <mergeCell ref="I8:J8"/>
    <mergeCell ref="D1:E1"/>
    <mergeCell ref="D2:E2"/>
    <mergeCell ref="D6:E6"/>
    <mergeCell ref="M8:N8"/>
    <mergeCell ref="I9:J9"/>
    <mergeCell ref="M9:N9"/>
    <mergeCell ref="I14:J14"/>
    <mergeCell ref="M14:N14"/>
    <mergeCell ref="M10:N10"/>
    <mergeCell ref="D17:E17"/>
    <mergeCell ref="K17:L17"/>
    <mergeCell ref="B10:C10"/>
    <mergeCell ref="F10:G10"/>
    <mergeCell ref="I10:J10"/>
    <mergeCell ref="K15:L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482E-F883-BC4B-B2D7-5D5AB9A6BC31}">
  <dimension ref="A1:N17"/>
  <sheetViews>
    <sheetView zoomScale="125" zoomScaleNormal="125" workbookViewId="0">
      <selection sqref="A1:O18"/>
    </sheetView>
  </sheetViews>
  <sheetFormatPr baseColWidth="10" defaultRowHeight="16" x14ac:dyDescent="0.2"/>
  <cols>
    <col min="1" max="1" width="22.83203125" style="3" bestFit="1" customWidth="1"/>
    <col min="2" max="14" width="5.83203125" customWidth="1"/>
  </cols>
  <sheetData>
    <row r="1" spans="1:14" x14ac:dyDescent="0.2">
      <c r="A1" s="3" t="s">
        <v>56</v>
      </c>
      <c r="D1" s="50" t="s">
        <v>58</v>
      </c>
      <c r="E1" s="50"/>
      <c r="K1" s="50" t="s">
        <v>74</v>
      </c>
      <c r="L1" s="50"/>
    </row>
    <row r="2" spans="1:14" x14ac:dyDescent="0.2">
      <c r="A2" s="3" t="s">
        <v>66</v>
      </c>
      <c r="D2" s="50">
        <v>50</v>
      </c>
      <c r="E2" s="50"/>
      <c r="K2" s="50">
        <v>50</v>
      </c>
      <c r="L2" s="50"/>
    </row>
    <row r="3" spans="1:14" x14ac:dyDescent="0.2">
      <c r="A3" s="3" t="s">
        <v>57</v>
      </c>
      <c r="D3" s="2">
        <v>1</v>
      </c>
      <c r="E3" s="2">
        <v>0</v>
      </c>
      <c r="K3" s="2">
        <v>1</v>
      </c>
      <c r="L3" s="2">
        <v>0</v>
      </c>
    </row>
    <row r="4" spans="1:14" x14ac:dyDescent="0.2">
      <c r="D4" s="2">
        <v>20</v>
      </c>
      <c r="E4" s="2">
        <v>30</v>
      </c>
      <c r="K4" s="2">
        <v>20</v>
      </c>
      <c r="L4" s="2">
        <v>30</v>
      </c>
    </row>
    <row r="5" spans="1:14" x14ac:dyDescent="0.2">
      <c r="A5" s="3" t="s">
        <v>3</v>
      </c>
      <c r="D5" s="2">
        <f>D4/D2</f>
        <v>0.4</v>
      </c>
      <c r="E5" s="2">
        <f>E4/D2</f>
        <v>0.6</v>
      </c>
      <c r="K5" s="2">
        <f>K4/K2</f>
        <v>0.4</v>
      </c>
      <c r="L5" s="2">
        <f>L4/K2</f>
        <v>0.6</v>
      </c>
    </row>
    <row r="6" spans="1:14" x14ac:dyDescent="0.2">
      <c r="A6" s="3" t="s">
        <v>62</v>
      </c>
      <c r="D6" s="50">
        <f>D5*(1-D5)+E5*(1-E5)</f>
        <v>0.48</v>
      </c>
      <c r="E6" s="50"/>
      <c r="K6" s="50">
        <f>K5*(1-K5)+L5*(1-L5)</f>
        <v>0.48</v>
      </c>
      <c r="L6" s="50"/>
    </row>
    <row r="8" spans="1:14" x14ac:dyDescent="0.2">
      <c r="A8" s="3" t="s">
        <v>60</v>
      </c>
      <c r="B8" s="50" t="s">
        <v>14</v>
      </c>
      <c r="C8" s="50"/>
      <c r="F8" s="50" t="s">
        <v>15</v>
      </c>
      <c r="G8" s="50"/>
      <c r="I8" s="50" t="s">
        <v>31</v>
      </c>
      <c r="J8" s="50"/>
      <c r="M8" s="50" t="s">
        <v>16</v>
      </c>
      <c r="N8" s="50"/>
    </row>
    <row r="9" spans="1:14" x14ac:dyDescent="0.2">
      <c r="A9" s="3" t="s">
        <v>67</v>
      </c>
      <c r="B9" s="50">
        <v>30</v>
      </c>
      <c r="C9" s="50"/>
      <c r="F9" s="50">
        <v>20</v>
      </c>
      <c r="G9" s="50"/>
      <c r="I9" s="50">
        <v>40</v>
      </c>
      <c r="J9" s="50"/>
      <c r="M9" s="50">
        <v>10</v>
      </c>
      <c r="N9" s="50"/>
    </row>
    <row r="10" spans="1:14" x14ac:dyDescent="0.2">
      <c r="B10" s="50">
        <f>B9/D2</f>
        <v>0.6</v>
      </c>
      <c r="C10" s="50"/>
      <c r="F10" s="50">
        <f>F9/D2</f>
        <v>0.4</v>
      </c>
      <c r="G10" s="50"/>
      <c r="I10" s="50">
        <f>I9/K2</f>
        <v>0.8</v>
      </c>
      <c r="J10" s="50"/>
      <c r="M10" s="50">
        <f>M9/K2</f>
        <v>0.2</v>
      </c>
      <c r="N10" s="50"/>
    </row>
    <row r="11" spans="1:14" x14ac:dyDescent="0.2">
      <c r="A11" s="3" t="s">
        <v>57</v>
      </c>
      <c r="B11" s="2">
        <v>1</v>
      </c>
      <c r="C11" s="2">
        <v>0</v>
      </c>
      <c r="F11" s="2">
        <v>1</v>
      </c>
      <c r="G11" s="2">
        <v>0</v>
      </c>
      <c r="I11" s="2">
        <v>1</v>
      </c>
      <c r="J11" s="2">
        <v>0</v>
      </c>
      <c r="M11" s="2">
        <v>1</v>
      </c>
      <c r="N11" s="2">
        <v>0</v>
      </c>
    </row>
    <row r="12" spans="1:14" x14ac:dyDescent="0.2">
      <c r="B12" s="2">
        <v>10</v>
      </c>
      <c r="C12" s="2">
        <v>20</v>
      </c>
      <c r="F12" s="2">
        <v>10</v>
      </c>
      <c r="G12" s="2">
        <v>10</v>
      </c>
      <c r="I12" s="2">
        <v>10</v>
      </c>
      <c r="J12" s="2">
        <v>30</v>
      </c>
      <c r="M12" s="2">
        <v>10</v>
      </c>
      <c r="N12" s="2">
        <v>0</v>
      </c>
    </row>
    <row r="13" spans="1:14" x14ac:dyDescent="0.2">
      <c r="A13" s="3" t="s">
        <v>3</v>
      </c>
      <c r="B13" s="11">
        <f>B12/B9</f>
        <v>0.33333333333333331</v>
      </c>
      <c r="C13" s="11">
        <f>C12/B9</f>
        <v>0.66666666666666663</v>
      </c>
      <c r="D13" s="20"/>
      <c r="E13" s="20"/>
      <c r="F13" s="11">
        <f>F12/F9</f>
        <v>0.5</v>
      </c>
      <c r="G13" s="11">
        <f>G12/F9</f>
        <v>0.5</v>
      </c>
      <c r="I13" s="11">
        <f>I12/I9</f>
        <v>0.25</v>
      </c>
      <c r="J13" s="11">
        <f>J12/I9</f>
        <v>0.75</v>
      </c>
      <c r="K13" s="20"/>
      <c r="L13" s="20"/>
      <c r="M13" s="11">
        <f>M12/M9</f>
        <v>1</v>
      </c>
      <c r="N13" s="11">
        <f>N12/M9</f>
        <v>0</v>
      </c>
    </row>
    <row r="14" spans="1:14" x14ac:dyDescent="0.2">
      <c r="A14" s="3" t="s">
        <v>61</v>
      </c>
      <c r="B14" s="47">
        <f>B13*(1-B13)+C13*(1-C13)</f>
        <v>0.44444444444444448</v>
      </c>
      <c r="C14" s="47"/>
      <c r="D14" s="20"/>
      <c r="E14" s="20"/>
      <c r="F14" s="47">
        <f>F13*(1-F13)+G13*(1-G13)</f>
        <v>0.5</v>
      </c>
      <c r="G14" s="47"/>
      <c r="I14" s="47">
        <f>I13*(1-I13)+J13*(1-J13)</f>
        <v>0.375</v>
      </c>
      <c r="J14" s="47"/>
      <c r="K14" s="20"/>
      <c r="L14" s="20"/>
      <c r="M14" s="47">
        <f>M13*(1-M13)+N13*(1-N13)</f>
        <v>0</v>
      </c>
      <c r="N14" s="47"/>
    </row>
    <row r="15" spans="1:14" x14ac:dyDescent="0.2">
      <c r="A15" s="3" t="s">
        <v>75</v>
      </c>
      <c r="D15" s="47">
        <f>B10*B14+F14*F10</f>
        <v>0.46666666666666667</v>
      </c>
      <c r="E15" s="47"/>
      <c r="K15" s="47">
        <f>I10*I14+M14*M10</f>
        <v>0.30000000000000004</v>
      </c>
      <c r="L15" s="47"/>
    </row>
    <row r="17" spans="1:12" x14ac:dyDescent="0.2">
      <c r="A17" s="3" t="s">
        <v>59</v>
      </c>
      <c r="D17" s="47">
        <f>D6-D15</f>
        <v>1.3333333333333308E-2</v>
      </c>
      <c r="E17" s="47"/>
      <c r="K17" s="47">
        <f>K6-K15</f>
        <v>0.17999999999999994</v>
      </c>
      <c r="L17" s="47"/>
    </row>
  </sheetData>
  <mergeCells count="26">
    <mergeCell ref="M8:N8"/>
    <mergeCell ref="I9:J9"/>
    <mergeCell ref="M9:N9"/>
    <mergeCell ref="I10:J10"/>
    <mergeCell ref="D17:E17"/>
    <mergeCell ref="F8:G8"/>
    <mergeCell ref="F9:G9"/>
    <mergeCell ref="F14:G14"/>
    <mergeCell ref="F10:G10"/>
    <mergeCell ref="D15:E15"/>
    <mergeCell ref="B14:C14"/>
    <mergeCell ref="K1:L1"/>
    <mergeCell ref="K2:L2"/>
    <mergeCell ref="K6:L6"/>
    <mergeCell ref="I8:J8"/>
    <mergeCell ref="B10:C10"/>
    <mergeCell ref="B9:C9"/>
    <mergeCell ref="B8:C8"/>
    <mergeCell ref="D2:E2"/>
    <mergeCell ref="D6:E6"/>
    <mergeCell ref="D1:E1"/>
    <mergeCell ref="M10:N10"/>
    <mergeCell ref="I14:J14"/>
    <mergeCell ref="M14:N14"/>
    <mergeCell ref="K15:L15"/>
    <mergeCell ref="K17:L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0E15-D4D9-A644-A64A-8C5111DBFD48}">
  <dimension ref="A1:AL38"/>
  <sheetViews>
    <sheetView zoomScale="125" zoomScaleNormal="125" workbookViewId="0">
      <selection activeCell="A26" sqref="A26"/>
    </sheetView>
  </sheetViews>
  <sheetFormatPr baseColWidth="10" defaultRowHeight="16" x14ac:dyDescent="0.2"/>
  <cols>
    <col min="1" max="1" width="22.83203125" style="3" bestFit="1" customWidth="1"/>
    <col min="2" max="7" width="5.83203125" customWidth="1"/>
    <col min="8" max="8" width="2" customWidth="1"/>
    <col min="9" max="14" width="5.83203125" customWidth="1"/>
    <col min="16" max="16" width="7.5" style="2" customWidth="1"/>
    <col min="17" max="17" width="10.1640625" style="2" customWidth="1"/>
    <col min="18" max="18" width="11.1640625" style="2" customWidth="1"/>
    <col min="19" max="19" width="1.6640625" customWidth="1"/>
    <col min="20" max="20" width="9.83203125" customWidth="1"/>
    <col min="21" max="21" width="4.6640625" customWidth="1"/>
    <col min="24" max="24" width="9" style="2" customWidth="1"/>
    <col min="25" max="25" width="8.1640625" style="2" customWidth="1"/>
    <col min="26" max="26" width="13.83203125" style="2" customWidth="1"/>
    <col min="28" max="28" width="7.1640625" customWidth="1"/>
    <col min="29" max="29" width="9.6640625" customWidth="1"/>
    <col min="32" max="32" width="4.6640625" bestFit="1" customWidth="1"/>
    <col min="33" max="33" width="5.33203125" bestFit="1" customWidth="1"/>
    <col min="34" max="34" width="27.33203125" bestFit="1" customWidth="1"/>
  </cols>
  <sheetData>
    <row r="1" spans="1:38" x14ac:dyDescent="0.2">
      <c r="A1" s="3" t="s">
        <v>56</v>
      </c>
      <c r="B1" s="49" t="s">
        <v>76</v>
      </c>
      <c r="C1" s="49"/>
      <c r="D1" s="49"/>
      <c r="E1" s="49"/>
      <c r="F1" s="49"/>
      <c r="G1" s="49"/>
      <c r="H1" s="2"/>
      <c r="I1" s="49" t="s">
        <v>84</v>
      </c>
      <c r="J1" s="49"/>
      <c r="K1" s="49"/>
      <c r="L1" s="49"/>
      <c r="M1" s="49"/>
      <c r="N1" s="49"/>
      <c r="P1" s="2" t="s">
        <v>85</v>
      </c>
      <c r="Q1" s="2" t="s">
        <v>87</v>
      </c>
      <c r="R1" s="2" t="s">
        <v>79</v>
      </c>
      <c r="T1" s="2" t="s">
        <v>85</v>
      </c>
      <c r="U1" s="2" t="s">
        <v>87</v>
      </c>
      <c r="V1" s="2" t="s">
        <v>79</v>
      </c>
      <c r="X1" s="2" t="s">
        <v>85</v>
      </c>
      <c r="Y1" s="2" t="s">
        <v>87</v>
      </c>
      <c r="Z1" s="2" t="s">
        <v>79</v>
      </c>
      <c r="AB1" s="2" t="s">
        <v>85</v>
      </c>
      <c r="AC1" s="2" t="s">
        <v>87</v>
      </c>
      <c r="AD1" s="2" t="s">
        <v>79</v>
      </c>
      <c r="AF1" s="2" t="s">
        <v>85</v>
      </c>
      <c r="AG1" s="2" t="s">
        <v>87</v>
      </c>
      <c r="AH1" s="2" t="s">
        <v>79</v>
      </c>
      <c r="AJ1" s="2" t="s">
        <v>85</v>
      </c>
      <c r="AK1" s="2" t="s">
        <v>87</v>
      </c>
      <c r="AL1" s="2" t="s">
        <v>79</v>
      </c>
    </row>
    <row r="2" spans="1:38" x14ac:dyDescent="0.2">
      <c r="A2" s="3" t="s">
        <v>66</v>
      </c>
      <c r="B2" s="18"/>
      <c r="C2" s="18"/>
      <c r="D2" s="49">
        <v>30</v>
      </c>
      <c r="E2" s="49"/>
      <c r="F2" s="18"/>
      <c r="G2" s="18"/>
      <c r="H2" s="2"/>
      <c r="I2" s="18"/>
      <c r="J2" s="18"/>
      <c r="K2" s="49">
        <v>30</v>
      </c>
      <c r="L2" s="49"/>
      <c r="M2" s="18"/>
      <c r="N2" s="18"/>
      <c r="P2" s="2">
        <v>1.5</v>
      </c>
      <c r="Q2" s="2">
        <v>11</v>
      </c>
      <c r="R2" s="2" t="s">
        <v>11</v>
      </c>
      <c r="T2" s="2">
        <v>3.5</v>
      </c>
      <c r="U2" s="2">
        <v>11</v>
      </c>
      <c r="V2" s="2" t="s">
        <v>12</v>
      </c>
      <c r="X2" s="2">
        <v>1.5</v>
      </c>
      <c r="Y2" s="2">
        <v>11</v>
      </c>
      <c r="Z2" s="2" t="s">
        <v>11</v>
      </c>
      <c r="AB2" s="2">
        <v>1.5</v>
      </c>
      <c r="AC2" s="2">
        <v>27</v>
      </c>
      <c r="AD2" s="2" t="s">
        <v>12</v>
      </c>
      <c r="AF2" s="2">
        <v>1.5</v>
      </c>
      <c r="AG2" s="2">
        <v>11</v>
      </c>
      <c r="AH2" s="2" t="s">
        <v>11</v>
      </c>
      <c r="AJ2" s="2">
        <v>2.5</v>
      </c>
      <c r="AK2" s="2">
        <v>11</v>
      </c>
      <c r="AL2" s="2" t="s">
        <v>12</v>
      </c>
    </row>
    <row r="3" spans="1:38" x14ac:dyDescent="0.2">
      <c r="A3" s="3" t="s">
        <v>57</v>
      </c>
      <c r="B3" s="18"/>
      <c r="C3" s="18"/>
      <c r="D3" s="1">
        <v>0</v>
      </c>
      <c r="E3" s="1">
        <v>1</v>
      </c>
      <c r="F3" s="18"/>
      <c r="G3" s="18"/>
      <c r="H3" s="2"/>
      <c r="I3" s="18"/>
      <c r="J3" s="18"/>
      <c r="K3" s="1">
        <v>0</v>
      </c>
      <c r="L3" s="1">
        <v>1</v>
      </c>
      <c r="M3" s="18"/>
      <c r="N3" s="18"/>
      <c r="P3" s="2">
        <v>1.5</v>
      </c>
      <c r="Q3" s="2">
        <v>13</v>
      </c>
      <c r="R3" s="2" t="s">
        <v>11</v>
      </c>
      <c r="T3" s="2">
        <v>3.5</v>
      </c>
      <c r="U3" s="2">
        <v>11</v>
      </c>
      <c r="V3" s="2" t="s">
        <v>12</v>
      </c>
      <c r="X3" s="2">
        <v>2.5</v>
      </c>
      <c r="Y3" s="2">
        <v>11</v>
      </c>
      <c r="Z3" s="2" t="s">
        <v>12</v>
      </c>
      <c r="AB3" s="2">
        <v>2.5</v>
      </c>
      <c r="AC3" s="2">
        <v>27</v>
      </c>
      <c r="AD3" s="2" t="s">
        <v>11</v>
      </c>
      <c r="AF3" s="2">
        <v>4.5</v>
      </c>
      <c r="AG3" s="2">
        <v>11</v>
      </c>
      <c r="AH3" s="2" t="s">
        <v>11</v>
      </c>
      <c r="AJ3" s="2">
        <v>2.5</v>
      </c>
      <c r="AK3" s="2">
        <v>11</v>
      </c>
      <c r="AL3" s="2" t="s">
        <v>12</v>
      </c>
    </row>
    <row r="4" spans="1:38" x14ac:dyDescent="0.2">
      <c r="B4" s="18"/>
      <c r="C4" s="18"/>
      <c r="D4" s="2">
        <v>15</v>
      </c>
      <c r="E4" s="2">
        <v>15</v>
      </c>
      <c r="F4" s="18"/>
      <c r="G4" s="18"/>
      <c r="H4" s="2"/>
      <c r="I4" s="18"/>
      <c r="J4" s="18"/>
      <c r="K4" s="2">
        <v>15</v>
      </c>
      <c r="L4" s="2">
        <v>15</v>
      </c>
      <c r="M4" s="18"/>
      <c r="N4" s="18"/>
      <c r="P4" s="2">
        <v>1.5</v>
      </c>
      <c r="Q4" s="2">
        <v>15</v>
      </c>
      <c r="R4" s="2" t="s">
        <v>11</v>
      </c>
      <c r="T4" s="2">
        <v>3.5</v>
      </c>
      <c r="U4" s="2">
        <v>13</v>
      </c>
      <c r="V4" s="2" t="s">
        <v>12</v>
      </c>
      <c r="X4" s="2">
        <v>2.5</v>
      </c>
      <c r="Y4" s="2">
        <v>11</v>
      </c>
      <c r="Z4" s="2" t="s">
        <v>12</v>
      </c>
      <c r="AB4" s="2">
        <v>2.5</v>
      </c>
      <c r="AC4" s="2">
        <v>27</v>
      </c>
      <c r="AD4" s="2" t="s">
        <v>11</v>
      </c>
      <c r="AF4" s="2">
        <v>1.5</v>
      </c>
      <c r="AG4" s="2">
        <v>13</v>
      </c>
      <c r="AH4" s="2" t="s">
        <v>11</v>
      </c>
      <c r="AJ4" s="2">
        <v>3.5</v>
      </c>
      <c r="AK4" s="2">
        <v>11</v>
      </c>
      <c r="AL4" s="2" t="s">
        <v>12</v>
      </c>
    </row>
    <row r="5" spans="1:38" x14ac:dyDescent="0.2">
      <c r="A5" s="3" t="s">
        <v>3</v>
      </c>
      <c r="B5" s="18"/>
      <c r="C5" s="18"/>
      <c r="D5" s="2">
        <f>D4/$D2</f>
        <v>0.5</v>
      </c>
      <c r="E5" s="2">
        <f>E4/$D2</f>
        <v>0.5</v>
      </c>
      <c r="F5" s="18"/>
      <c r="G5" s="18"/>
      <c r="H5" s="2"/>
      <c r="I5" s="18"/>
      <c r="J5" s="18"/>
      <c r="K5" s="2">
        <f>K4/$D2</f>
        <v>0.5</v>
      </c>
      <c r="L5" s="2">
        <f>L4/$D2</f>
        <v>0.5</v>
      </c>
      <c r="M5" s="18"/>
      <c r="N5" s="18"/>
      <c r="P5" s="2">
        <v>1.5</v>
      </c>
      <c r="Q5" s="2">
        <v>27</v>
      </c>
      <c r="R5" s="2" t="s">
        <v>12</v>
      </c>
      <c r="T5" s="2">
        <v>3.5</v>
      </c>
      <c r="U5" s="2">
        <v>13</v>
      </c>
      <c r="V5" s="2" t="s">
        <v>12</v>
      </c>
      <c r="X5" s="2">
        <v>3.5</v>
      </c>
      <c r="Y5" s="2">
        <v>11</v>
      </c>
      <c r="Z5" s="2" t="s">
        <v>12</v>
      </c>
      <c r="AB5" s="2">
        <v>3.5</v>
      </c>
      <c r="AC5" s="2">
        <v>27</v>
      </c>
      <c r="AD5" s="2" t="s">
        <v>11</v>
      </c>
      <c r="AF5" s="2">
        <v>4.5</v>
      </c>
      <c r="AG5" s="2">
        <v>13</v>
      </c>
      <c r="AH5" s="2" t="s">
        <v>12</v>
      </c>
      <c r="AJ5" s="2">
        <v>3.5</v>
      </c>
      <c r="AK5" s="2">
        <v>11</v>
      </c>
      <c r="AL5" s="2" t="s">
        <v>12</v>
      </c>
    </row>
    <row r="6" spans="1:38" x14ac:dyDescent="0.2">
      <c r="A6" s="3" t="s">
        <v>62</v>
      </c>
      <c r="B6" s="18"/>
      <c r="C6" s="18"/>
      <c r="D6" s="47">
        <f>D5*(1-D5)+E5*(1-E5)</f>
        <v>0.5</v>
      </c>
      <c r="E6" s="47"/>
      <c r="F6" s="18"/>
      <c r="G6" s="18"/>
      <c r="H6" s="2"/>
      <c r="I6" s="18"/>
      <c r="J6" s="18"/>
      <c r="K6" s="47">
        <f>K5*(1-K5)+L5*(1-L5)</f>
        <v>0.5</v>
      </c>
      <c r="L6" s="47"/>
      <c r="M6" s="18"/>
      <c r="N6" s="18"/>
      <c r="P6" s="2">
        <v>1.5</v>
      </c>
      <c r="Q6" s="2">
        <v>39</v>
      </c>
      <c r="R6" s="2" t="s">
        <v>12</v>
      </c>
      <c r="T6" s="2">
        <v>3.5</v>
      </c>
      <c r="U6" s="2">
        <v>15</v>
      </c>
      <c r="V6" s="2" t="s">
        <v>12</v>
      </c>
      <c r="X6" s="2">
        <v>3.5</v>
      </c>
      <c r="Y6" s="2">
        <v>11</v>
      </c>
      <c r="Z6" s="2" t="s">
        <v>12</v>
      </c>
      <c r="AB6" s="2">
        <v>4.5</v>
      </c>
      <c r="AC6" s="2">
        <v>27</v>
      </c>
      <c r="AD6" s="2" t="s">
        <v>11</v>
      </c>
      <c r="AF6" s="2">
        <v>1.5</v>
      </c>
      <c r="AG6" s="2">
        <v>15</v>
      </c>
      <c r="AH6" s="2" t="s">
        <v>11</v>
      </c>
      <c r="AJ6" s="2">
        <v>2.5</v>
      </c>
      <c r="AK6" s="2">
        <v>13</v>
      </c>
      <c r="AL6" s="2" t="s">
        <v>12</v>
      </c>
    </row>
    <row r="7" spans="1:38" x14ac:dyDescent="0.2">
      <c r="B7" s="18"/>
      <c r="C7" s="18"/>
      <c r="D7" s="18"/>
      <c r="E7" s="18"/>
      <c r="F7" s="18"/>
      <c r="G7" s="18"/>
      <c r="H7" s="2"/>
      <c r="I7" s="18"/>
      <c r="J7" s="18"/>
      <c r="K7" s="18"/>
      <c r="L7" s="18"/>
      <c r="M7" s="18"/>
      <c r="N7" s="18"/>
      <c r="P7" s="2">
        <v>2.5</v>
      </c>
      <c r="Q7" s="2">
        <v>11</v>
      </c>
      <c r="R7" s="2" t="s">
        <v>12</v>
      </c>
      <c r="T7" s="2">
        <v>3.5</v>
      </c>
      <c r="U7" s="2">
        <v>15</v>
      </c>
      <c r="V7" s="2" t="s">
        <v>12</v>
      </c>
      <c r="X7" s="2">
        <v>4.5</v>
      </c>
      <c r="Y7" s="2">
        <v>11</v>
      </c>
      <c r="Z7" s="2" t="s">
        <v>11</v>
      </c>
      <c r="AB7" s="2">
        <v>4.5</v>
      </c>
      <c r="AC7" s="2">
        <v>27</v>
      </c>
      <c r="AD7" s="2" t="s">
        <v>11</v>
      </c>
      <c r="AF7" s="2">
        <v>4.5</v>
      </c>
      <c r="AG7" s="2">
        <v>15</v>
      </c>
      <c r="AH7" s="2" t="s">
        <v>11</v>
      </c>
      <c r="AJ7" s="2">
        <v>2.5</v>
      </c>
      <c r="AK7" s="2">
        <v>13</v>
      </c>
      <c r="AL7" s="2" t="s">
        <v>12</v>
      </c>
    </row>
    <row r="8" spans="1:38" x14ac:dyDescent="0.2">
      <c r="A8" s="3" t="s">
        <v>60</v>
      </c>
      <c r="B8" s="49" t="s">
        <v>77</v>
      </c>
      <c r="C8" s="49"/>
      <c r="D8" s="1"/>
      <c r="E8" s="1"/>
      <c r="F8" s="49" t="s">
        <v>78</v>
      </c>
      <c r="G8" s="49"/>
      <c r="H8" s="2"/>
      <c r="I8" s="49" t="s">
        <v>88</v>
      </c>
      <c r="J8" s="49"/>
      <c r="K8" s="1"/>
      <c r="L8" s="1"/>
      <c r="M8" s="49" t="s">
        <v>86</v>
      </c>
      <c r="N8" s="49"/>
      <c r="P8" s="2">
        <v>2.5</v>
      </c>
      <c r="Q8" s="2">
        <v>11</v>
      </c>
      <c r="R8" s="2" t="s">
        <v>12</v>
      </c>
      <c r="T8" s="2">
        <v>3.5</v>
      </c>
      <c r="U8" s="2">
        <v>27</v>
      </c>
      <c r="V8" s="2" t="s">
        <v>11</v>
      </c>
      <c r="X8" s="2">
        <v>1.5</v>
      </c>
      <c r="Y8" s="2">
        <v>13</v>
      </c>
      <c r="Z8" s="2" t="s">
        <v>11</v>
      </c>
      <c r="AB8" s="2">
        <v>1.5</v>
      </c>
      <c r="AC8" s="2">
        <v>39</v>
      </c>
      <c r="AD8" s="2" t="s">
        <v>12</v>
      </c>
      <c r="AJ8" s="2">
        <v>3.5</v>
      </c>
      <c r="AK8" s="2">
        <v>13</v>
      </c>
      <c r="AL8" s="2" t="s">
        <v>12</v>
      </c>
    </row>
    <row r="9" spans="1:38" x14ac:dyDescent="0.2">
      <c r="A9" s="3" t="s">
        <v>67</v>
      </c>
      <c r="B9" s="49">
        <f>B12+C12</f>
        <v>15</v>
      </c>
      <c r="C9" s="49"/>
      <c r="D9" s="1"/>
      <c r="E9" s="1"/>
      <c r="F9" s="49">
        <f>F12+G12</f>
        <v>15</v>
      </c>
      <c r="G9" s="49"/>
      <c r="H9" s="2"/>
      <c r="I9" s="49">
        <f>I12+J12</f>
        <v>18</v>
      </c>
      <c r="J9" s="49"/>
      <c r="K9" s="1"/>
      <c r="L9" s="1"/>
      <c r="M9" s="49">
        <f>M12+N12</f>
        <v>12</v>
      </c>
      <c r="N9" s="49"/>
      <c r="P9" s="2">
        <v>2.5</v>
      </c>
      <c r="Q9" s="2">
        <v>13</v>
      </c>
      <c r="R9" s="2" t="s">
        <v>12</v>
      </c>
      <c r="T9" s="2">
        <v>3.5</v>
      </c>
      <c r="U9" s="2">
        <v>39</v>
      </c>
      <c r="V9" s="2" t="s">
        <v>11</v>
      </c>
      <c r="X9" s="2">
        <v>2.5</v>
      </c>
      <c r="Y9" s="2">
        <v>13</v>
      </c>
      <c r="Z9" s="2" t="s">
        <v>12</v>
      </c>
      <c r="AB9" s="2">
        <v>2.5</v>
      </c>
      <c r="AC9" s="2">
        <v>39</v>
      </c>
      <c r="AD9" s="2" t="s">
        <v>11</v>
      </c>
      <c r="AJ9" s="2">
        <v>3.5</v>
      </c>
      <c r="AK9" s="2">
        <v>13</v>
      </c>
      <c r="AL9" s="2" t="s">
        <v>12</v>
      </c>
    </row>
    <row r="10" spans="1:38" x14ac:dyDescent="0.2">
      <c r="B10" s="49">
        <f>B9/D2</f>
        <v>0.5</v>
      </c>
      <c r="C10" s="49"/>
      <c r="D10" s="1"/>
      <c r="E10" s="1"/>
      <c r="F10" s="49">
        <f>F9/D2</f>
        <v>0.5</v>
      </c>
      <c r="G10" s="49"/>
      <c r="H10" s="2"/>
      <c r="I10" s="49">
        <f>I9/K2</f>
        <v>0.6</v>
      </c>
      <c r="J10" s="49"/>
      <c r="K10" s="1"/>
      <c r="L10" s="1"/>
      <c r="M10" s="49">
        <f>M9/K2</f>
        <v>0.4</v>
      </c>
      <c r="N10" s="49"/>
      <c r="P10" s="2">
        <v>2.5</v>
      </c>
      <c r="Q10" s="2">
        <v>13</v>
      </c>
      <c r="R10" s="2" t="s">
        <v>12</v>
      </c>
      <c r="T10" s="2">
        <v>4.5</v>
      </c>
      <c r="U10" s="2">
        <v>11</v>
      </c>
      <c r="V10" s="2" t="s">
        <v>11</v>
      </c>
      <c r="X10" s="2">
        <v>2.5</v>
      </c>
      <c r="Y10" s="2">
        <v>13</v>
      </c>
      <c r="Z10" s="2" t="s">
        <v>12</v>
      </c>
      <c r="AB10" s="2">
        <v>2.5</v>
      </c>
      <c r="AC10" s="2">
        <v>39</v>
      </c>
      <c r="AD10" s="2" t="s">
        <v>11</v>
      </c>
      <c r="AJ10" s="2">
        <v>2.5</v>
      </c>
      <c r="AK10" s="2">
        <v>15</v>
      </c>
      <c r="AL10" s="2" t="s">
        <v>12</v>
      </c>
    </row>
    <row r="11" spans="1:38" x14ac:dyDescent="0.2">
      <c r="A11" s="3" t="s">
        <v>57</v>
      </c>
      <c r="B11" s="1">
        <v>0</v>
      </c>
      <c r="C11" s="1">
        <v>1</v>
      </c>
      <c r="D11" s="2"/>
      <c r="E11" s="2"/>
      <c r="F11" s="1">
        <v>0</v>
      </c>
      <c r="G11" s="1">
        <v>1</v>
      </c>
      <c r="H11" s="2"/>
      <c r="I11" s="1">
        <v>0</v>
      </c>
      <c r="J11" s="1">
        <v>1</v>
      </c>
      <c r="K11" s="2"/>
      <c r="L11" s="2"/>
      <c r="M11" s="1">
        <v>0</v>
      </c>
      <c r="N11" s="1">
        <v>1</v>
      </c>
      <c r="P11" s="2">
        <v>2.5</v>
      </c>
      <c r="Q11" s="2">
        <v>15</v>
      </c>
      <c r="R11" s="2" t="s">
        <v>12</v>
      </c>
      <c r="T11" s="2">
        <v>4.5</v>
      </c>
      <c r="U11" s="2">
        <v>13</v>
      </c>
      <c r="V11" s="2" t="s">
        <v>12</v>
      </c>
      <c r="X11" s="2">
        <v>3.5</v>
      </c>
      <c r="Y11" s="2">
        <v>13</v>
      </c>
      <c r="Z11" s="2" t="s">
        <v>12</v>
      </c>
      <c r="AB11" s="2">
        <v>3.5</v>
      </c>
      <c r="AC11" s="2">
        <v>39</v>
      </c>
      <c r="AD11" s="2" t="s">
        <v>11</v>
      </c>
      <c r="AJ11" s="2">
        <v>2.5</v>
      </c>
      <c r="AK11" s="2">
        <v>15</v>
      </c>
      <c r="AL11" s="2" t="s">
        <v>12</v>
      </c>
    </row>
    <row r="12" spans="1:38" x14ac:dyDescent="0.2">
      <c r="B12" s="2">
        <v>8</v>
      </c>
      <c r="C12" s="2">
        <v>7</v>
      </c>
      <c r="D12" s="2"/>
      <c r="E12" s="2"/>
      <c r="F12" s="2">
        <v>7</v>
      </c>
      <c r="G12" s="2">
        <v>8</v>
      </c>
      <c r="H12" s="2"/>
      <c r="I12" s="2">
        <v>13</v>
      </c>
      <c r="J12" s="2">
        <v>5</v>
      </c>
      <c r="K12" s="2"/>
      <c r="L12" s="2"/>
      <c r="M12" s="2">
        <v>2</v>
      </c>
      <c r="N12" s="2">
        <v>10</v>
      </c>
      <c r="P12" s="2">
        <v>2.5</v>
      </c>
      <c r="Q12" s="2">
        <v>15</v>
      </c>
      <c r="R12" s="2" t="s">
        <v>12</v>
      </c>
      <c r="T12" s="2">
        <v>4.5</v>
      </c>
      <c r="U12" s="2">
        <v>15</v>
      </c>
      <c r="V12" s="2" t="s">
        <v>11</v>
      </c>
      <c r="X12" s="2">
        <v>3.5</v>
      </c>
      <c r="Y12" s="2">
        <v>13</v>
      </c>
      <c r="Z12" s="2" t="s">
        <v>12</v>
      </c>
      <c r="AB12" s="2">
        <v>4.5</v>
      </c>
      <c r="AC12" s="2">
        <v>39</v>
      </c>
      <c r="AD12" s="2" t="s">
        <v>11</v>
      </c>
      <c r="AJ12" s="2">
        <v>3.5</v>
      </c>
      <c r="AK12" s="2">
        <v>15</v>
      </c>
      <c r="AL12" s="2" t="s">
        <v>12</v>
      </c>
    </row>
    <row r="13" spans="1:38" x14ac:dyDescent="0.2">
      <c r="A13" s="3" t="s">
        <v>3</v>
      </c>
      <c r="B13" s="2">
        <f>B12/$B9</f>
        <v>0.53333333333333333</v>
      </c>
      <c r="C13" s="2">
        <f>C12/$B9</f>
        <v>0.46666666666666667</v>
      </c>
      <c r="D13" s="2"/>
      <c r="E13" s="2"/>
      <c r="F13" s="2">
        <f>F12/$F9</f>
        <v>0.46666666666666667</v>
      </c>
      <c r="G13" s="2">
        <f>G12/$F9</f>
        <v>0.53333333333333333</v>
      </c>
      <c r="H13" s="2"/>
      <c r="I13" s="2">
        <f>I12/$I9</f>
        <v>0.72222222222222221</v>
      </c>
      <c r="J13" s="2">
        <f>J12/$I9</f>
        <v>0.27777777777777779</v>
      </c>
      <c r="K13" s="2"/>
      <c r="L13" s="2"/>
      <c r="M13" s="2">
        <f>M12/$M9</f>
        <v>0.16666666666666666</v>
      </c>
      <c r="N13" s="2">
        <f>N12/$M9</f>
        <v>0.83333333333333337</v>
      </c>
      <c r="P13" s="2">
        <v>2.5</v>
      </c>
      <c r="Q13" s="2">
        <v>27</v>
      </c>
      <c r="R13" s="2" t="s">
        <v>11</v>
      </c>
      <c r="T13" s="2">
        <v>4.5</v>
      </c>
      <c r="U13" s="2">
        <v>27</v>
      </c>
      <c r="V13" s="2" t="s">
        <v>11</v>
      </c>
      <c r="X13" s="2">
        <v>4.5</v>
      </c>
      <c r="Y13" s="2">
        <v>13</v>
      </c>
      <c r="Z13" s="2" t="s">
        <v>12</v>
      </c>
      <c r="AB13" s="2">
        <v>4.5</v>
      </c>
      <c r="AC13" s="2">
        <v>39</v>
      </c>
      <c r="AD13" s="2" t="s">
        <v>11</v>
      </c>
      <c r="AJ13" s="2">
        <v>3.5</v>
      </c>
      <c r="AK13" s="2">
        <v>15</v>
      </c>
      <c r="AL13" s="2" t="s">
        <v>12</v>
      </c>
    </row>
    <row r="14" spans="1:38" x14ac:dyDescent="0.2">
      <c r="A14" s="3" t="s">
        <v>61</v>
      </c>
      <c r="B14" s="47">
        <f>B13*(1-B13)+C13*(1-C13)</f>
        <v>0.49777777777777776</v>
      </c>
      <c r="C14" s="47"/>
      <c r="D14" s="11"/>
      <c r="E14" s="11"/>
      <c r="F14" s="47">
        <f>F13*(1-F13)+G13*(1-G13)</f>
        <v>0.49777777777777776</v>
      </c>
      <c r="G14" s="47"/>
      <c r="I14" s="47">
        <f>I13*(1-I13)+J13*(1-J13)</f>
        <v>0.40123456790123457</v>
      </c>
      <c r="J14" s="47"/>
      <c r="K14" s="11"/>
      <c r="L14" s="11"/>
      <c r="M14" s="47">
        <f>M13*(1-M13)+N13*(1-N13)</f>
        <v>0.27777777777777779</v>
      </c>
      <c r="N14" s="47"/>
      <c r="P14" s="2">
        <v>2.5</v>
      </c>
      <c r="Q14" s="2">
        <v>27</v>
      </c>
      <c r="R14" s="2" t="s">
        <v>11</v>
      </c>
      <c r="T14" s="2">
        <v>4.5</v>
      </c>
      <c r="U14" s="2">
        <v>27</v>
      </c>
      <c r="V14" s="2" t="s">
        <v>11</v>
      </c>
      <c r="X14" s="2">
        <v>1.5</v>
      </c>
      <c r="Y14" s="2">
        <v>15</v>
      </c>
      <c r="Z14" s="2" t="s">
        <v>11</v>
      </c>
    </row>
    <row r="15" spans="1:38" x14ac:dyDescent="0.2">
      <c r="A15" s="3" t="s">
        <v>75</v>
      </c>
      <c r="D15" s="48">
        <f>B10*B14+F10*F14</f>
        <v>0.49777777777777776</v>
      </c>
      <c r="E15" s="48"/>
      <c r="K15" s="48">
        <f>I10*I14+M10*M14</f>
        <v>0.35185185185185186</v>
      </c>
      <c r="L15" s="48"/>
      <c r="P15" s="2">
        <v>2.5</v>
      </c>
      <c r="Q15" s="2">
        <v>39</v>
      </c>
      <c r="R15" s="2" t="s">
        <v>11</v>
      </c>
      <c r="T15" s="2">
        <v>4.5</v>
      </c>
      <c r="U15" s="2">
        <v>39</v>
      </c>
      <c r="V15" s="2" t="s">
        <v>11</v>
      </c>
      <c r="X15" s="2">
        <v>2.5</v>
      </c>
      <c r="Y15" s="2">
        <v>15</v>
      </c>
      <c r="Z15" s="2" t="s">
        <v>12</v>
      </c>
    </row>
    <row r="16" spans="1:38" x14ac:dyDescent="0.2">
      <c r="P16" s="2">
        <v>2.5</v>
      </c>
      <c r="Q16" s="2">
        <v>39</v>
      </c>
      <c r="R16" s="2" t="s">
        <v>11</v>
      </c>
      <c r="T16" s="2">
        <v>4.5</v>
      </c>
      <c r="U16" s="2">
        <v>39</v>
      </c>
      <c r="V16" s="2" t="s">
        <v>11</v>
      </c>
      <c r="X16" s="2">
        <v>2.5</v>
      </c>
      <c r="Y16" s="2">
        <v>15</v>
      </c>
      <c r="Z16" s="2" t="s">
        <v>12</v>
      </c>
    </row>
    <row r="17" spans="1:38" x14ac:dyDescent="0.2">
      <c r="A17" s="3" t="s">
        <v>59</v>
      </c>
      <c r="D17" s="48">
        <f>D6-D15</f>
        <v>2.2222222222222365E-3</v>
      </c>
      <c r="E17" s="48"/>
      <c r="K17" s="48">
        <f>K6-K15</f>
        <v>0.14814814814814814</v>
      </c>
      <c r="L17" s="48"/>
      <c r="X17" s="2">
        <v>3.5</v>
      </c>
      <c r="Y17" s="2">
        <v>15</v>
      </c>
      <c r="Z17" s="2" t="s">
        <v>12</v>
      </c>
    </row>
    <row r="18" spans="1:38" x14ac:dyDescent="0.2">
      <c r="B18" s="47"/>
      <c r="C18" s="47"/>
      <c r="T18" s="21" t="s">
        <v>80</v>
      </c>
      <c r="U18" t="s">
        <v>83</v>
      </c>
      <c r="X18" s="2">
        <v>3.5</v>
      </c>
      <c r="Y18" s="2">
        <v>15</v>
      </c>
      <c r="Z18" s="2" t="s">
        <v>12</v>
      </c>
    </row>
    <row r="19" spans="1:38" x14ac:dyDescent="0.2">
      <c r="I19" s="49" t="s">
        <v>89</v>
      </c>
      <c r="J19" s="49"/>
      <c r="L19" s="49" t="s">
        <v>90</v>
      </c>
      <c r="M19" s="49"/>
      <c r="P19" s="21" t="s">
        <v>80</v>
      </c>
      <c r="Q19" t="s">
        <v>83</v>
      </c>
      <c r="R19"/>
      <c r="T19" s="3" t="s">
        <v>12</v>
      </c>
      <c r="U19" s="22">
        <v>7</v>
      </c>
      <c r="X19" s="2">
        <v>4.5</v>
      </c>
      <c r="Y19" s="2">
        <v>15</v>
      </c>
      <c r="Z19" s="2" t="s">
        <v>11</v>
      </c>
      <c r="AJ19" s="2"/>
      <c r="AK19" s="2"/>
      <c r="AL19" s="2"/>
    </row>
    <row r="20" spans="1:38" x14ac:dyDescent="0.2">
      <c r="I20" s="49">
        <f>I23+J23</f>
        <v>6</v>
      </c>
      <c r="J20" s="49"/>
      <c r="L20" s="49">
        <f>L23+M23</f>
        <v>11</v>
      </c>
      <c r="M20" s="49"/>
      <c r="P20" s="3" t="s">
        <v>12</v>
      </c>
      <c r="Q20" s="22">
        <v>8</v>
      </c>
      <c r="R20"/>
      <c r="T20" s="3" t="s">
        <v>11</v>
      </c>
      <c r="U20" s="22">
        <v>8</v>
      </c>
    </row>
    <row r="21" spans="1:38" x14ac:dyDescent="0.2">
      <c r="I21" s="49">
        <f>I20/I9</f>
        <v>0.33333333333333331</v>
      </c>
      <c r="J21" s="49"/>
      <c r="L21" s="49">
        <f>L20/I9</f>
        <v>0.61111111111111116</v>
      </c>
      <c r="M21" s="49"/>
      <c r="P21" s="3" t="s">
        <v>11</v>
      </c>
      <c r="Q21" s="22">
        <v>7</v>
      </c>
      <c r="R21"/>
      <c r="T21" s="3" t="s">
        <v>81</v>
      </c>
      <c r="U21" s="22"/>
      <c r="X21" s="21" t="s">
        <v>80</v>
      </c>
      <c r="Y21" t="s">
        <v>83</v>
      </c>
      <c r="Z21"/>
      <c r="AB21" s="21" t="s">
        <v>80</v>
      </c>
      <c r="AC21" t="s">
        <v>83</v>
      </c>
    </row>
    <row r="22" spans="1:38" x14ac:dyDescent="0.2">
      <c r="I22" s="1">
        <v>0</v>
      </c>
      <c r="J22" s="1">
        <v>1</v>
      </c>
      <c r="L22" s="1">
        <v>0</v>
      </c>
      <c r="M22" s="1">
        <v>1</v>
      </c>
      <c r="P22" s="3" t="s">
        <v>81</v>
      </c>
      <c r="Q22" s="22"/>
      <c r="R22"/>
      <c r="T22" s="3" t="s">
        <v>82</v>
      </c>
      <c r="U22" s="22">
        <v>15</v>
      </c>
      <c r="X22" s="3" t="s">
        <v>12</v>
      </c>
      <c r="Y22" s="22">
        <v>13</v>
      </c>
      <c r="Z22"/>
      <c r="AB22" s="3" t="s">
        <v>12</v>
      </c>
      <c r="AC22" s="22">
        <v>2</v>
      </c>
    </row>
    <row r="23" spans="1:38" x14ac:dyDescent="0.2">
      <c r="I23" s="2">
        <v>1</v>
      </c>
      <c r="J23" s="2">
        <v>5</v>
      </c>
      <c r="L23" s="2">
        <v>11</v>
      </c>
      <c r="M23" s="2">
        <v>0</v>
      </c>
      <c r="P23" s="3" t="s">
        <v>82</v>
      </c>
      <c r="Q23" s="22">
        <v>15</v>
      </c>
      <c r="R23"/>
      <c r="X23" s="3" t="s">
        <v>11</v>
      </c>
      <c r="Y23" s="22">
        <v>5</v>
      </c>
      <c r="Z23"/>
      <c r="AB23" s="3" t="s">
        <v>11</v>
      </c>
      <c r="AC23" s="22">
        <v>10</v>
      </c>
    </row>
    <row r="24" spans="1:38" x14ac:dyDescent="0.2">
      <c r="I24" s="2">
        <f>I23/$I20</f>
        <v>0.16666666666666666</v>
      </c>
      <c r="J24" s="2">
        <f>J23/$I20</f>
        <v>0.83333333333333337</v>
      </c>
      <c r="L24" s="2">
        <f>L23/L20</f>
        <v>1</v>
      </c>
      <c r="M24" s="2">
        <f>M23/$I20</f>
        <v>0</v>
      </c>
      <c r="P24"/>
      <c r="Q24"/>
      <c r="R24"/>
      <c r="X24" s="3" t="s">
        <v>81</v>
      </c>
      <c r="Y24" s="22"/>
      <c r="Z24"/>
      <c r="AB24" s="3" t="s">
        <v>81</v>
      </c>
      <c r="AC24" s="22"/>
    </row>
    <row r="25" spans="1:38" x14ac:dyDescent="0.2">
      <c r="I25" s="47">
        <f>I24*(1-I24)+J24*(1-J24)</f>
        <v>0.27777777777777779</v>
      </c>
      <c r="J25" s="47"/>
      <c r="L25" s="47">
        <f>L24*(1-L24)+M24*(1-M24)</f>
        <v>0</v>
      </c>
      <c r="M25" s="47"/>
      <c r="P25"/>
      <c r="Q25"/>
      <c r="R25"/>
      <c r="X25" s="3" t="s">
        <v>82</v>
      </c>
      <c r="Y25" s="22">
        <v>18</v>
      </c>
      <c r="Z25"/>
      <c r="AB25" s="3" t="s">
        <v>82</v>
      </c>
      <c r="AC25" s="22">
        <v>12</v>
      </c>
    </row>
    <row r="26" spans="1:38" x14ac:dyDescent="0.2">
      <c r="K26" s="48">
        <f>I21*I25+M21*M25</f>
        <v>9.2592592592592587E-2</v>
      </c>
      <c r="L26" s="48"/>
      <c r="X26"/>
      <c r="Y26"/>
      <c r="Z26"/>
    </row>
    <row r="27" spans="1:38" x14ac:dyDescent="0.2">
      <c r="X27"/>
      <c r="Y27"/>
      <c r="Z27"/>
    </row>
    <row r="28" spans="1:38" x14ac:dyDescent="0.2">
      <c r="X28"/>
      <c r="Y28"/>
      <c r="Z28"/>
    </row>
    <row r="29" spans="1:38" x14ac:dyDescent="0.2">
      <c r="X29"/>
      <c r="Y29"/>
      <c r="Z29"/>
    </row>
    <row r="30" spans="1:38" x14ac:dyDescent="0.2">
      <c r="X30"/>
      <c r="Y30"/>
      <c r="Z30"/>
    </row>
    <row r="31" spans="1:38" x14ac:dyDescent="0.2">
      <c r="X31"/>
      <c r="Y31"/>
      <c r="Z31"/>
    </row>
    <row r="32" spans="1:38" x14ac:dyDescent="0.2">
      <c r="X32"/>
      <c r="Y32"/>
      <c r="Z32"/>
    </row>
    <row r="33" spans="24:26" x14ac:dyDescent="0.2">
      <c r="X33"/>
      <c r="Y33"/>
      <c r="Z33"/>
    </row>
    <row r="34" spans="24:26" x14ac:dyDescent="0.2">
      <c r="X34"/>
      <c r="Y34"/>
      <c r="Z34"/>
    </row>
    <row r="35" spans="24:26" x14ac:dyDescent="0.2">
      <c r="X35"/>
      <c r="Y35"/>
      <c r="Z35"/>
    </row>
    <row r="36" spans="24:26" x14ac:dyDescent="0.2">
      <c r="X36"/>
      <c r="Y36"/>
      <c r="Z36"/>
    </row>
    <row r="37" spans="24:26" x14ac:dyDescent="0.2">
      <c r="X37"/>
      <c r="Y37"/>
      <c r="Z37"/>
    </row>
    <row r="38" spans="24:26" x14ac:dyDescent="0.2">
      <c r="X38"/>
      <c r="Y38"/>
      <c r="Z38"/>
    </row>
  </sheetData>
  <sortState xmlns:xlrd2="http://schemas.microsoft.com/office/spreadsheetml/2017/richdata2" ref="AF2:AH58">
    <sortCondition ref="AF2:AF58"/>
  </sortState>
  <mergeCells count="36">
    <mergeCell ref="B1:G1"/>
    <mergeCell ref="I1:N1"/>
    <mergeCell ref="D2:E2"/>
    <mergeCell ref="K2:L2"/>
    <mergeCell ref="D6:E6"/>
    <mergeCell ref="K6:L6"/>
    <mergeCell ref="B8:C8"/>
    <mergeCell ref="F8:G8"/>
    <mergeCell ref="I8:J8"/>
    <mergeCell ref="M8:N8"/>
    <mergeCell ref="B9:C9"/>
    <mergeCell ref="F9:G9"/>
    <mergeCell ref="I9:J9"/>
    <mergeCell ref="M9:N9"/>
    <mergeCell ref="B10:C10"/>
    <mergeCell ref="F10:G10"/>
    <mergeCell ref="I10:J10"/>
    <mergeCell ref="M10:N10"/>
    <mergeCell ref="B14:C14"/>
    <mergeCell ref="F14:G14"/>
    <mergeCell ref="I14:J14"/>
    <mergeCell ref="M14:N14"/>
    <mergeCell ref="D15:E15"/>
    <mergeCell ref="K15:L15"/>
    <mergeCell ref="D17:E17"/>
    <mergeCell ref="K17:L17"/>
    <mergeCell ref="B18:C18"/>
    <mergeCell ref="K26:L26"/>
    <mergeCell ref="I20:J20"/>
    <mergeCell ref="I21:J21"/>
    <mergeCell ref="I25:J25"/>
    <mergeCell ref="L19:M19"/>
    <mergeCell ref="L20:M20"/>
    <mergeCell ref="L21:M21"/>
    <mergeCell ref="L25:M25"/>
    <mergeCell ref="I19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heartdisease</vt:lpstr>
      <vt:lpstr>Movies</vt:lpstr>
      <vt:lpstr>Students</vt:lpstr>
      <vt:lpstr>Graded Questions</vt:lpstr>
      <vt:lpstr>Sheet6</vt:lpstr>
      <vt:lpstr>heartdisease-0122</vt:lpstr>
      <vt:lpstr>movie-0122</vt:lpstr>
      <vt:lpstr>students-0122</vt:lpstr>
      <vt:lpstr>Delihi Delights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2021-10-25T06:26:02Z</dcterms:created>
  <dcterms:modified xsi:type="dcterms:W3CDTF">2022-01-16T03:46:24Z</dcterms:modified>
</cp:coreProperties>
</file>