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E:\Sree\netalytics\SensitiveDataDiscovery\"/>
    </mc:Choice>
  </mc:AlternateContent>
  <xr:revisionPtr revIDLastSave="0" documentId="13_ncr:1_{A49B8C22-1489-4F14-928E-0892CCBE98CB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Results" sheetId="5" r:id="rId1"/>
    <sheet name="vm_dataset" sheetId="6" r:id="rId2"/>
    <sheet name="Results_win" sheetId="1" r:id="rId3"/>
    <sheet name="Readme" sheetId="3" r:id="rId4"/>
  </sheets>
  <definedNames>
    <definedName name="_xlnm._FilterDatabase" localSheetId="1" hidden="1">vm_dataset!$A$1:$R$8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2" i="6" l="1"/>
  <c r="F31" i="6"/>
  <c r="F30" i="6" l="1"/>
  <c r="F29" i="6" l="1"/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" i="6"/>
  <c r="P2" i="6" l="1"/>
  <c r="N40" i="5" l="1"/>
  <c r="J40" i="5"/>
  <c r="F40" i="5"/>
  <c r="B40" i="5"/>
  <c r="N38" i="5" l="1"/>
  <c r="J38" i="5"/>
  <c r="F38" i="5"/>
  <c r="B38" i="5"/>
  <c r="N37" i="5"/>
  <c r="J37" i="5"/>
  <c r="F37" i="5"/>
  <c r="B37" i="5"/>
  <c r="B34" i="5"/>
  <c r="N34" i="5"/>
  <c r="J34" i="5"/>
  <c r="F34" i="5"/>
  <c r="N31" i="5"/>
  <c r="J31" i="5"/>
  <c r="F31" i="5"/>
  <c r="B31" i="5"/>
  <c r="N24" i="5"/>
  <c r="J24" i="5"/>
  <c r="F24" i="5"/>
  <c r="B24" i="5"/>
  <c r="N23" i="5"/>
  <c r="J23" i="5"/>
  <c r="F23" i="5"/>
  <c r="B23" i="5"/>
  <c r="N29" i="5"/>
  <c r="N28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9" i="5"/>
  <c r="N8" i="5"/>
  <c r="N7" i="5"/>
  <c r="J29" i="5"/>
  <c r="F29" i="5"/>
  <c r="B29" i="5"/>
  <c r="J28" i="5"/>
  <c r="F28" i="5"/>
  <c r="B28" i="5"/>
  <c r="J22" i="5"/>
  <c r="F22" i="5"/>
  <c r="B22" i="5"/>
  <c r="J21" i="5"/>
  <c r="F21" i="5"/>
  <c r="B21" i="5"/>
  <c r="J18" i="5"/>
  <c r="F18" i="5"/>
  <c r="B18" i="5"/>
  <c r="J17" i="5" l="1"/>
  <c r="F17" i="5"/>
  <c r="B17" i="5"/>
  <c r="J16" i="5"/>
  <c r="F16" i="5"/>
  <c r="B16" i="5"/>
  <c r="J13" i="5"/>
  <c r="F13" i="5"/>
  <c r="B13" i="5"/>
  <c r="J12" i="5"/>
  <c r="F12" i="5"/>
  <c r="B12" i="5"/>
  <c r="J11" i="5"/>
  <c r="F11" i="5"/>
  <c r="B11" i="5"/>
  <c r="J9" i="5"/>
  <c r="F9" i="5"/>
  <c r="B9" i="5"/>
  <c r="J10" i="5"/>
  <c r="J8" i="5"/>
  <c r="J7" i="5"/>
  <c r="F8" i="5"/>
  <c r="F10" i="5"/>
  <c r="F7" i="5"/>
  <c r="B8" i="5"/>
  <c r="B10" i="5"/>
  <c r="B7" i="5"/>
  <c r="F16" i="1" l="1"/>
  <c r="B16" i="1"/>
  <c r="J5" i="5" l="1"/>
  <c r="F5" i="5"/>
  <c r="B5" i="5"/>
  <c r="J4" i="5"/>
  <c r="F4" i="5"/>
  <c r="B4" i="5"/>
  <c r="J3" i="5"/>
  <c r="F3" i="5"/>
  <c r="B3" i="5"/>
  <c r="J2" i="5"/>
  <c r="F2" i="5"/>
  <c r="B2" i="5"/>
  <c r="J10" i="1" l="1"/>
  <c r="F10" i="1"/>
  <c r="B10" i="1"/>
  <c r="J20" i="1"/>
  <c r="F20" i="1"/>
  <c r="B20" i="1"/>
  <c r="J4" i="1" l="1"/>
  <c r="F4" i="1"/>
  <c r="B4" i="1"/>
  <c r="J17" i="1" l="1"/>
  <c r="J3" i="1"/>
  <c r="J2" i="1"/>
  <c r="F17" i="1"/>
  <c r="F3" i="1"/>
  <c r="B17" i="1"/>
  <c r="B3" i="1"/>
  <c r="F2" i="1" l="1"/>
  <c r="B2" i="1"/>
</calcChain>
</file>

<file path=xl/sharedStrings.xml><?xml version="1.0" encoding="utf-8"?>
<sst xmlns="http://schemas.openxmlformats.org/spreadsheetml/2006/main" count="417" uniqueCount="121">
  <si>
    <t>Output</t>
  </si>
  <si>
    <t>ReLU</t>
  </si>
  <si>
    <t>Sigmoid</t>
  </si>
  <si>
    <t>Loss Function</t>
  </si>
  <si>
    <t>binary_crossentropy</t>
  </si>
  <si>
    <t>Optimizer</t>
  </si>
  <si>
    <t>adam</t>
  </si>
  <si>
    <t>Iterations
epochs</t>
  </si>
  <si>
    <t>Hidden 
Layers</t>
  </si>
  <si>
    <t>Learning 
rate</t>
  </si>
  <si>
    <t>Hidden 
Units</t>
  </si>
  <si>
    <t>Activation 
Function</t>
  </si>
  <si>
    <t>Training docs</t>
  </si>
  <si>
    <t>Testing docs</t>
  </si>
  <si>
    <t>bank</t>
  </si>
  <si>
    <t>code</t>
  </si>
  <si>
    <t>pwd</t>
  </si>
  <si>
    <t>Words and documents are represented using a dense vector representation i.e. Word Embedding</t>
  </si>
  <si>
    <t>type</t>
  </si>
  <si>
    <t>Tokenizer</t>
  </si>
  <si>
    <t>text</t>
  </si>
  <si>
    <t>Classes</t>
  </si>
  <si>
    <t>categorical_crossentropy</t>
  </si>
  <si>
    <t>softmax</t>
  </si>
  <si>
    <t>Run</t>
  </si>
  <si>
    <t>sdd1</t>
  </si>
  <si>
    <t>sdd</t>
  </si>
  <si>
    <t>Folder</t>
  </si>
  <si>
    <t>No. Epochs</t>
  </si>
  <si>
    <t>No. training, testing docs</t>
  </si>
  <si>
    <t>param</t>
  </si>
  <si>
    <t>Time taken</t>
  </si>
  <si>
    <t>Depth of Neural Networks</t>
  </si>
  <si>
    <t>TODO</t>
  </si>
  <si>
    <t>Add a new class (with documents)</t>
  </si>
  <si>
    <t>Add documents not belonging to any class - how does the network behave?</t>
  </si>
  <si>
    <t>All docs are categorized as code</t>
  </si>
  <si>
    <t>Most docs are categorized as code</t>
  </si>
  <si>
    <t>All docs are categorized as bank</t>
  </si>
  <si>
    <t>Remarks</t>
  </si>
  <si>
    <t>Training 
accuracy</t>
  </si>
  <si>
    <t>Testing 
accuracy</t>
  </si>
  <si>
    <t>Treat xls, csv files as type token</t>
  </si>
  <si>
    <t>Include pvr data set also</t>
  </si>
  <si>
    <t>How to keep learning continuously?</t>
  </si>
  <si>
    <t>Let us assume that we deploy this solution in the market - it sees lot of documents/files - how can it learn from these files?
How can it improve current categories and learn new categories?</t>
  </si>
  <si>
    <t>rmsprop</t>
  </si>
  <si>
    <t>10, 250</t>
  </si>
  <si>
    <t>Parameters</t>
  </si>
  <si>
    <t>10, 50</t>
  </si>
  <si>
    <t>Input Layer</t>
  </si>
  <si>
    <t>bank files were not categorized</t>
  </si>
  <si>
    <t>Class</t>
  </si>
  <si>
    <t>sdd2</t>
  </si>
  <si>
    <t>Output Layer</t>
  </si>
  <si>
    <t>Flatten</t>
  </si>
  <si>
    <t>GlobalMax</t>
  </si>
  <si>
    <t>EL50</t>
  </si>
  <si>
    <t>EL100</t>
  </si>
  <si>
    <t>EL25</t>
  </si>
  <si>
    <t>EL150</t>
  </si>
  <si>
    <t>sgd</t>
  </si>
  <si>
    <t>4 vCore</t>
  </si>
  <si>
    <t>8192 MB</t>
  </si>
  <si>
    <t>4000 GB</t>
  </si>
  <si>
    <t>Training accuracy</t>
  </si>
  <si>
    <t>Testing accuracy</t>
  </si>
  <si>
    <t>Core</t>
  </si>
  <si>
    <t>RAM</t>
  </si>
  <si>
    <t>Bandwidth</t>
  </si>
  <si>
    <t>Predict
incorrect</t>
  </si>
  <si>
    <t>time</t>
  </si>
  <si>
    <t>6 vCore</t>
  </si>
  <si>
    <t>16384 MB</t>
  </si>
  <si>
    <t>5000 GB</t>
  </si>
  <si>
    <t>MEM ERROR</t>
  </si>
  <si>
    <t>HANG</t>
  </si>
  <si>
    <t>8 vCore</t>
  </si>
  <si>
    <t>32768 MB</t>
  </si>
  <si>
    <t>6000 GB</t>
  </si>
  <si>
    <t>15 min</t>
  </si>
  <si>
    <t># files</t>
  </si>
  <si>
    <t>411, 4</t>
  </si>
  <si>
    <t>400,5</t>
  </si>
  <si>
    <t>Predict correct</t>
  </si>
  <si>
    <t>14 min</t>
  </si>
  <si>
    <t>Total</t>
  </si>
  <si>
    <t>470, 6</t>
  </si>
  <si>
    <t>CPU</t>
  </si>
  <si>
    <t>16 vCore</t>
  </si>
  <si>
    <t>65536 MB</t>
  </si>
  <si>
    <t>48 min</t>
  </si>
  <si>
    <t>45 min</t>
  </si>
  <si>
    <t>Disk
SSD</t>
  </si>
  <si>
    <t>160 GB</t>
  </si>
  <si>
    <t>320 GB</t>
  </si>
  <si>
    <t>640 GB</t>
  </si>
  <si>
    <t>1280 GB</t>
  </si>
  <si>
    <t>68 min</t>
  </si>
  <si>
    <t>82 min</t>
  </si>
  <si>
    <t>81 min</t>
  </si>
  <si>
    <t>CRASH</t>
  </si>
  <si>
    <t>Todo</t>
  </si>
  <si>
    <t>Categorize new unseen files &amp; check how it fares</t>
  </si>
  <si>
    <t>76 min</t>
  </si>
  <si>
    <t>75 min</t>
  </si>
  <si>
    <t>808, 8</t>
  </si>
  <si>
    <t>814, 10</t>
  </si>
  <si>
    <t>train size (bank)</t>
  </si>
  <si>
    <t>train_size (code)</t>
  </si>
  <si>
    <t>Training</t>
  </si>
  <si>
    <t>Categorize</t>
  </si>
  <si>
    <t>10 min</t>
  </si>
  <si>
    <t>0 min</t>
  </si>
  <si>
    <t>All bank</t>
  </si>
  <si>
    <t>30 min</t>
  </si>
  <si>
    <t>train size (total)</t>
  </si>
  <si>
    <t>MEM
%</t>
  </si>
  <si>
    <t>38 min</t>
  </si>
  <si>
    <t>78 min</t>
  </si>
  <si>
    <t>Results of Text Classification using Neural Networks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</si>
</sst>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 \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3" borderId="0" xfId="0" applyFill="1"/>
    <xf numFmtId="0" fontId="2" fillId="0" borderId="0" xfId="0" applyFont="1"/>
    <xf numFmtId="0" fontId="2" fillId="0" borderId="1" xfId="0" applyFont="1" applyBorder="1" applyAlignment="1">
      <alignment horizontal="left"/>
    </xf>
    <xf numFmtId="47" fontId="0" fillId="0" borderId="1" xfId="0" applyNumberFormat="1" applyBorder="1" applyAlignment="1">
      <alignment horizontal="center"/>
    </xf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left"/>
    </xf>
    <xf numFmtId="3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5" borderId="5" xfId="0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0" fillId="5" borderId="5" xfId="0" applyFill="1" applyBorder="1" applyAlignment="1">
      <alignment vertical="center" wrapText="1"/>
    </xf>
    <xf numFmtId="0" fontId="0" fillId="0" borderId="5" xfId="0" applyBorder="1" applyAlignment="1">
      <alignment horizontal="center"/>
    </xf>
    <xf numFmtId="0" fontId="0" fillId="0" borderId="5" xfId="0" applyBorder="1"/>
    <xf numFmtId="0" fontId="4" fillId="0" borderId="5" xfId="0" applyFont="1" applyBorder="1"/>
    <xf numFmtId="0" fontId="0" fillId="6" borderId="5" xfId="0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164" fontId="0" fillId="0" borderId="5" xfId="0" applyNumberFormat="1" applyFont="1" applyBorder="1" applyAlignment="1">
      <alignment horizontal="center"/>
    </xf>
    <xf numFmtId="0" fontId="1" fillId="5" borderId="5" xfId="0" applyFont="1" applyFill="1" applyBorder="1" applyAlignment="1">
      <alignment horizont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javascript:changeTabSubmenu('subsusage')" TargetMode="External"/><Relationship Id="rId2" Type="http://schemas.openxmlformats.org/officeDocument/2006/relationships/hyperlink" Target="javascript:changeTabSubmenu('subsusage')" TargetMode="External"/><Relationship Id="rId1" Type="http://schemas.openxmlformats.org/officeDocument/2006/relationships/hyperlink" Target="javascript:changeTabSubmenu('subsusage')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javascript:changeTabSubmenu('subsusage')" TargetMode="External"/><Relationship Id="rId4" Type="http://schemas.openxmlformats.org/officeDocument/2006/relationships/hyperlink" Target="javascript:changeTabSubmenu('subsusage')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6DF35-08DD-4CA3-A312-E87C7F4E4F17}">
  <sheetPr>
    <outlinePr summaryBelow="0" summaryRight="0"/>
  </sheetPr>
  <dimension ref="A1:AB40"/>
  <sheetViews>
    <sheetView topLeftCell="F1" zoomScaleNormal="100" workbookViewId="0">
      <pane ySplit="5" topLeftCell="A13" activePane="bottomLeft" state="frozen"/>
      <selection pane="bottomLeft" activeCell="N41" sqref="N41"/>
    </sheetView>
  </sheetViews>
  <sheetFormatPr defaultRowHeight="15" outlineLevelRow="1" outlineLevelCol="1" x14ac:dyDescent="0.25"/>
  <cols>
    <col min="1" max="1" width="6.85546875" customWidth="1"/>
    <col min="2" max="2" width="8.5703125" customWidth="1" collapsed="1"/>
    <col min="3" max="4" width="5.28515625" hidden="1" customWidth="1" outlineLevel="1"/>
    <col min="5" max="5" width="4.85546875" hidden="1" customWidth="1" outlineLevel="1"/>
    <col min="6" max="6" width="7.42578125" bestFit="1" customWidth="1" collapsed="1"/>
    <col min="7" max="8" width="5.28515625" hidden="1" customWidth="1" outlineLevel="1"/>
    <col min="9" max="9" width="4.85546875" hidden="1" customWidth="1" outlineLevel="1"/>
    <col min="10" max="10" width="5.42578125" style="3" bestFit="1" customWidth="1"/>
    <col min="11" max="11" width="9.7109375" bestFit="1" customWidth="1"/>
    <col min="12" max="12" width="10" style="3" customWidth="1"/>
    <col min="13" max="13" width="7.42578125" style="3" bestFit="1" customWidth="1"/>
    <col min="14" max="14" width="17.5703125" style="3" bestFit="1" customWidth="1"/>
    <col min="15" max="15" width="5.85546875" style="3" customWidth="1" outlineLevel="1"/>
    <col min="16" max="16" width="10.42578125" style="3" customWidth="1" outlineLevel="1"/>
    <col min="17" max="17" width="7.42578125" style="3" bestFit="1" customWidth="1"/>
    <col min="18" max="18" width="10" style="3" bestFit="1" customWidth="1"/>
    <col min="19" max="19" width="7.28515625" style="3" bestFit="1" customWidth="1"/>
    <col min="20" max="20" width="10" style="3" bestFit="1" customWidth="1"/>
    <col min="21" max="21" width="9.85546875" style="3" bestFit="1" customWidth="1"/>
    <col min="22" max="22" width="23.42578125" style="3" bestFit="1" customWidth="1"/>
    <col min="23" max="23" width="11.140625" style="3" bestFit="1" customWidth="1"/>
    <col min="24" max="24" width="4.42578125" style="3" bestFit="1" customWidth="1"/>
    <col min="25" max="26" width="8.42578125" style="3" bestFit="1" customWidth="1"/>
    <col min="27" max="27" width="7.140625" style="3" bestFit="1" customWidth="1"/>
    <col min="28" max="28" width="27.28515625" style="10" customWidth="1"/>
  </cols>
  <sheetData>
    <row r="1" spans="1:28" s="6" customFormat="1" ht="30" x14ac:dyDescent="0.25">
      <c r="A1" s="7" t="s">
        <v>27</v>
      </c>
      <c r="B1" s="7" t="s">
        <v>12</v>
      </c>
      <c r="C1" s="5" t="s">
        <v>14</v>
      </c>
      <c r="D1" s="5" t="s">
        <v>15</v>
      </c>
      <c r="E1" s="5" t="s">
        <v>16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52</v>
      </c>
      <c r="K1" s="7" t="s">
        <v>19</v>
      </c>
      <c r="L1" s="7" t="s">
        <v>7</v>
      </c>
      <c r="M1" s="5" t="s">
        <v>8</v>
      </c>
      <c r="N1" s="5" t="s">
        <v>50</v>
      </c>
      <c r="O1" s="5"/>
      <c r="P1" s="5"/>
      <c r="Q1" s="5" t="s">
        <v>10</v>
      </c>
      <c r="R1" s="5" t="s">
        <v>11</v>
      </c>
      <c r="S1" s="5" t="s">
        <v>54</v>
      </c>
      <c r="T1" s="5" t="s">
        <v>11</v>
      </c>
      <c r="U1" s="4" t="s">
        <v>5</v>
      </c>
      <c r="V1" s="4" t="s">
        <v>3</v>
      </c>
      <c r="W1" s="4" t="s">
        <v>48</v>
      </c>
      <c r="X1" s="4" t="s">
        <v>24</v>
      </c>
      <c r="Y1" s="5" t="s">
        <v>40</v>
      </c>
      <c r="Z1" s="5" t="s">
        <v>41</v>
      </c>
      <c r="AA1" s="5" t="s">
        <v>31</v>
      </c>
      <c r="AB1" s="5" t="s">
        <v>39</v>
      </c>
    </row>
    <row r="2" spans="1:28" hidden="1" x14ac:dyDescent="0.25">
      <c r="A2" s="2" t="s">
        <v>26</v>
      </c>
      <c r="B2" s="2">
        <f t="shared" ref="B2:B5" si="0">SUM(C2:E2)</f>
        <v>517</v>
      </c>
      <c r="C2" s="2">
        <v>0</v>
      </c>
      <c r="D2" s="2">
        <v>513</v>
      </c>
      <c r="E2" s="2">
        <v>4</v>
      </c>
      <c r="F2" s="2">
        <f t="shared" ref="F2:F5" si="1">SUM(G2:I2)</f>
        <v>38</v>
      </c>
      <c r="G2" s="2">
        <v>0</v>
      </c>
      <c r="H2" s="2">
        <v>36</v>
      </c>
      <c r="I2" s="2">
        <v>2</v>
      </c>
      <c r="J2" s="2">
        <f t="shared" ref="J2:J5" si="2">3-COUNTIF(C2:E2,0)</f>
        <v>2</v>
      </c>
      <c r="K2" s="2" t="s">
        <v>20</v>
      </c>
      <c r="L2" s="2">
        <v>20</v>
      </c>
      <c r="M2" s="2">
        <v>1</v>
      </c>
      <c r="N2" s="2"/>
      <c r="O2" s="2"/>
      <c r="P2" s="2"/>
      <c r="Q2" s="2">
        <v>10</v>
      </c>
      <c r="R2" s="2" t="s">
        <v>1</v>
      </c>
      <c r="S2" s="2">
        <v>1</v>
      </c>
      <c r="T2" s="2" t="s">
        <v>2</v>
      </c>
      <c r="U2" s="2" t="s">
        <v>6</v>
      </c>
      <c r="V2" s="2" t="s">
        <v>4</v>
      </c>
      <c r="W2" s="2"/>
      <c r="X2" s="2">
        <v>1</v>
      </c>
      <c r="Y2" s="2">
        <v>99.23</v>
      </c>
      <c r="Z2" s="2">
        <v>94.74</v>
      </c>
      <c r="AA2" s="12">
        <v>2.0041782407407408E-3</v>
      </c>
      <c r="AB2" s="11"/>
    </row>
    <row r="3" spans="1:28" hidden="1" x14ac:dyDescent="0.25">
      <c r="A3" s="2" t="s">
        <v>26</v>
      </c>
      <c r="B3" s="2">
        <f t="shared" si="0"/>
        <v>517</v>
      </c>
      <c r="C3" s="2">
        <v>0</v>
      </c>
      <c r="D3" s="2">
        <v>513</v>
      </c>
      <c r="E3" s="2">
        <v>4</v>
      </c>
      <c r="F3" s="2">
        <f t="shared" si="1"/>
        <v>38</v>
      </c>
      <c r="G3" s="2">
        <v>0</v>
      </c>
      <c r="H3" s="2">
        <v>36</v>
      </c>
      <c r="I3" s="2">
        <v>2</v>
      </c>
      <c r="J3" s="2">
        <f t="shared" si="2"/>
        <v>2</v>
      </c>
      <c r="K3" s="2" t="s">
        <v>20</v>
      </c>
      <c r="L3" s="2">
        <v>100</v>
      </c>
      <c r="M3" s="2">
        <v>1</v>
      </c>
      <c r="N3" s="2"/>
      <c r="O3" s="2"/>
      <c r="P3" s="2"/>
      <c r="Q3" s="2">
        <v>10</v>
      </c>
      <c r="R3" s="2" t="s">
        <v>1</v>
      </c>
      <c r="S3" s="2">
        <v>1</v>
      </c>
      <c r="T3" s="2" t="s">
        <v>2</v>
      </c>
      <c r="U3" s="2" t="s">
        <v>6</v>
      </c>
      <c r="V3" s="2" t="s">
        <v>4</v>
      </c>
      <c r="W3" s="2"/>
      <c r="X3" s="2">
        <v>1</v>
      </c>
      <c r="Y3" s="2">
        <v>99.23</v>
      </c>
      <c r="Z3" s="2">
        <v>94.74</v>
      </c>
      <c r="AA3" s="12">
        <v>9.6164699074074069E-3</v>
      </c>
      <c r="AB3" s="11"/>
    </row>
    <row r="4" spans="1:28" hidden="1" x14ac:dyDescent="0.25">
      <c r="A4" s="2" t="s">
        <v>26</v>
      </c>
      <c r="B4" s="2">
        <f t="shared" si="0"/>
        <v>517</v>
      </c>
      <c r="C4" s="2">
        <v>0</v>
      </c>
      <c r="D4" s="2">
        <v>513</v>
      </c>
      <c r="E4" s="2">
        <v>4</v>
      </c>
      <c r="F4" s="2">
        <f t="shared" si="1"/>
        <v>38</v>
      </c>
      <c r="G4" s="2">
        <v>0</v>
      </c>
      <c r="H4" s="2">
        <v>36</v>
      </c>
      <c r="I4" s="2">
        <v>2</v>
      </c>
      <c r="J4" s="2">
        <f t="shared" si="2"/>
        <v>2</v>
      </c>
      <c r="K4" s="2" t="s">
        <v>20</v>
      </c>
      <c r="L4" s="2">
        <v>20</v>
      </c>
      <c r="M4" s="2">
        <v>1</v>
      </c>
      <c r="N4" s="2"/>
      <c r="O4" s="2"/>
      <c r="P4" s="2"/>
      <c r="Q4" s="2">
        <v>10</v>
      </c>
      <c r="R4" s="2" t="s">
        <v>1</v>
      </c>
      <c r="S4" s="2">
        <v>1</v>
      </c>
      <c r="T4" s="2" t="s">
        <v>23</v>
      </c>
      <c r="U4" s="2" t="s">
        <v>6</v>
      </c>
      <c r="V4" s="2" t="s">
        <v>22</v>
      </c>
      <c r="W4" s="2"/>
      <c r="X4" s="2">
        <v>1</v>
      </c>
      <c r="Y4" s="2">
        <v>97.35</v>
      </c>
      <c r="Z4" s="2">
        <v>81.819999999999993</v>
      </c>
      <c r="AA4" s="12">
        <v>3.2066666666666663E-3</v>
      </c>
      <c r="AB4" s="11"/>
    </row>
    <row r="5" spans="1:28" hidden="1" x14ac:dyDescent="0.25">
      <c r="A5" s="2" t="s">
        <v>26</v>
      </c>
      <c r="B5" s="2">
        <f t="shared" si="0"/>
        <v>517</v>
      </c>
      <c r="C5" s="2">
        <v>0</v>
      </c>
      <c r="D5" s="2">
        <v>513</v>
      </c>
      <c r="E5" s="2">
        <v>4</v>
      </c>
      <c r="F5" s="2">
        <f t="shared" si="1"/>
        <v>38</v>
      </c>
      <c r="G5" s="2">
        <v>0</v>
      </c>
      <c r="H5" s="2">
        <v>36</v>
      </c>
      <c r="I5" s="2">
        <v>2</v>
      </c>
      <c r="J5" s="2">
        <f t="shared" si="2"/>
        <v>2</v>
      </c>
      <c r="K5" s="2" t="s">
        <v>20</v>
      </c>
      <c r="L5" s="2">
        <v>100</v>
      </c>
      <c r="M5" s="2">
        <v>1</v>
      </c>
      <c r="N5" s="2"/>
      <c r="O5" s="2"/>
      <c r="P5" s="2"/>
      <c r="Q5" s="2">
        <v>10</v>
      </c>
      <c r="R5" s="2" t="s">
        <v>1</v>
      </c>
      <c r="S5" s="2">
        <v>1</v>
      </c>
      <c r="T5" s="2" t="s">
        <v>23</v>
      </c>
      <c r="U5" s="2" t="s">
        <v>6</v>
      </c>
      <c r="V5" s="2" t="s">
        <v>22</v>
      </c>
      <c r="W5" s="2"/>
      <c r="X5" s="2">
        <v>1</v>
      </c>
      <c r="Y5" s="2">
        <v>97.35</v>
      </c>
      <c r="Z5" s="2">
        <v>81.819999999999993</v>
      </c>
      <c r="AA5" s="12">
        <v>1.5359409722222224E-2</v>
      </c>
      <c r="AB5" s="11"/>
    </row>
    <row r="6" spans="1:28" ht="6.7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12"/>
      <c r="AB6" s="11"/>
    </row>
    <row r="7" spans="1:28" x14ac:dyDescent="0.25">
      <c r="A7" s="2" t="s">
        <v>25</v>
      </c>
      <c r="B7" s="2">
        <f>SUM(C7:E7)</f>
        <v>41</v>
      </c>
      <c r="C7" s="2">
        <v>7</v>
      </c>
      <c r="D7" s="2">
        <v>29</v>
      </c>
      <c r="E7" s="2">
        <v>5</v>
      </c>
      <c r="F7" s="2">
        <f>SUM(G7:I7)</f>
        <v>27</v>
      </c>
      <c r="G7" s="2">
        <v>6</v>
      </c>
      <c r="H7" s="2">
        <v>19</v>
      </c>
      <c r="I7" s="2">
        <v>2</v>
      </c>
      <c r="J7" s="2">
        <f t="shared" ref="J7:J10" si="3">3-COUNTIF(C7:E7,0)</f>
        <v>3</v>
      </c>
      <c r="K7" s="2" t="s">
        <v>20</v>
      </c>
      <c r="L7" s="2">
        <v>20</v>
      </c>
      <c r="M7" s="2">
        <v>1</v>
      </c>
      <c r="N7" s="2" t="str">
        <f>CONCATENATE(O7,"+",P7)</f>
        <v>EL50+Flatten</v>
      </c>
      <c r="O7" s="2" t="s">
        <v>57</v>
      </c>
      <c r="P7" s="2" t="s">
        <v>55</v>
      </c>
      <c r="Q7" s="2">
        <v>10</v>
      </c>
      <c r="R7" s="16" t="s">
        <v>1</v>
      </c>
      <c r="S7" s="2">
        <v>1</v>
      </c>
      <c r="T7" s="16" t="s">
        <v>23</v>
      </c>
      <c r="U7" s="16" t="s">
        <v>6</v>
      </c>
      <c r="V7" s="16" t="s">
        <v>22</v>
      </c>
      <c r="W7" s="15">
        <v>13405043</v>
      </c>
      <c r="X7" s="2"/>
      <c r="Y7" s="2">
        <v>90.24</v>
      </c>
      <c r="Z7" s="2">
        <v>85.19</v>
      </c>
      <c r="AA7" s="12">
        <v>2.2040509259259257E-4</v>
      </c>
      <c r="AB7" s="11"/>
    </row>
    <row r="8" spans="1:28" x14ac:dyDescent="0.25">
      <c r="A8" s="2" t="s">
        <v>25</v>
      </c>
      <c r="B8" s="2">
        <f t="shared" ref="B8:B10" si="4">SUM(C8:E8)</f>
        <v>41</v>
      </c>
      <c r="C8" s="2">
        <v>7</v>
      </c>
      <c r="D8" s="2">
        <v>29</v>
      </c>
      <c r="E8" s="2">
        <v>5</v>
      </c>
      <c r="F8" s="2">
        <f t="shared" ref="F8:F10" si="5">SUM(G8:I8)</f>
        <v>27</v>
      </c>
      <c r="G8" s="2">
        <v>6</v>
      </c>
      <c r="H8" s="2">
        <v>19</v>
      </c>
      <c r="I8" s="2">
        <v>2</v>
      </c>
      <c r="J8" s="2">
        <f t="shared" si="3"/>
        <v>3</v>
      </c>
      <c r="K8" s="2" t="s">
        <v>20</v>
      </c>
      <c r="L8" s="2">
        <v>20</v>
      </c>
      <c r="M8" s="2">
        <v>2</v>
      </c>
      <c r="N8" s="2" t="str">
        <f>CONCATENATE(O8,"+",P8)</f>
        <v>EL50+Flatten</v>
      </c>
      <c r="O8" s="2" t="s">
        <v>57</v>
      </c>
      <c r="P8" s="2" t="s">
        <v>55</v>
      </c>
      <c r="Q8" s="2" t="s">
        <v>49</v>
      </c>
      <c r="R8" s="2" t="s">
        <v>1</v>
      </c>
      <c r="S8" s="2">
        <v>1</v>
      </c>
      <c r="T8" s="2" t="s">
        <v>23</v>
      </c>
      <c r="U8" s="2" t="s">
        <v>6</v>
      </c>
      <c r="V8" s="2" t="s">
        <v>22</v>
      </c>
      <c r="W8" s="15">
        <v>13405713</v>
      </c>
      <c r="X8" s="2"/>
      <c r="Y8" s="2">
        <v>87.8</v>
      </c>
      <c r="Z8" s="2">
        <v>81.48</v>
      </c>
      <c r="AA8" s="12">
        <v>2.1855324074074073E-4</v>
      </c>
      <c r="AB8" s="11"/>
    </row>
    <row r="9" spans="1:28" x14ac:dyDescent="0.25">
      <c r="A9" s="2" t="s">
        <v>25</v>
      </c>
      <c r="B9" s="2">
        <f t="shared" ref="B9" si="6">SUM(C9:E9)</f>
        <v>41</v>
      </c>
      <c r="C9" s="2">
        <v>7</v>
      </c>
      <c r="D9" s="2">
        <v>29</v>
      </c>
      <c r="E9" s="2">
        <v>5</v>
      </c>
      <c r="F9" s="2">
        <f t="shared" ref="F9" si="7">SUM(G9:I9)</f>
        <v>27</v>
      </c>
      <c r="G9" s="2">
        <v>6</v>
      </c>
      <c r="H9" s="2">
        <v>19</v>
      </c>
      <c r="I9" s="2">
        <v>2</v>
      </c>
      <c r="J9" s="2">
        <f t="shared" ref="J9" si="8">3-COUNTIF(C9:E9,0)</f>
        <v>3</v>
      </c>
      <c r="K9" s="2" t="s">
        <v>20</v>
      </c>
      <c r="L9" s="2">
        <v>20</v>
      </c>
      <c r="M9" s="2">
        <v>2</v>
      </c>
      <c r="N9" s="2" t="str">
        <f>CONCATENATE(O9,"+",P9)</f>
        <v>EL50+Flatten</v>
      </c>
      <c r="O9" s="2" t="s">
        <v>57</v>
      </c>
      <c r="P9" s="2" t="s">
        <v>55</v>
      </c>
      <c r="Q9" s="2" t="s">
        <v>47</v>
      </c>
      <c r="R9" s="2" t="s">
        <v>1</v>
      </c>
      <c r="S9" s="2">
        <v>1</v>
      </c>
      <c r="T9" s="2" t="s">
        <v>23</v>
      </c>
      <c r="U9" s="2" t="s">
        <v>6</v>
      </c>
      <c r="V9" s="2" t="s">
        <v>22</v>
      </c>
      <c r="W9" s="15">
        <v>13408513</v>
      </c>
      <c r="X9" s="2"/>
      <c r="Y9" s="2">
        <v>82.93</v>
      </c>
      <c r="Z9" s="2">
        <v>85.19</v>
      </c>
      <c r="AA9" s="12">
        <v>2.2111111111111108E-4</v>
      </c>
      <c r="AB9" s="11"/>
    </row>
    <row r="10" spans="1:28" x14ac:dyDescent="0.25">
      <c r="A10" s="2" t="s">
        <v>25</v>
      </c>
      <c r="B10" s="2">
        <f t="shared" si="4"/>
        <v>41</v>
      </c>
      <c r="C10" s="2">
        <v>7</v>
      </c>
      <c r="D10" s="2">
        <v>29</v>
      </c>
      <c r="E10" s="2">
        <v>5</v>
      </c>
      <c r="F10" s="2">
        <f t="shared" si="5"/>
        <v>27</v>
      </c>
      <c r="G10" s="2">
        <v>6</v>
      </c>
      <c r="H10" s="2">
        <v>19</v>
      </c>
      <c r="I10" s="2">
        <v>2</v>
      </c>
      <c r="J10" s="2">
        <f t="shared" si="3"/>
        <v>3</v>
      </c>
      <c r="K10" s="2" t="s">
        <v>20</v>
      </c>
      <c r="L10" s="2">
        <v>20</v>
      </c>
      <c r="M10" s="2">
        <v>2</v>
      </c>
      <c r="N10" s="16" t="str">
        <f t="shared" ref="N10:N29" si="9">CONCATENATE(O10,"+",P10)</f>
        <v>EL50+GlobalMax</v>
      </c>
      <c r="O10" s="2" t="s">
        <v>57</v>
      </c>
      <c r="P10" s="16" t="s">
        <v>56</v>
      </c>
      <c r="Q10" s="2" t="s">
        <v>47</v>
      </c>
      <c r="R10" s="2" t="s">
        <v>1</v>
      </c>
      <c r="S10" s="2">
        <v>1</v>
      </c>
      <c r="T10" s="2" t="s">
        <v>23</v>
      </c>
      <c r="U10" s="2" t="s">
        <v>6</v>
      </c>
      <c r="V10" s="2" t="s">
        <v>22</v>
      </c>
      <c r="W10" s="15">
        <v>54013</v>
      </c>
      <c r="X10" s="2"/>
      <c r="Y10" s="2">
        <v>70.3</v>
      </c>
      <c r="Z10" s="2">
        <v>70.3</v>
      </c>
      <c r="AA10" s="12">
        <v>1.261574074074074E-4</v>
      </c>
      <c r="AB10" s="11" t="s">
        <v>51</v>
      </c>
    </row>
    <row r="11" spans="1:28" x14ac:dyDescent="0.25">
      <c r="A11" s="2" t="s">
        <v>25</v>
      </c>
      <c r="B11" s="2">
        <f t="shared" ref="B11" si="10">SUM(C11:E11)</f>
        <v>41</v>
      </c>
      <c r="C11" s="2">
        <v>7</v>
      </c>
      <c r="D11" s="2">
        <v>29</v>
      </c>
      <c r="E11" s="2">
        <v>5</v>
      </c>
      <c r="F11" s="2">
        <f t="shared" ref="F11" si="11">SUM(G11:I11)</f>
        <v>27</v>
      </c>
      <c r="G11" s="2">
        <v>6</v>
      </c>
      <c r="H11" s="2">
        <v>19</v>
      </c>
      <c r="I11" s="2">
        <v>2</v>
      </c>
      <c r="J11" s="2">
        <f t="shared" ref="J11" si="12">3-COUNTIF(C11:E11,0)</f>
        <v>3</v>
      </c>
      <c r="K11" s="2" t="s">
        <v>20</v>
      </c>
      <c r="L11" s="2">
        <v>20</v>
      </c>
      <c r="M11" s="2">
        <v>1</v>
      </c>
      <c r="N11" s="2" t="str">
        <f t="shared" si="9"/>
        <v>EL50+GlobalMax</v>
      </c>
      <c r="O11" s="2" t="s">
        <v>57</v>
      </c>
      <c r="P11" s="2" t="s">
        <v>56</v>
      </c>
      <c r="Q11" s="2">
        <v>10</v>
      </c>
      <c r="R11" s="2" t="s">
        <v>1</v>
      </c>
      <c r="S11" s="2">
        <v>1</v>
      </c>
      <c r="T11" s="2" t="s">
        <v>23</v>
      </c>
      <c r="U11" s="2" t="s">
        <v>6</v>
      </c>
      <c r="V11" s="2" t="s">
        <v>22</v>
      </c>
      <c r="W11" s="15">
        <v>50543</v>
      </c>
      <c r="X11" s="2"/>
      <c r="Y11" s="2">
        <v>70.7</v>
      </c>
      <c r="Z11" s="2">
        <v>70.37</v>
      </c>
      <c r="AA11" s="12">
        <v>1.2152777777777776E-4</v>
      </c>
      <c r="AB11" s="11"/>
    </row>
    <row r="12" spans="1:28" x14ac:dyDescent="0.25">
      <c r="A12" s="2" t="s">
        <v>25</v>
      </c>
      <c r="B12" s="2">
        <f t="shared" ref="B12" si="13">SUM(C12:E12)</f>
        <v>41</v>
      </c>
      <c r="C12" s="2">
        <v>7</v>
      </c>
      <c r="D12" s="2">
        <v>29</v>
      </c>
      <c r="E12" s="2">
        <v>5</v>
      </c>
      <c r="F12" s="2">
        <f t="shared" ref="F12" si="14">SUM(G12:I12)</f>
        <v>27</v>
      </c>
      <c r="G12" s="2">
        <v>6</v>
      </c>
      <c r="H12" s="2">
        <v>19</v>
      </c>
      <c r="I12" s="2">
        <v>2</v>
      </c>
      <c r="J12" s="2">
        <f t="shared" ref="J12" si="15">3-COUNTIF(C12:E12,0)</f>
        <v>3</v>
      </c>
      <c r="K12" s="2" t="s">
        <v>20</v>
      </c>
      <c r="L12" s="16">
        <v>100</v>
      </c>
      <c r="M12" s="2">
        <v>1</v>
      </c>
      <c r="N12" s="2" t="str">
        <f t="shared" si="9"/>
        <v>EL50+GlobalMax</v>
      </c>
      <c r="O12" s="2" t="s">
        <v>57</v>
      </c>
      <c r="P12" s="2" t="s">
        <v>56</v>
      </c>
      <c r="Q12" s="2">
        <v>10</v>
      </c>
      <c r="R12" s="2" t="s">
        <v>1</v>
      </c>
      <c r="S12" s="2">
        <v>1</v>
      </c>
      <c r="T12" s="2" t="s">
        <v>23</v>
      </c>
      <c r="U12" s="2" t="s">
        <v>6</v>
      </c>
      <c r="V12" s="2" t="s">
        <v>22</v>
      </c>
      <c r="W12" s="15">
        <v>50543</v>
      </c>
      <c r="X12" s="2"/>
      <c r="Y12" s="2">
        <v>97.56</v>
      </c>
      <c r="Z12" s="2">
        <v>96.3</v>
      </c>
      <c r="AA12" s="12">
        <v>4.6298611111111112E-4</v>
      </c>
      <c r="AB12" s="11"/>
    </row>
    <row r="13" spans="1:28" collapsed="1" x14ac:dyDescent="0.25">
      <c r="A13" s="2" t="s">
        <v>25</v>
      </c>
      <c r="B13" s="2">
        <f t="shared" ref="B13" si="16">SUM(C13:E13)</f>
        <v>41</v>
      </c>
      <c r="C13" s="2">
        <v>7</v>
      </c>
      <c r="D13" s="2">
        <v>29</v>
      </c>
      <c r="E13" s="2">
        <v>5</v>
      </c>
      <c r="F13" s="2">
        <f t="shared" ref="F13" si="17">SUM(G13:I13)</f>
        <v>27</v>
      </c>
      <c r="G13" s="2">
        <v>6</v>
      </c>
      <c r="H13" s="2">
        <v>19</v>
      </c>
      <c r="I13" s="2">
        <v>2</v>
      </c>
      <c r="J13" s="2">
        <f t="shared" ref="J13" si="18">3-COUNTIF(C13:E13,0)</f>
        <v>3</v>
      </c>
      <c r="K13" s="2" t="s">
        <v>20</v>
      </c>
      <c r="L13" s="2">
        <v>100</v>
      </c>
      <c r="M13" s="2">
        <v>2</v>
      </c>
      <c r="N13" s="2" t="str">
        <f t="shared" si="9"/>
        <v>EL50+GlobalMax</v>
      </c>
      <c r="O13" s="2" t="s">
        <v>57</v>
      </c>
      <c r="P13" s="2" t="s">
        <v>56</v>
      </c>
      <c r="Q13" s="2" t="s">
        <v>49</v>
      </c>
      <c r="R13" s="2" t="s">
        <v>1</v>
      </c>
      <c r="S13" s="2">
        <v>1</v>
      </c>
      <c r="T13" s="2" t="s">
        <v>23</v>
      </c>
      <c r="U13" s="2" t="s">
        <v>6</v>
      </c>
      <c r="V13" s="2" t="s">
        <v>22</v>
      </c>
      <c r="W13" s="15">
        <v>51213</v>
      </c>
      <c r="X13" s="2">
        <v>1</v>
      </c>
      <c r="Y13" s="2">
        <v>97.56</v>
      </c>
      <c r="Z13" s="2">
        <v>96.3</v>
      </c>
      <c r="AA13" s="12">
        <v>4.66875E-4</v>
      </c>
      <c r="AB13" s="11"/>
    </row>
    <row r="14" spans="1:28" hidden="1" outlineLevel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 t="str">
        <f t="shared" si="9"/>
        <v>EL50+GlobalMax</v>
      </c>
      <c r="O14" s="2" t="s">
        <v>57</v>
      </c>
      <c r="P14" s="2" t="s">
        <v>56</v>
      </c>
      <c r="Q14" s="2"/>
      <c r="R14" s="2"/>
      <c r="S14" s="2">
        <v>1</v>
      </c>
      <c r="T14" s="2"/>
      <c r="U14" s="2"/>
      <c r="V14" s="2"/>
      <c r="W14" s="15"/>
      <c r="X14" s="2">
        <v>2</v>
      </c>
      <c r="Y14" s="2">
        <v>97.56</v>
      </c>
      <c r="Z14" s="2">
        <v>96.3</v>
      </c>
      <c r="AA14" s="12">
        <v>4.6945601851851857E-4</v>
      </c>
      <c r="AB14" s="11"/>
    </row>
    <row r="15" spans="1:28" hidden="1" outlineLevel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 t="str">
        <f t="shared" si="9"/>
        <v>EL50+GlobalMax</v>
      </c>
      <c r="O15" s="2" t="s">
        <v>57</v>
      </c>
      <c r="P15" s="2" t="s">
        <v>56</v>
      </c>
      <c r="Q15" s="2"/>
      <c r="R15" s="2"/>
      <c r="S15" s="2">
        <v>1</v>
      </c>
      <c r="T15" s="2"/>
      <c r="U15" s="2"/>
      <c r="V15" s="2"/>
      <c r="W15" s="15"/>
      <c r="X15" s="2">
        <v>3</v>
      </c>
      <c r="Y15" s="2">
        <v>97.56</v>
      </c>
      <c r="Z15" s="2">
        <v>96.3</v>
      </c>
      <c r="AA15" s="12">
        <v>4.6219907407407407E-4</v>
      </c>
      <c r="AB15" s="11"/>
    </row>
    <row r="16" spans="1:28" x14ac:dyDescent="0.25">
      <c r="A16" s="2" t="s">
        <v>25</v>
      </c>
      <c r="B16" s="2">
        <f t="shared" ref="B16" si="19">SUM(C16:E16)</f>
        <v>41</v>
      </c>
      <c r="C16" s="2">
        <v>7</v>
      </c>
      <c r="D16" s="2">
        <v>29</v>
      </c>
      <c r="E16" s="2">
        <v>5</v>
      </c>
      <c r="F16" s="2">
        <f t="shared" ref="F16" si="20">SUM(G16:I16)</f>
        <v>27</v>
      </c>
      <c r="G16" s="2">
        <v>6</v>
      </c>
      <c r="H16" s="2">
        <v>19</v>
      </c>
      <c r="I16" s="2">
        <v>2</v>
      </c>
      <c r="J16" s="2">
        <f t="shared" ref="J16" si="21">3-COUNTIF(C16:E16,0)</f>
        <v>3</v>
      </c>
      <c r="K16" s="2" t="s">
        <v>20</v>
      </c>
      <c r="L16" s="2">
        <v>150</v>
      </c>
      <c r="M16" s="2">
        <v>2</v>
      </c>
      <c r="N16" s="2" t="str">
        <f t="shared" si="9"/>
        <v>EL50+GlobalMax</v>
      </c>
      <c r="O16" s="2" t="s">
        <v>57</v>
      </c>
      <c r="P16" s="2" t="s">
        <v>56</v>
      </c>
      <c r="Q16" s="2" t="s">
        <v>49</v>
      </c>
      <c r="R16" s="2" t="s">
        <v>1</v>
      </c>
      <c r="S16" s="2">
        <v>1</v>
      </c>
      <c r="T16" s="2" t="s">
        <v>23</v>
      </c>
      <c r="U16" s="2" t="s">
        <v>6</v>
      </c>
      <c r="V16" s="2" t="s">
        <v>22</v>
      </c>
      <c r="W16" s="15">
        <v>51213</v>
      </c>
      <c r="X16" s="2"/>
      <c r="Y16" s="2">
        <v>97.56</v>
      </c>
      <c r="Z16" s="2">
        <v>92.59</v>
      </c>
      <c r="AA16" s="12">
        <v>6.8353009259259267E-4</v>
      </c>
      <c r="AB16" s="11"/>
    </row>
    <row r="17" spans="1:28" x14ac:dyDescent="0.25">
      <c r="A17" s="2" t="s">
        <v>25</v>
      </c>
      <c r="B17" s="2">
        <f t="shared" ref="B17" si="22">SUM(C17:E17)</f>
        <v>41</v>
      </c>
      <c r="C17" s="2">
        <v>7</v>
      </c>
      <c r="D17" s="2">
        <v>29</v>
      </c>
      <c r="E17" s="2">
        <v>5</v>
      </c>
      <c r="F17" s="2">
        <f t="shared" ref="F17" si="23">SUM(G17:I17)</f>
        <v>27</v>
      </c>
      <c r="G17" s="2">
        <v>6</v>
      </c>
      <c r="H17" s="2">
        <v>19</v>
      </c>
      <c r="I17" s="2">
        <v>2</v>
      </c>
      <c r="J17" s="2">
        <f t="shared" ref="J17" si="24">3-COUNTIF(C17:E17,0)</f>
        <v>3</v>
      </c>
      <c r="K17" s="2" t="s">
        <v>20</v>
      </c>
      <c r="L17" s="2">
        <v>200</v>
      </c>
      <c r="M17" s="2">
        <v>2</v>
      </c>
      <c r="N17" s="2" t="str">
        <f t="shared" si="9"/>
        <v>EL50+GlobalMax</v>
      </c>
      <c r="O17" s="2" t="s">
        <v>57</v>
      </c>
      <c r="P17" s="2" t="s">
        <v>56</v>
      </c>
      <c r="Q17" s="2" t="s">
        <v>49</v>
      </c>
      <c r="R17" s="2" t="s">
        <v>1</v>
      </c>
      <c r="S17" s="2">
        <v>1</v>
      </c>
      <c r="T17" s="2" t="s">
        <v>23</v>
      </c>
      <c r="U17" s="2" t="s">
        <v>6</v>
      </c>
      <c r="V17" s="2" t="s">
        <v>22</v>
      </c>
      <c r="W17" s="15">
        <v>51213</v>
      </c>
      <c r="X17" s="2"/>
      <c r="Y17" s="2">
        <v>97.56</v>
      </c>
      <c r="Z17" s="2">
        <v>92.59</v>
      </c>
      <c r="AA17" s="12">
        <v>8.8800925925925929E-4</v>
      </c>
      <c r="AB17" s="11"/>
    </row>
    <row r="18" spans="1:28" collapsed="1" x14ac:dyDescent="0.25">
      <c r="A18" s="2" t="s">
        <v>25</v>
      </c>
      <c r="B18" s="2">
        <f t="shared" ref="B18" si="25">SUM(C18:E18)</f>
        <v>41</v>
      </c>
      <c r="C18" s="2">
        <v>7</v>
      </c>
      <c r="D18" s="2">
        <v>29</v>
      </c>
      <c r="E18" s="2">
        <v>5</v>
      </c>
      <c r="F18" s="2">
        <f t="shared" ref="F18" si="26">SUM(G18:I18)</f>
        <v>27</v>
      </c>
      <c r="G18" s="2">
        <v>6</v>
      </c>
      <c r="H18" s="2">
        <v>19</v>
      </c>
      <c r="I18" s="2">
        <v>2</v>
      </c>
      <c r="J18" s="2">
        <f t="shared" ref="J18" si="27">3-COUNTIF(C18:E18,0)</f>
        <v>3</v>
      </c>
      <c r="K18" s="2" t="s">
        <v>20</v>
      </c>
      <c r="L18" s="16">
        <v>100</v>
      </c>
      <c r="M18" s="2">
        <v>2</v>
      </c>
      <c r="N18" s="16" t="str">
        <f t="shared" si="9"/>
        <v>EL100+GlobalMax</v>
      </c>
      <c r="O18" s="16" t="s">
        <v>58</v>
      </c>
      <c r="P18" s="2" t="s">
        <v>56</v>
      </c>
      <c r="Q18" s="2" t="s">
        <v>49</v>
      </c>
      <c r="R18" s="2" t="s">
        <v>1</v>
      </c>
      <c r="S18" s="2">
        <v>1</v>
      </c>
      <c r="T18" s="2" t="s">
        <v>23</v>
      </c>
      <c r="U18" s="2" t="s">
        <v>6</v>
      </c>
      <c r="V18" s="2" t="s">
        <v>22</v>
      </c>
      <c r="W18" s="15">
        <v>101713</v>
      </c>
      <c r="X18" s="2">
        <v>1</v>
      </c>
      <c r="Y18" s="2">
        <v>97.56</v>
      </c>
      <c r="Z18" s="2">
        <v>96.3</v>
      </c>
      <c r="AA18" s="12">
        <v>7.8429398148148163E-4</v>
      </c>
      <c r="AB18" s="11"/>
    </row>
    <row r="19" spans="1:28" hidden="1" outlineLevel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 t="str">
        <f t="shared" si="9"/>
        <v>+GlobalMax</v>
      </c>
      <c r="O19" s="2"/>
      <c r="P19" s="16" t="s">
        <v>56</v>
      </c>
      <c r="Q19" s="2"/>
      <c r="R19" s="2"/>
      <c r="S19" s="2">
        <v>1</v>
      </c>
      <c r="T19" s="2"/>
      <c r="U19" s="2"/>
      <c r="V19" s="2"/>
      <c r="W19" s="15"/>
      <c r="X19" s="2">
        <v>2</v>
      </c>
      <c r="Y19" s="2">
        <v>97.56</v>
      </c>
      <c r="Z19" s="2">
        <v>96.3</v>
      </c>
      <c r="AA19" s="12">
        <v>7.7019675925925942E-4</v>
      </c>
      <c r="AB19" s="11"/>
    </row>
    <row r="20" spans="1:28" hidden="1" outlineLevel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 t="str">
        <f t="shared" si="9"/>
        <v>+GlobalMax</v>
      </c>
      <c r="O20" s="2"/>
      <c r="P20" s="16" t="s">
        <v>56</v>
      </c>
      <c r="Q20" s="2"/>
      <c r="R20" s="2"/>
      <c r="S20" s="2">
        <v>1</v>
      </c>
      <c r="T20" s="2"/>
      <c r="U20" s="2"/>
      <c r="V20" s="2"/>
      <c r="W20" s="15"/>
      <c r="X20" s="2"/>
      <c r="Y20" s="2"/>
      <c r="Z20" s="2"/>
      <c r="AA20" s="12"/>
      <c r="AB20" s="11"/>
    </row>
    <row r="21" spans="1:28" collapsed="1" x14ac:dyDescent="0.25">
      <c r="A21" s="2" t="s">
        <v>25</v>
      </c>
      <c r="B21" s="2">
        <f t="shared" ref="B21" si="28">SUM(C21:E21)</f>
        <v>41</v>
      </c>
      <c r="C21" s="2">
        <v>7</v>
      </c>
      <c r="D21" s="2">
        <v>29</v>
      </c>
      <c r="E21" s="2">
        <v>5</v>
      </c>
      <c r="F21" s="2">
        <f t="shared" ref="F21" si="29">SUM(G21:I21)</f>
        <v>27</v>
      </c>
      <c r="G21" s="2">
        <v>6</v>
      </c>
      <c r="H21" s="2">
        <v>19</v>
      </c>
      <c r="I21" s="2">
        <v>2</v>
      </c>
      <c r="J21" s="2">
        <f t="shared" ref="J21" si="30">3-COUNTIF(C21:E21,0)</f>
        <v>3</v>
      </c>
      <c r="K21" s="2" t="s">
        <v>20</v>
      </c>
      <c r="L21" s="2">
        <v>100</v>
      </c>
      <c r="M21" s="2">
        <v>2</v>
      </c>
      <c r="N21" s="2" t="str">
        <f t="shared" si="9"/>
        <v>EL25+GlobalMax</v>
      </c>
      <c r="O21" s="2" t="s">
        <v>59</v>
      </c>
      <c r="P21" s="2" t="s">
        <v>56</v>
      </c>
      <c r="Q21" s="2" t="s">
        <v>49</v>
      </c>
      <c r="R21" s="2" t="s">
        <v>1</v>
      </c>
      <c r="S21" s="2">
        <v>1</v>
      </c>
      <c r="T21" s="2" t="s">
        <v>23</v>
      </c>
      <c r="U21" s="2" t="s">
        <v>6</v>
      </c>
      <c r="V21" s="2" t="s">
        <v>22</v>
      </c>
      <c r="W21" s="15">
        <v>25963</v>
      </c>
      <c r="X21" s="2"/>
      <c r="Y21" s="2">
        <v>97.56</v>
      </c>
      <c r="Z21" s="2">
        <v>88.89</v>
      </c>
      <c r="AA21" s="12">
        <v>2.562847222222222E-4</v>
      </c>
      <c r="AB21" s="11"/>
    </row>
    <row r="22" spans="1:28" collapsed="1" x14ac:dyDescent="0.25">
      <c r="A22" s="2" t="s">
        <v>25</v>
      </c>
      <c r="B22" s="2">
        <f t="shared" ref="B22" si="31">SUM(C22:E22)</f>
        <v>41</v>
      </c>
      <c r="C22" s="2">
        <v>7</v>
      </c>
      <c r="D22" s="2">
        <v>29</v>
      </c>
      <c r="E22" s="2">
        <v>5</v>
      </c>
      <c r="F22" s="2">
        <f t="shared" ref="F22" si="32">SUM(G22:I22)</f>
        <v>27</v>
      </c>
      <c r="G22" s="2">
        <v>6</v>
      </c>
      <c r="H22" s="2">
        <v>19</v>
      </c>
      <c r="I22" s="2">
        <v>2</v>
      </c>
      <c r="J22" s="2">
        <f t="shared" ref="J22" si="33">3-COUNTIF(C22:E22,0)</f>
        <v>3</v>
      </c>
      <c r="K22" s="2" t="s">
        <v>20</v>
      </c>
      <c r="L22" s="2">
        <v>100</v>
      </c>
      <c r="M22" s="2">
        <v>2</v>
      </c>
      <c r="N22" s="2" t="str">
        <f t="shared" si="9"/>
        <v>EL150+GlobalMax</v>
      </c>
      <c r="O22" s="2" t="s">
        <v>60</v>
      </c>
      <c r="P22" s="2" t="s">
        <v>56</v>
      </c>
      <c r="Q22" s="2" t="s">
        <v>49</v>
      </c>
      <c r="R22" s="2" t="s">
        <v>1</v>
      </c>
      <c r="S22" s="2">
        <v>1</v>
      </c>
      <c r="T22" s="2" t="s">
        <v>23</v>
      </c>
      <c r="U22" s="2" t="s">
        <v>6</v>
      </c>
      <c r="V22" s="2" t="s">
        <v>22</v>
      </c>
      <c r="W22" s="15">
        <v>152213</v>
      </c>
      <c r="X22" s="2"/>
      <c r="Y22" s="2">
        <v>97.56</v>
      </c>
      <c r="Z22" s="2">
        <v>96.3</v>
      </c>
      <c r="AA22" s="12">
        <v>1.1193287037037038E-3</v>
      </c>
      <c r="AB22" s="11"/>
    </row>
    <row r="23" spans="1:28" collapsed="1" x14ac:dyDescent="0.25">
      <c r="A23" s="2" t="s">
        <v>25</v>
      </c>
      <c r="B23" s="2">
        <f t="shared" ref="B23" si="34">SUM(C23:E23)</f>
        <v>41</v>
      </c>
      <c r="C23" s="2">
        <v>7</v>
      </c>
      <c r="D23" s="2">
        <v>29</v>
      </c>
      <c r="E23" s="2">
        <v>5</v>
      </c>
      <c r="F23" s="2">
        <f t="shared" ref="F23" si="35">SUM(G23:I23)</f>
        <v>27</v>
      </c>
      <c r="G23" s="2">
        <v>6</v>
      </c>
      <c r="H23" s="2">
        <v>19</v>
      </c>
      <c r="I23" s="2">
        <v>2</v>
      </c>
      <c r="J23" s="2">
        <f t="shared" ref="J23" si="36">3-COUNTIF(C23:E23,0)</f>
        <v>3</v>
      </c>
      <c r="K23" s="2" t="s">
        <v>18</v>
      </c>
      <c r="L23" s="2">
        <v>20</v>
      </c>
      <c r="M23" s="2">
        <v>2</v>
      </c>
      <c r="N23" s="16" t="str">
        <f>CONCATENATE(O23,"+",P23)</f>
        <v>EL100+GlobalMax</v>
      </c>
      <c r="O23" s="16" t="s">
        <v>58</v>
      </c>
      <c r="P23" s="16" t="s">
        <v>56</v>
      </c>
      <c r="Q23" s="2" t="s">
        <v>49</v>
      </c>
      <c r="R23" s="2" t="s">
        <v>1</v>
      </c>
      <c r="S23" s="2">
        <v>1</v>
      </c>
      <c r="T23" s="2" t="s">
        <v>23</v>
      </c>
      <c r="U23" s="2" t="s">
        <v>6</v>
      </c>
      <c r="V23" s="2" t="s">
        <v>22</v>
      </c>
      <c r="W23" s="15">
        <v>101713</v>
      </c>
      <c r="X23" s="2"/>
      <c r="Y23" s="2">
        <v>70.73</v>
      </c>
      <c r="Z23" s="2">
        <v>70.37</v>
      </c>
      <c r="AA23" s="12">
        <v>6.5837962962962974E-4</v>
      </c>
      <c r="AB23" s="11"/>
    </row>
    <row r="24" spans="1:28" collapsed="1" x14ac:dyDescent="0.25">
      <c r="A24" s="2" t="s">
        <v>25</v>
      </c>
      <c r="B24" s="2">
        <f t="shared" ref="B24" si="37">SUM(C24:E24)</f>
        <v>41</v>
      </c>
      <c r="C24" s="2">
        <v>7</v>
      </c>
      <c r="D24" s="2">
        <v>29</v>
      </c>
      <c r="E24" s="2">
        <v>5</v>
      </c>
      <c r="F24" s="2">
        <f t="shared" ref="F24" si="38">SUM(G24:I24)</f>
        <v>27</v>
      </c>
      <c r="G24" s="2">
        <v>6</v>
      </c>
      <c r="H24" s="2">
        <v>19</v>
      </c>
      <c r="I24" s="2">
        <v>2</v>
      </c>
      <c r="J24" s="2">
        <f t="shared" ref="J24" si="39">3-COUNTIF(C24:E24,0)</f>
        <v>3</v>
      </c>
      <c r="K24" s="16" t="s">
        <v>18</v>
      </c>
      <c r="L24" s="16">
        <v>100</v>
      </c>
      <c r="M24" s="2">
        <v>2</v>
      </c>
      <c r="N24" s="16" t="str">
        <f>CONCATENATE(O24,"+",P24)</f>
        <v>EL100+GlobalMax</v>
      </c>
      <c r="O24" s="16" t="s">
        <v>58</v>
      </c>
      <c r="P24" s="16" t="s">
        <v>56</v>
      </c>
      <c r="Q24" s="2" t="s">
        <v>49</v>
      </c>
      <c r="R24" s="2" t="s">
        <v>1</v>
      </c>
      <c r="S24" s="2">
        <v>1</v>
      </c>
      <c r="T24" s="2" t="s">
        <v>23</v>
      </c>
      <c r="U24" s="2" t="s">
        <v>6</v>
      </c>
      <c r="V24" s="2" t="s">
        <v>22</v>
      </c>
      <c r="W24" s="15">
        <v>101713</v>
      </c>
      <c r="X24" s="2">
        <v>1</v>
      </c>
      <c r="Y24" s="2">
        <v>100</v>
      </c>
      <c r="Z24" s="2">
        <v>96.3</v>
      </c>
      <c r="AA24" s="12">
        <v>3.0790972222222227E-3</v>
      </c>
      <c r="AB24" s="11"/>
    </row>
    <row r="25" spans="1:28" hidden="1" outlineLevel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15"/>
      <c r="X25" s="2">
        <v>2</v>
      </c>
      <c r="Y25" s="2">
        <v>100</v>
      </c>
      <c r="Z25" s="2">
        <v>100</v>
      </c>
      <c r="AA25" s="12">
        <v>3.1180439814814816E-3</v>
      </c>
      <c r="AB25" s="11"/>
    </row>
    <row r="26" spans="1:28" hidden="1" outlineLevel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15"/>
      <c r="X26" s="2">
        <v>3</v>
      </c>
      <c r="Y26" s="2">
        <v>100</v>
      </c>
      <c r="Z26" s="2">
        <v>96.3</v>
      </c>
      <c r="AA26" s="12">
        <v>3.1001851851851854E-3</v>
      </c>
      <c r="AB26" s="11"/>
    </row>
    <row r="27" spans="1:28" ht="6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12"/>
      <c r="AB27" s="11"/>
    </row>
    <row r="28" spans="1:28" collapsed="1" x14ac:dyDescent="0.25">
      <c r="A28" s="2" t="s">
        <v>53</v>
      </c>
      <c r="B28" s="2">
        <f t="shared" ref="B28" si="40">SUM(C28:E28)</f>
        <v>41</v>
      </c>
      <c r="C28" s="2">
        <v>7</v>
      </c>
      <c r="D28" s="2">
        <v>29</v>
      </c>
      <c r="E28" s="2">
        <v>5</v>
      </c>
      <c r="F28" s="2">
        <f t="shared" ref="F28" si="41">SUM(G28:I28)</f>
        <v>27</v>
      </c>
      <c r="G28" s="2">
        <v>6</v>
      </c>
      <c r="H28" s="2">
        <v>19</v>
      </c>
      <c r="I28" s="2">
        <v>2</v>
      </c>
      <c r="J28" s="2">
        <f t="shared" ref="J28" si="42">3-COUNTIF(C28:E28,0)</f>
        <v>3</v>
      </c>
      <c r="K28" s="2" t="s">
        <v>20</v>
      </c>
      <c r="L28" s="16">
        <v>100</v>
      </c>
      <c r="M28" s="2">
        <v>2</v>
      </c>
      <c r="N28" s="16" t="str">
        <f t="shared" si="9"/>
        <v>EL100+GlobalMax</v>
      </c>
      <c r="O28" s="2" t="s">
        <v>58</v>
      </c>
      <c r="P28" s="2" t="s">
        <v>56</v>
      </c>
      <c r="Q28" s="2" t="s">
        <v>49</v>
      </c>
      <c r="R28" s="2" t="s">
        <v>1</v>
      </c>
      <c r="S28" s="2">
        <v>1</v>
      </c>
      <c r="T28" s="2" t="s">
        <v>23</v>
      </c>
      <c r="U28" s="2" t="s">
        <v>6</v>
      </c>
      <c r="V28" s="2" t="s">
        <v>22</v>
      </c>
      <c r="W28" s="15">
        <v>101713</v>
      </c>
      <c r="X28" s="2">
        <v>1</v>
      </c>
      <c r="Y28" s="2">
        <v>97.87</v>
      </c>
      <c r="Z28" s="2">
        <v>93.3</v>
      </c>
      <c r="AA28" s="12">
        <v>1.1070717592592593E-3</v>
      </c>
      <c r="AB28" s="11"/>
    </row>
    <row r="29" spans="1:28" collapsed="1" x14ac:dyDescent="0.25">
      <c r="A29" s="2" t="s">
        <v>53</v>
      </c>
      <c r="B29" s="2">
        <f t="shared" ref="B29" si="43">SUM(C29:E29)</f>
        <v>41</v>
      </c>
      <c r="C29" s="2">
        <v>7</v>
      </c>
      <c r="D29" s="2">
        <v>29</v>
      </c>
      <c r="E29" s="2">
        <v>5</v>
      </c>
      <c r="F29" s="2">
        <f t="shared" ref="F29" si="44">SUM(G29:I29)</f>
        <v>27</v>
      </c>
      <c r="G29" s="2">
        <v>6</v>
      </c>
      <c r="H29" s="2">
        <v>19</v>
      </c>
      <c r="I29" s="2">
        <v>2</v>
      </c>
      <c r="J29" s="2">
        <f t="shared" ref="J29" si="45">3-COUNTIF(C29:E29,0)</f>
        <v>3</v>
      </c>
      <c r="K29" s="2" t="s">
        <v>20</v>
      </c>
      <c r="L29" s="2">
        <v>100</v>
      </c>
      <c r="M29" s="2">
        <v>2</v>
      </c>
      <c r="N29" s="2" t="str">
        <f t="shared" si="9"/>
        <v>EL100+Flatten</v>
      </c>
      <c r="O29" s="2" t="s">
        <v>58</v>
      </c>
      <c r="P29" s="2" t="s">
        <v>55</v>
      </c>
      <c r="Q29" s="2" t="s">
        <v>49</v>
      </c>
      <c r="R29" s="2" t="s">
        <v>1</v>
      </c>
      <c r="S29" s="2">
        <v>1</v>
      </c>
      <c r="T29" s="2" t="s">
        <v>23</v>
      </c>
      <c r="U29" s="2" t="s">
        <v>6</v>
      </c>
      <c r="V29" s="2" t="s">
        <v>22</v>
      </c>
      <c r="W29" s="15">
        <v>31794713</v>
      </c>
      <c r="X29" s="2">
        <v>1</v>
      </c>
      <c r="Y29" s="2">
        <v>61</v>
      </c>
      <c r="Z29" s="2">
        <v>63</v>
      </c>
      <c r="AA29" s="12">
        <v>2.1744212962962963E-3</v>
      </c>
      <c r="AB29" s="11"/>
    </row>
    <row r="30" spans="1:28" ht="6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12"/>
      <c r="AB30" s="11"/>
    </row>
    <row r="31" spans="1:28" collapsed="1" x14ac:dyDescent="0.25">
      <c r="A31" s="2" t="s">
        <v>26</v>
      </c>
      <c r="B31" s="2">
        <f t="shared" ref="B31" si="46">SUM(C31:E31)</f>
        <v>535</v>
      </c>
      <c r="C31" s="2">
        <v>17</v>
      </c>
      <c r="D31" s="2">
        <v>513</v>
      </c>
      <c r="E31" s="2">
        <v>5</v>
      </c>
      <c r="F31" s="2">
        <f t="shared" ref="F31" si="47">SUM(G31:I31)</f>
        <v>47</v>
      </c>
      <c r="G31" s="2">
        <v>9</v>
      </c>
      <c r="H31" s="2">
        <v>36</v>
      </c>
      <c r="I31" s="2">
        <v>2</v>
      </c>
      <c r="J31" s="2">
        <f t="shared" ref="J31" si="48">3-COUNTIF(C31:E31,0)</f>
        <v>3</v>
      </c>
      <c r="K31" s="2" t="s">
        <v>20</v>
      </c>
      <c r="L31" s="2">
        <v>20</v>
      </c>
      <c r="M31" s="2">
        <v>2</v>
      </c>
      <c r="N31" s="16" t="str">
        <f t="shared" ref="N31" si="49">CONCATENATE(O31,"+",P31)</f>
        <v>EL100+GlobalMax</v>
      </c>
      <c r="O31" s="16" t="s">
        <v>58</v>
      </c>
      <c r="P31" s="16" t="s">
        <v>56</v>
      </c>
      <c r="Q31" s="2" t="s">
        <v>49</v>
      </c>
      <c r="R31" s="2" t="s">
        <v>1</v>
      </c>
      <c r="S31" s="2">
        <v>1</v>
      </c>
      <c r="T31" s="2" t="s">
        <v>23</v>
      </c>
      <c r="U31" s="2" t="s">
        <v>6</v>
      </c>
      <c r="V31" s="2" t="s">
        <v>22</v>
      </c>
      <c r="W31" s="15">
        <v>101713</v>
      </c>
      <c r="X31" s="2">
        <v>1</v>
      </c>
      <c r="Y31" s="2">
        <v>99.81</v>
      </c>
      <c r="Z31" s="2">
        <v>95.74</v>
      </c>
      <c r="AA31" s="12">
        <v>2.9598379629629627E-3</v>
      </c>
      <c r="AB31" s="11"/>
    </row>
    <row r="32" spans="1:28" hidden="1" outlineLevel="1" collapsed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15"/>
      <c r="X32" s="2">
        <v>2</v>
      </c>
      <c r="Y32" s="2">
        <v>99.07</v>
      </c>
      <c r="Z32" s="2">
        <v>91.49</v>
      </c>
      <c r="AA32" s="12">
        <v>2.9912500000000004E-3</v>
      </c>
      <c r="AB32" s="11"/>
    </row>
    <row r="33" spans="1:28" hidden="1" outlineLevel="1" collapsed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15"/>
      <c r="X33" s="2">
        <v>3</v>
      </c>
      <c r="Y33" s="2">
        <v>99.81</v>
      </c>
      <c r="Z33" s="2">
        <v>93.6</v>
      </c>
      <c r="AA33" s="12">
        <v>2.9978356481481483E-3</v>
      </c>
      <c r="AB33" s="11"/>
    </row>
    <row r="34" spans="1:28" collapsed="1" x14ac:dyDescent="0.25">
      <c r="A34" s="2" t="s">
        <v>26</v>
      </c>
      <c r="B34" s="2">
        <f t="shared" ref="B34" si="50">SUM(C34:E34)</f>
        <v>535</v>
      </c>
      <c r="C34" s="2">
        <v>17</v>
      </c>
      <c r="D34" s="2">
        <v>513</v>
      </c>
      <c r="E34" s="2">
        <v>5</v>
      </c>
      <c r="F34" s="2">
        <f t="shared" ref="F34" si="51">SUM(G34:I34)</f>
        <v>47</v>
      </c>
      <c r="G34" s="2">
        <v>9</v>
      </c>
      <c r="H34" s="2">
        <v>36</v>
      </c>
      <c r="I34" s="2">
        <v>2</v>
      </c>
      <c r="J34" s="2">
        <f t="shared" ref="J34" si="52">3-COUNTIF(C34:E34,0)</f>
        <v>3</v>
      </c>
      <c r="K34" s="2" t="s">
        <v>20</v>
      </c>
      <c r="L34" s="16">
        <v>100</v>
      </c>
      <c r="M34" s="2">
        <v>2</v>
      </c>
      <c r="N34" s="16" t="str">
        <f t="shared" ref="N34" si="53">CONCATENATE(O34,"+",P34)</f>
        <v>EL100+GlobalMax</v>
      </c>
      <c r="O34" s="16" t="s">
        <v>58</v>
      </c>
      <c r="P34" s="16" t="s">
        <v>56</v>
      </c>
      <c r="Q34" s="2" t="s">
        <v>49</v>
      </c>
      <c r="R34" s="2" t="s">
        <v>1</v>
      </c>
      <c r="S34" s="2">
        <v>1</v>
      </c>
      <c r="T34" s="2" t="s">
        <v>23</v>
      </c>
      <c r="U34" s="2" t="s">
        <v>6</v>
      </c>
      <c r="V34" s="2" t="s">
        <v>22</v>
      </c>
      <c r="W34" s="15">
        <v>101713</v>
      </c>
      <c r="X34" s="2">
        <v>1</v>
      </c>
      <c r="Y34" s="2">
        <v>99.81</v>
      </c>
      <c r="Z34" s="2">
        <v>95.74</v>
      </c>
      <c r="AA34" s="12">
        <v>1.4568055555555556E-2</v>
      </c>
      <c r="AB34" s="11"/>
    </row>
    <row r="35" spans="1:28" hidden="1" outlineLevel="1" collapsed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15"/>
      <c r="X35" s="2">
        <v>2</v>
      </c>
      <c r="Y35" s="2">
        <v>99.81</v>
      </c>
      <c r="Z35" s="2">
        <v>91.49</v>
      </c>
      <c r="AA35" s="12">
        <v>1.4626585648148149E-2</v>
      </c>
      <c r="AB35" s="11"/>
    </row>
    <row r="36" spans="1:28" hidden="1" outlineLevel="1" collapsed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15"/>
      <c r="X36" s="2">
        <v>3</v>
      </c>
      <c r="Y36" s="2">
        <v>99.81</v>
      </c>
      <c r="Z36" s="2">
        <v>91.49</v>
      </c>
      <c r="AA36" s="12">
        <v>1.4663506944444444E-2</v>
      </c>
      <c r="AB36" s="11"/>
    </row>
    <row r="37" spans="1:28" collapsed="1" x14ac:dyDescent="0.25">
      <c r="A37" s="2" t="s">
        <v>26</v>
      </c>
      <c r="B37" s="2">
        <f t="shared" ref="B37" si="54">SUM(C37:E37)</f>
        <v>535</v>
      </c>
      <c r="C37" s="2">
        <v>17</v>
      </c>
      <c r="D37" s="2">
        <v>513</v>
      </c>
      <c r="E37" s="2">
        <v>5</v>
      </c>
      <c r="F37" s="2">
        <f t="shared" ref="F37" si="55">SUM(G37:I37)</f>
        <v>47</v>
      </c>
      <c r="G37" s="2">
        <v>9</v>
      </c>
      <c r="H37" s="2">
        <v>36</v>
      </c>
      <c r="I37" s="2">
        <v>2</v>
      </c>
      <c r="J37" s="2">
        <f t="shared" ref="J37" si="56">3-COUNTIF(C37:E37,0)</f>
        <v>3</v>
      </c>
      <c r="K37" s="2" t="s">
        <v>18</v>
      </c>
      <c r="L37" s="2">
        <v>20</v>
      </c>
      <c r="M37" s="2">
        <v>2</v>
      </c>
      <c r="N37" s="16" t="str">
        <f t="shared" ref="N37" si="57">CONCATENATE(O37,"+",P37)</f>
        <v>EL100+GlobalMax</v>
      </c>
      <c r="O37" s="16" t="s">
        <v>58</v>
      </c>
      <c r="P37" s="16" t="s">
        <v>56</v>
      </c>
      <c r="Q37" s="2" t="s">
        <v>49</v>
      </c>
      <c r="R37" s="2" t="s">
        <v>1</v>
      </c>
      <c r="S37" s="2">
        <v>1</v>
      </c>
      <c r="T37" s="2" t="s">
        <v>23</v>
      </c>
      <c r="U37" s="2" t="s">
        <v>6</v>
      </c>
      <c r="V37" s="2" t="s">
        <v>22</v>
      </c>
      <c r="W37" s="15">
        <v>101713</v>
      </c>
      <c r="X37" s="2">
        <v>1</v>
      </c>
      <c r="Y37" s="2">
        <v>99.81</v>
      </c>
      <c r="Z37" s="2">
        <v>97.87</v>
      </c>
      <c r="AA37" s="12">
        <v>7.9403819444444444E-3</v>
      </c>
      <c r="AB37" s="11"/>
    </row>
    <row r="38" spans="1:28" collapsed="1" x14ac:dyDescent="0.25">
      <c r="A38" s="2" t="s">
        <v>26</v>
      </c>
      <c r="B38" s="2">
        <f t="shared" ref="B38" si="58">SUM(C38:E38)</f>
        <v>535</v>
      </c>
      <c r="C38" s="2">
        <v>17</v>
      </c>
      <c r="D38" s="2">
        <v>513</v>
      </c>
      <c r="E38" s="2">
        <v>5</v>
      </c>
      <c r="F38" s="2">
        <f t="shared" ref="F38" si="59">SUM(G38:I38)</f>
        <v>47</v>
      </c>
      <c r="G38" s="2">
        <v>9</v>
      </c>
      <c r="H38" s="2">
        <v>36</v>
      </c>
      <c r="I38" s="2">
        <v>2</v>
      </c>
      <c r="J38" s="2">
        <f t="shared" ref="J38:J40" si="60">3-COUNTIF(C38:E38,0)</f>
        <v>3</v>
      </c>
      <c r="K38" s="16" t="s">
        <v>18</v>
      </c>
      <c r="L38" s="16">
        <v>100</v>
      </c>
      <c r="M38" s="2">
        <v>2</v>
      </c>
      <c r="N38" s="16" t="str">
        <f t="shared" ref="N38" si="61">CONCATENATE(O38,"+",P38)</f>
        <v>EL100+GlobalMax</v>
      </c>
      <c r="O38" s="16" t="s">
        <v>58</v>
      </c>
      <c r="P38" s="16" t="s">
        <v>56</v>
      </c>
      <c r="Q38" s="2" t="s">
        <v>49</v>
      </c>
      <c r="R38" s="2" t="s">
        <v>1</v>
      </c>
      <c r="S38" s="2">
        <v>1</v>
      </c>
      <c r="T38" s="2" t="s">
        <v>23</v>
      </c>
      <c r="U38" s="2" t="s">
        <v>6</v>
      </c>
      <c r="V38" s="2" t="s">
        <v>22</v>
      </c>
      <c r="W38" s="15">
        <v>101713</v>
      </c>
      <c r="X38" s="2">
        <v>1</v>
      </c>
      <c r="Y38" s="2">
        <v>100</v>
      </c>
      <c r="Z38" s="2">
        <v>97.87</v>
      </c>
      <c r="AA38" s="12">
        <v>3.5163599537037037E-2</v>
      </c>
      <c r="AB38" s="11"/>
    </row>
    <row r="39" spans="1:28" ht="6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12"/>
      <c r="AB39" s="11"/>
    </row>
    <row r="40" spans="1:28" collapsed="1" x14ac:dyDescent="0.25">
      <c r="A40" s="2" t="s">
        <v>25</v>
      </c>
      <c r="B40" s="2">
        <f t="shared" ref="B40" si="62">SUM(C40:E40)</f>
        <v>41</v>
      </c>
      <c r="C40" s="2">
        <v>7</v>
      </c>
      <c r="D40" s="2">
        <v>29</v>
      </c>
      <c r="E40" s="2">
        <v>5</v>
      </c>
      <c r="F40" s="2">
        <f t="shared" ref="F40" si="63">SUM(G40:I40)</f>
        <v>27</v>
      </c>
      <c r="G40" s="2">
        <v>6</v>
      </c>
      <c r="H40" s="2">
        <v>19</v>
      </c>
      <c r="I40" s="2">
        <v>2</v>
      </c>
      <c r="J40" s="2">
        <f t="shared" si="60"/>
        <v>3</v>
      </c>
      <c r="K40" s="2" t="s">
        <v>20</v>
      </c>
      <c r="L40" s="16">
        <v>100</v>
      </c>
      <c r="M40" s="2">
        <v>2</v>
      </c>
      <c r="N40" s="16" t="str">
        <f>CONCATENATE(O40,"+",P40)</f>
        <v>EL100+GlobalMax</v>
      </c>
      <c r="O40" s="16" t="s">
        <v>58</v>
      </c>
      <c r="P40" s="16" t="s">
        <v>56</v>
      </c>
      <c r="Q40" s="2" t="s">
        <v>49</v>
      </c>
      <c r="R40" s="2" t="s">
        <v>1</v>
      </c>
      <c r="S40" s="2">
        <v>1</v>
      </c>
      <c r="T40" s="2" t="s">
        <v>23</v>
      </c>
      <c r="U40" s="2" t="s">
        <v>61</v>
      </c>
      <c r="V40" s="2" t="s">
        <v>22</v>
      </c>
      <c r="W40" s="15">
        <v>101713</v>
      </c>
      <c r="X40" s="2"/>
      <c r="Y40" s="2">
        <v>97.5</v>
      </c>
      <c r="Z40" s="2">
        <v>96.3</v>
      </c>
      <c r="AA40" s="12">
        <v>8.4118055555555552E-4</v>
      </c>
      <c r="AB40" s="1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2CB28-AD30-4801-81ED-5967244D4D54}">
  <dimension ref="A1:U33"/>
  <sheetViews>
    <sheetView workbookViewId="0">
      <pane ySplit="1" topLeftCell="A2" activePane="bottomLeft" state="frozen"/>
      <selection pane="bottomLeft" activeCell="N36" sqref="N36"/>
    </sheetView>
  </sheetViews>
  <sheetFormatPr defaultRowHeight="15" x14ac:dyDescent="0.25"/>
  <cols>
    <col min="1" max="1" width="4.7109375" style="3" customWidth="1"/>
    <col min="2" max="2" width="7.5703125" bestFit="1" customWidth="1"/>
    <col min="3" max="3" width="9.28515625" bestFit="1" customWidth="1"/>
    <col min="4" max="4" width="11.5703125" bestFit="1" customWidth="1"/>
    <col min="5" max="5" width="7.85546875" bestFit="1" customWidth="1"/>
    <col min="6" max="6" width="10.7109375" style="3" customWidth="1"/>
    <col min="7" max="7" width="9" style="3" bestFit="1" customWidth="1"/>
    <col min="8" max="8" width="7" style="3" hidden="1" customWidth="1"/>
    <col min="9" max="9" width="9.42578125" style="3" customWidth="1"/>
    <col min="10" max="10" width="7" style="3" hidden="1" customWidth="1"/>
    <col min="11" max="11" width="7" style="3" customWidth="1"/>
    <col min="12" max="12" width="6.85546875" style="3" bestFit="1" customWidth="1"/>
    <col min="13" max="14" width="9.140625" style="3"/>
    <col min="15" max="15" width="8.85546875" style="3" bestFit="1" customWidth="1"/>
    <col min="16" max="16" width="7.140625" style="3" bestFit="1" customWidth="1"/>
    <col min="17" max="17" width="5.42578125" style="3" bestFit="1" customWidth="1"/>
    <col min="18" max="18" width="11.7109375" bestFit="1" customWidth="1"/>
    <col min="19" max="19" width="10.42578125" bestFit="1" customWidth="1"/>
  </cols>
  <sheetData>
    <row r="1" spans="1:21" s="17" customFormat="1" ht="45" x14ac:dyDescent="0.25">
      <c r="A1" s="19"/>
      <c r="B1" s="20" t="s">
        <v>67</v>
      </c>
      <c r="C1" s="20" t="s">
        <v>68</v>
      </c>
      <c r="D1" s="20" t="s">
        <v>93</v>
      </c>
      <c r="E1" s="20" t="s">
        <v>69</v>
      </c>
      <c r="F1" s="29" t="s">
        <v>116</v>
      </c>
      <c r="G1" s="20" t="s">
        <v>108</v>
      </c>
      <c r="H1" s="20" t="s">
        <v>81</v>
      </c>
      <c r="I1" s="20" t="s">
        <v>109</v>
      </c>
      <c r="J1" s="20" t="s">
        <v>88</v>
      </c>
      <c r="K1" s="20" t="s">
        <v>117</v>
      </c>
      <c r="L1" s="20" t="s">
        <v>71</v>
      </c>
      <c r="M1" s="20" t="s">
        <v>65</v>
      </c>
      <c r="N1" s="20" t="s">
        <v>66</v>
      </c>
      <c r="O1" s="19" t="s">
        <v>70</v>
      </c>
      <c r="P1" s="19" t="s">
        <v>84</v>
      </c>
      <c r="Q1" s="19" t="s">
        <v>86</v>
      </c>
      <c r="R1" s="21" t="s">
        <v>110</v>
      </c>
      <c r="S1" s="21" t="s">
        <v>111</v>
      </c>
      <c r="U1" s="18" t="s">
        <v>102</v>
      </c>
    </row>
    <row r="2" spans="1:21" x14ac:dyDescent="0.25">
      <c r="A2" s="22">
        <v>1</v>
      </c>
      <c r="B2" s="23" t="s">
        <v>62</v>
      </c>
      <c r="C2" s="23" t="s">
        <v>63</v>
      </c>
      <c r="D2" s="23" t="s">
        <v>94</v>
      </c>
      <c r="E2" s="23" t="s">
        <v>64</v>
      </c>
      <c r="F2" s="22">
        <f>G2+I2</f>
        <v>68068</v>
      </c>
      <c r="G2" s="22">
        <v>68060</v>
      </c>
      <c r="H2" s="22"/>
      <c r="I2" s="28">
        <v>8</v>
      </c>
      <c r="J2" s="22"/>
      <c r="K2" s="22"/>
      <c r="L2" s="22"/>
      <c r="M2" s="22">
        <v>99.81</v>
      </c>
      <c r="N2" s="22">
        <v>97.87</v>
      </c>
      <c r="O2" s="22">
        <v>5</v>
      </c>
      <c r="P2" s="22">
        <f>28-O2</f>
        <v>23</v>
      </c>
      <c r="Q2" s="22">
        <v>28</v>
      </c>
      <c r="R2" s="23"/>
      <c r="S2" s="23"/>
      <c r="U2" t="s">
        <v>103</v>
      </c>
    </row>
    <row r="3" spans="1:21" x14ac:dyDescent="0.25">
      <c r="A3" s="22">
        <v>2</v>
      </c>
      <c r="B3" s="30" t="s">
        <v>72</v>
      </c>
      <c r="C3" s="30" t="s">
        <v>73</v>
      </c>
      <c r="D3" s="30" t="s">
        <v>95</v>
      </c>
      <c r="E3" s="30" t="s">
        <v>74</v>
      </c>
      <c r="F3" s="28">
        <f t="shared" ref="F3:F28" si="0">G3+I3</f>
        <v>200</v>
      </c>
      <c r="G3" s="28">
        <v>192</v>
      </c>
      <c r="H3" s="22">
        <v>200</v>
      </c>
      <c r="I3" s="28">
        <v>8</v>
      </c>
      <c r="J3" s="22"/>
      <c r="K3" s="22"/>
      <c r="L3" s="22"/>
      <c r="M3" s="22"/>
      <c r="N3" s="22"/>
      <c r="O3" s="22"/>
      <c r="P3" s="22"/>
      <c r="Q3" s="22"/>
      <c r="R3" s="24" t="s">
        <v>75</v>
      </c>
      <c r="S3" s="24"/>
    </row>
    <row r="4" spans="1:21" x14ac:dyDescent="0.25">
      <c r="A4" s="22">
        <v>3</v>
      </c>
      <c r="B4" s="31"/>
      <c r="C4" s="31"/>
      <c r="D4" s="31"/>
      <c r="E4" s="31"/>
      <c r="F4" s="28">
        <f t="shared" si="0"/>
        <v>70</v>
      </c>
      <c r="G4" s="28">
        <v>62</v>
      </c>
      <c r="H4" s="22">
        <v>162</v>
      </c>
      <c r="I4" s="28">
        <v>8</v>
      </c>
      <c r="J4" s="22" t="s">
        <v>83</v>
      </c>
      <c r="K4" s="22">
        <v>10.96</v>
      </c>
      <c r="L4" s="22" t="s">
        <v>80</v>
      </c>
      <c r="M4" s="22">
        <v>99.85</v>
      </c>
      <c r="N4" s="22">
        <v>97.5</v>
      </c>
      <c r="O4" s="22">
        <v>2</v>
      </c>
      <c r="P4" s="22">
        <v>78</v>
      </c>
      <c r="Q4" s="22"/>
      <c r="R4" s="23"/>
      <c r="S4" s="23"/>
    </row>
    <row r="5" spans="1:21" x14ac:dyDescent="0.25">
      <c r="A5" s="22">
        <v>4</v>
      </c>
      <c r="B5" s="32"/>
      <c r="C5" s="32"/>
      <c r="D5" s="32"/>
      <c r="E5" s="32"/>
      <c r="F5" s="28">
        <f t="shared" si="0"/>
        <v>102</v>
      </c>
      <c r="G5" s="28">
        <v>94</v>
      </c>
      <c r="H5" s="22">
        <v>184</v>
      </c>
      <c r="I5" s="28">
        <v>8</v>
      </c>
      <c r="J5" s="22" t="s">
        <v>82</v>
      </c>
      <c r="K5" s="22">
        <v>31.97</v>
      </c>
      <c r="L5" s="22"/>
      <c r="M5" s="22"/>
      <c r="N5" s="22"/>
      <c r="O5" s="22"/>
      <c r="P5" s="22"/>
      <c r="Q5" s="22"/>
      <c r="R5" s="24" t="s">
        <v>76</v>
      </c>
      <c r="S5" s="24"/>
    </row>
    <row r="6" spans="1:21" x14ac:dyDescent="0.25">
      <c r="A6" s="22">
        <v>5</v>
      </c>
      <c r="B6" s="30" t="s">
        <v>77</v>
      </c>
      <c r="C6" s="30" t="s">
        <v>78</v>
      </c>
      <c r="D6" s="30" t="s">
        <v>96</v>
      </c>
      <c r="E6" s="30" t="s">
        <v>79</v>
      </c>
      <c r="F6" s="28">
        <f t="shared" si="0"/>
        <v>102</v>
      </c>
      <c r="G6" s="28">
        <v>94</v>
      </c>
      <c r="H6" s="22">
        <v>184</v>
      </c>
      <c r="I6" s="28">
        <v>8</v>
      </c>
      <c r="J6" s="22"/>
      <c r="K6" s="22"/>
      <c r="L6" s="22"/>
      <c r="M6" s="22"/>
      <c r="N6" s="22"/>
      <c r="O6" s="22"/>
      <c r="P6" s="22"/>
      <c r="Q6" s="22"/>
      <c r="R6" s="24" t="s">
        <v>76</v>
      </c>
      <c r="S6" s="24"/>
    </row>
    <row r="7" spans="1:21" x14ac:dyDescent="0.25">
      <c r="A7" s="22">
        <v>6</v>
      </c>
      <c r="B7" s="31"/>
      <c r="C7" s="31"/>
      <c r="D7" s="31"/>
      <c r="E7" s="31"/>
      <c r="F7" s="28">
        <f t="shared" si="0"/>
        <v>73</v>
      </c>
      <c r="G7" s="28">
        <v>65</v>
      </c>
      <c r="H7" s="22">
        <v>170</v>
      </c>
      <c r="I7" s="28">
        <v>8</v>
      </c>
      <c r="J7" s="22" t="s">
        <v>87</v>
      </c>
      <c r="K7" s="22">
        <v>29</v>
      </c>
      <c r="L7" s="22" t="s">
        <v>85</v>
      </c>
      <c r="M7" s="22">
        <v>99.85</v>
      </c>
      <c r="N7" s="22">
        <v>97.5</v>
      </c>
      <c r="O7" s="22">
        <v>2</v>
      </c>
      <c r="P7" s="22">
        <v>78</v>
      </c>
      <c r="Q7" s="22"/>
      <c r="R7" s="24"/>
      <c r="S7" s="24"/>
    </row>
    <row r="8" spans="1:21" x14ac:dyDescent="0.25">
      <c r="A8" s="22">
        <v>7</v>
      </c>
      <c r="B8" s="32"/>
      <c r="C8" s="32"/>
      <c r="D8" s="32"/>
      <c r="E8" s="32"/>
      <c r="F8" s="28">
        <f t="shared" si="0"/>
        <v>128</v>
      </c>
      <c r="G8" s="28">
        <v>120</v>
      </c>
      <c r="H8" s="22"/>
      <c r="I8" s="28">
        <v>8</v>
      </c>
      <c r="J8" s="22"/>
      <c r="K8" s="22"/>
      <c r="L8" s="22"/>
      <c r="M8" s="22"/>
      <c r="N8" s="22"/>
      <c r="O8" s="22"/>
      <c r="P8" s="22"/>
      <c r="Q8" s="22"/>
      <c r="R8" s="23"/>
      <c r="S8" s="23"/>
    </row>
    <row r="9" spans="1:21" x14ac:dyDescent="0.25">
      <c r="A9" s="22">
        <v>8</v>
      </c>
      <c r="B9" s="33" t="s">
        <v>89</v>
      </c>
      <c r="C9" s="33" t="s">
        <v>90</v>
      </c>
      <c r="D9" s="33" t="s">
        <v>97</v>
      </c>
      <c r="E9" s="33" t="s">
        <v>79</v>
      </c>
      <c r="F9" s="28">
        <f t="shared" si="0"/>
        <v>73</v>
      </c>
      <c r="G9" s="28">
        <v>65</v>
      </c>
      <c r="H9" s="22">
        <v>170</v>
      </c>
      <c r="I9" s="28">
        <v>8</v>
      </c>
      <c r="J9" s="22" t="s">
        <v>87</v>
      </c>
      <c r="K9" s="22">
        <v>29</v>
      </c>
      <c r="L9" s="22" t="s">
        <v>85</v>
      </c>
      <c r="M9" s="22">
        <v>99.85</v>
      </c>
      <c r="N9" s="22">
        <v>98.75</v>
      </c>
      <c r="O9" s="22">
        <v>1</v>
      </c>
      <c r="P9" s="22">
        <v>79</v>
      </c>
      <c r="Q9" s="22"/>
      <c r="R9" s="24"/>
      <c r="S9" s="24"/>
    </row>
    <row r="10" spans="1:21" x14ac:dyDescent="0.25">
      <c r="A10" s="22">
        <v>9</v>
      </c>
      <c r="B10" s="33"/>
      <c r="C10" s="33"/>
      <c r="D10" s="33"/>
      <c r="E10" s="33"/>
      <c r="F10" s="28">
        <f t="shared" si="0"/>
        <v>102</v>
      </c>
      <c r="G10" s="28">
        <v>94</v>
      </c>
      <c r="H10" s="22">
        <v>187</v>
      </c>
      <c r="I10" s="28">
        <v>8</v>
      </c>
      <c r="J10" s="22"/>
      <c r="K10" s="22"/>
      <c r="L10" s="22" t="s">
        <v>91</v>
      </c>
      <c r="M10" s="22">
        <v>99.86</v>
      </c>
      <c r="N10" s="22">
        <v>90</v>
      </c>
      <c r="O10" s="22">
        <v>8</v>
      </c>
      <c r="P10" s="22">
        <v>72</v>
      </c>
      <c r="Q10" s="22"/>
      <c r="R10" s="24"/>
      <c r="S10" s="24"/>
    </row>
    <row r="11" spans="1:21" x14ac:dyDescent="0.25">
      <c r="A11" s="22">
        <v>10</v>
      </c>
      <c r="B11" s="33"/>
      <c r="C11" s="33"/>
      <c r="D11" s="33"/>
      <c r="E11" s="33"/>
      <c r="F11" s="28">
        <f t="shared" si="0"/>
        <v>109</v>
      </c>
      <c r="G11" s="28">
        <v>101</v>
      </c>
      <c r="H11" s="22">
        <v>192</v>
      </c>
      <c r="I11" s="28">
        <v>8</v>
      </c>
      <c r="J11" s="22"/>
      <c r="K11" s="22"/>
      <c r="L11" s="22" t="s">
        <v>92</v>
      </c>
      <c r="M11" s="22">
        <v>99.86</v>
      </c>
      <c r="N11" s="22">
        <v>96.25</v>
      </c>
      <c r="O11" s="22">
        <v>3</v>
      </c>
      <c r="P11" s="22">
        <v>77</v>
      </c>
      <c r="Q11" s="22"/>
      <c r="R11" s="23"/>
      <c r="S11" s="23"/>
    </row>
    <row r="12" spans="1:21" x14ac:dyDescent="0.25">
      <c r="A12" s="22">
        <v>11</v>
      </c>
      <c r="B12" s="33"/>
      <c r="C12" s="33"/>
      <c r="D12" s="33"/>
      <c r="E12" s="33"/>
      <c r="F12" s="28">
        <f t="shared" si="0"/>
        <v>158</v>
      </c>
      <c r="G12" s="28">
        <v>150</v>
      </c>
      <c r="H12" s="22">
        <v>504</v>
      </c>
      <c r="I12" s="28">
        <v>8</v>
      </c>
      <c r="J12" s="22"/>
      <c r="K12" s="22"/>
      <c r="L12" s="22" t="s">
        <v>98</v>
      </c>
      <c r="M12" s="22">
        <v>99.9</v>
      </c>
      <c r="N12" s="22">
        <v>100</v>
      </c>
      <c r="O12" s="22">
        <v>0</v>
      </c>
      <c r="P12" s="22">
        <v>80</v>
      </c>
      <c r="Q12" s="22"/>
      <c r="R12" s="23"/>
      <c r="S12" s="23"/>
    </row>
    <row r="13" spans="1:21" x14ac:dyDescent="0.25">
      <c r="A13" s="22">
        <v>12</v>
      </c>
      <c r="B13" s="33"/>
      <c r="C13" s="33"/>
      <c r="D13" s="33"/>
      <c r="E13" s="33"/>
      <c r="F13" s="28">
        <f t="shared" si="0"/>
        <v>201</v>
      </c>
      <c r="G13" s="28">
        <v>193</v>
      </c>
      <c r="H13" s="26">
        <v>685</v>
      </c>
      <c r="I13" s="28">
        <v>8</v>
      </c>
      <c r="J13" s="26"/>
      <c r="K13" s="26"/>
      <c r="L13" s="26" t="s">
        <v>99</v>
      </c>
      <c r="M13" s="26">
        <v>99.92</v>
      </c>
      <c r="N13" s="26">
        <v>97.5</v>
      </c>
      <c r="O13" s="26">
        <v>2</v>
      </c>
      <c r="P13" s="26">
        <v>78</v>
      </c>
      <c r="Q13" s="22"/>
      <c r="R13" s="23"/>
      <c r="S13" s="23"/>
    </row>
    <row r="14" spans="1:21" x14ac:dyDescent="0.25">
      <c r="A14" s="22">
        <v>13</v>
      </c>
      <c r="B14" s="33"/>
      <c r="C14" s="33"/>
      <c r="D14" s="33"/>
      <c r="E14" s="33"/>
      <c r="F14" s="28">
        <f t="shared" si="0"/>
        <v>298</v>
      </c>
      <c r="G14" s="28">
        <v>290</v>
      </c>
      <c r="H14" s="22">
        <v>700</v>
      </c>
      <c r="I14" s="28">
        <v>8</v>
      </c>
      <c r="J14" s="22"/>
      <c r="K14" s="22"/>
      <c r="L14" s="22" t="s">
        <v>100</v>
      </c>
      <c r="M14" s="22">
        <v>99.92</v>
      </c>
      <c r="N14" s="22">
        <v>98.75</v>
      </c>
      <c r="O14" s="22">
        <v>1</v>
      </c>
      <c r="P14" s="22">
        <v>79</v>
      </c>
      <c r="Q14" s="22"/>
      <c r="R14" s="23"/>
      <c r="S14" s="23"/>
    </row>
    <row r="15" spans="1:21" x14ac:dyDescent="0.25">
      <c r="A15" s="22">
        <v>14</v>
      </c>
      <c r="B15" s="33"/>
      <c r="C15" s="33"/>
      <c r="D15" s="33"/>
      <c r="E15" s="33"/>
      <c r="F15" s="28">
        <f t="shared" si="0"/>
        <v>692</v>
      </c>
      <c r="G15" s="28">
        <v>684</v>
      </c>
      <c r="H15" s="22">
        <v>715</v>
      </c>
      <c r="I15" s="28">
        <v>8</v>
      </c>
      <c r="J15" s="22"/>
      <c r="K15" s="22"/>
      <c r="L15" s="25"/>
      <c r="M15" s="25"/>
      <c r="N15" s="25"/>
      <c r="O15" s="25"/>
      <c r="P15" s="25"/>
      <c r="Q15" s="22"/>
      <c r="R15" s="24" t="s">
        <v>101</v>
      </c>
      <c r="S15" s="24"/>
    </row>
    <row r="16" spans="1:21" x14ac:dyDescent="0.25">
      <c r="A16" s="22">
        <v>15</v>
      </c>
      <c r="B16" s="33"/>
      <c r="C16" s="33"/>
      <c r="D16" s="33"/>
      <c r="E16" s="33"/>
      <c r="F16" s="28">
        <f t="shared" si="0"/>
        <v>507</v>
      </c>
      <c r="G16" s="28">
        <v>499</v>
      </c>
      <c r="H16" s="22">
        <v>711</v>
      </c>
      <c r="I16" s="28">
        <v>8</v>
      </c>
      <c r="J16" s="22"/>
      <c r="K16" s="22"/>
      <c r="L16" s="25"/>
      <c r="M16" s="25"/>
      <c r="N16" s="25"/>
      <c r="O16" s="25"/>
      <c r="P16" s="25"/>
      <c r="Q16" s="22"/>
      <c r="R16" s="24" t="s">
        <v>101</v>
      </c>
      <c r="S16" s="24"/>
    </row>
    <row r="17" spans="1:19" x14ac:dyDescent="0.25">
      <c r="A17" s="22">
        <v>16</v>
      </c>
      <c r="B17" s="33"/>
      <c r="C17" s="33"/>
      <c r="D17" s="33"/>
      <c r="E17" s="33"/>
      <c r="F17" s="28">
        <f t="shared" si="0"/>
        <v>406</v>
      </c>
      <c r="G17" s="28">
        <v>398</v>
      </c>
      <c r="H17" s="22">
        <v>707</v>
      </c>
      <c r="I17" s="28">
        <v>8</v>
      </c>
      <c r="J17" s="22"/>
      <c r="K17" s="22"/>
      <c r="L17" s="25"/>
      <c r="M17" s="25"/>
      <c r="N17" s="25"/>
      <c r="O17" s="25"/>
      <c r="P17" s="25"/>
      <c r="Q17" s="22"/>
      <c r="R17" s="24" t="s">
        <v>101</v>
      </c>
      <c r="S17" s="24"/>
    </row>
    <row r="18" spans="1:19" x14ac:dyDescent="0.25">
      <c r="A18" s="22">
        <v>17</v>
      </c>
      <c r="B18" s="33"/>
      <c r="C18" s="33"/>
      <c r="D18" s="33"/>
      <c r="E18" s="33"/>
      <c r="F18" s="28">
        <f t="shared" si="0"/>
        <v>298</v>
      </c>
      <c r="G18" s="28">
        <v>290</v>
      </c>
      <c r="H18" s="22">
        <v>700</v>
      </c>
      <c r="I18" s="28">
        <v>8</v>
      </c>
      <c r="J18" s="22"/>
      <c r="K18" s="22"/>
      <c r="L18" s="25"/>
      <c r="M18" s="25"/>
      <c r="N18" s="25"/>
      <c r="O18" s="25"/>
      <c r="P18" s="25"/>
      <c r="Q18" s="22"/>
      <c r="R18" s="24" t="s">
        <v>101</v>
      </c>
      <c r="S18" s="24"/>
    </row>
    <row r="19" spans="1:19" x14ac:dyDescent="0.25">
      <c r="A19" s="22">
        <v>18</v>
      </c>
      <c r="B19" s="33"/>
      <c r="C19" s="33"/>
      <c r="D19" s="33"/>
      <c r="E19" s="33"/>
      <c r="F19" s="28">
        <f t="shared" si="0"/>
        <v>200</v>
      </c>
      <c r="G19" s="28">
        <v>192</v>
      </c>
      <c r="H19" s="26">
        <v>685</v>
      </c>
      <c r="I19" s="28">
        <v>8</v>
      </c>
      <c r="J19" s="26" t="s">
        <v>106</v>
      </c>
      <c r="K19" s="26">
        <v>8</v>
      </c>
      <c r="L19" s="26" t="s">
        <v>104</v>
      </c>
      <c r="M19" s="26">
        <v>99.92</v>
      </c>
      <c r="N19" s="26">
        <v>97.5</v>
      </c>
      <c r="O19" s="26">
        <v>2</v>
      </c>
      <c r="P19" s="26">
        <v>78</v>
      </c>
      <c r="Q19" s="22"/>
      <c r="R19" s="23"/>
      <c r="S19" s="23"/>
    </row>
    <row r="20" spans="1:19" x14ac:dyDescent="0.25">
      <c r="A20" s="22">
        <v>19</v>
      </c>
      <c r="B20" s="33"/>
      <c r="C20" s="33"/>
      <c r="D20" s="33"/>
      <c r="E20" s="33"/>
      <c r="F20" s="28">
        <f t="shared" si="0"/>
        <v>200</v>
      </c>
      <c r="G20" s="28">
        <v>192</v>
      </c>
      <c r="H20" s="26">
        <v>685</v>
      </c>
      <c r="I20" s="28">
        <v>8</v>
      </c>
      <c r="J20" s="26" t="s">
        <v>107</v>
      </c>
      <c r="K20" s="26">
        <v>8</v>
      </c>
      <c r="L20" s="26" t="s">
        <v>105</v>
      </c>
      <c r="M20" s="26">
        <v>99.92</v>
      </c>
      <c r="N20" s="26">
        <v>97.5</v>
      </c>
      <c r="O20" s="26">
        <v>2</v>
      </c>
      <c r="P20" s="26">
        <v>78</v>
      </c>
      <c r="Q20" s="22"/>
      <c r="R20" s="23"/>
      <c r="S20" s="24" t="s">
        <v>114</v>
      </c>
    </row>
    <row r="21" spans="1:19" x14ac:dyDescent="0.25">
      <c r="A21" s="22">
        <v>20</v>
      </c>
      <c r="B21" s="33"/>
      <c r="C21" s="33"/>
      <c r="D21" s="33"/>
      <c r="E21" s="33"/>
      <c r="F21" s="28">
        <f t="shared" si="0"/>
        <v>240</v>
      </c>
      <c r="G21" s="28">
        <v>192</v>
      </c>
      <c r="H21" s="27">
        <v>685</v>
      </c>
      <c r="I21" s="28">
        <v>48</v>
      </c>
      <c r="J21" s="26"/>
      <c r="K21" s="26"/>
      <c r="L21" s="25"/>
      <c r="M21" s="25"/>
      <c r="N21" s="25"/>
      <c r="O21" s="25"/>
      <c r="P21" s="25"/>
      <c r="Q21" s="22"/>
      <c r="R21" s="24" t="s">
        <v>101</v>
      </c>
      <c r="S21" s="24"/>
    </row>
    <row r="22" spans="1:19" x14ac:dyDescent="0.25">
      <c r="A22" s="22">
        <v>21</v>
      </c>
      <c r="B22" s="33"/>
      <c r="C22" s="33"/>
      <c r="D22" s="33"/>
      <c r="E22" s="33"/>
      <c r="F22" s="28">
        <f t="shared" si="0"/>
        <v>151</v>
      </c>
      <c r="G22" s="28">
        <v>103</v>
      </c>
      <c r="H22" s="27"/>
      <c r="I22" s="28">
        <v>48</v>
      </c>
      <c r="J22" s="26"/>
      <c r="K22" s="26"/>
      <c r="L22" s="25"/>
      <c r="M22" s="25"/>
      <c r="N22" s="25"/>
      <c r="O22" s="25"/>
      <c r="P22" s="25"/>
      <c r="Q22" s="22"/>
      <c r="R22" s="24" t="s">
        <v>101</v>
      </c>
      <c r="S22" s="24"/>
    </row>
    <row r="23" spans="1:19" x14ac:dyDescent="0.25">
      <c r="A23" s="22">
        <v>22</v>
      </c>
      <c r="B23" s="33"/>
      <c r="C23" s="33"/>
      <c r="D23" s="33"/>
      <c r="E23" s="33"/>
      <c r="F23" s="28">
        <f t="shared" si="0"/>
        <v>128</v>
      </c>
      <c r="G23" s="28">
        <v>80</v>
      </c>
      <c r="H23" s="27">
        <v>636</v>
      </c>
      <c r="I23" s="28">
        <v>48</v>
      </c>
      <c r="J23" s="26"/>
      <c r="K23" s="26"/>
      <c r="L23" s="25"/>
      <c r="M23" s="25"/>
      <c r="N23" s="25"/>
      <c r="O23" s="25"/>
      <c r="P23" s="25"/>
      <c r="Q23" s="22"/>
      <c r="R23" s="24" t="s">
        <v>101</v>
      </c>
      <c r="S23" s="24"/>
    </row>
    <row r="24" spans="1:19" x14ac:dyDescent="0.25">
      <c r="A24" s="22">
        <v>23</v>
      </c>
      <c r="B24" s="33"/>
      <c r="C24" s="33"/>
      <c r="D24" s="33"/>
      <c r="E24" s="33"/>
      <c r="F24" s="28">
        <f t="shared" si="0"/>
        <v>744.5</v>
      </c>
      <c r="G24" s="28">
        <v>744</v>
      </c>
      <c r="H24" s="27"/>
      <c r="I24" s="28">
        <v>0.5</v>
      </c>
      <c r="J24" s="26"/>
      <c r="K24" s="26"/>
      <c r="L24" s="22" t="s">
        <v>113</v>
      </c>
      <c r="M24" s="22">
        <v>97.56</v>
      </c>
      <c r="N24" s="22">
        <v>100</v>
      </c>
      <c r="O24" s="22">
        <v>0</v>
      </c>
      <c r="P24" s="22">
        <v>80</v>
      </c>
      <c r="Q24" s="22"/>
      <c r="R24" s="24"/>
      <c r="S24" s="24" t="s">
        <v>114</v>
      </c>
    </row>
    <row r="25" spans="1:19" x14ac:dyDescent="0.25">
      <c r="A25" s="22">
        <v>24</v>
      </c>
      <c r="B25" s="33"/>
      <c r="C25" s="33"/>
      <c r="D25" s="33"/>
      <c r="E25" s="33"/>
      <c r="F25" s="28">
        <f t="shared" si="0"/>
        <v>28</v>
      </c>
      <c r="G25" s="28">
        <v>20</v>
      </c>
      <c r="H25" s="26"/>
      <c r="I25" s="28">
        <v>8</v>
      </c>
      <c r="J25" s="26"/>
      <c r="K25" s="26"/>
      <c r="L25" s="22" t="s">
        <v>112</v>
      </c>
      <c r="M25" s="22">
        <v>99.84</v>
      </c>
      <c r="N25" s="22">
        <v>98.75</v>
      </c>
      <c r="O25" s="22">
        <v>1</v>
      </c>
      <c r="P25" s="22">
        <v>79</v>
      </c>
      <c r="Q25" s="22"/>
      <c r="R25" s="24"/>
      <c r="S25" s="24" t="s">
        <v>114</v>
      </c>
    </row>
    <row r="26" spans="1:19" x14ac:dyDescent="0.25">
      <c r="A26" s="22">
        <v>25</v>
      </c>
      <c r="B26" s="33"/>
      <c r="C26" s="33"/>
      <c r="D26" s="33"/>
      <c r="E26" s="33"/>
      <c r="F26" s="28">
        <f t="shared" si="0"/>
        <v>100</v>
      </c>
      <c r="G26" s="28">
        <v>52</v>
      </c>
      <c r="H26" s="26">
        <v>601</v>
      </c>
      <c r="I26" s="28">
        <v>48</v>
      </c>
      <c r="J26" s="26"/>
      <c r="K26" s="26">
        <v>12</v>
      </c>
      <c r="L26" s="25"/>
      <c r="M26" s="25"/>
      <c r="N26" s="25"/>
      <c r="O26" s="25"/>
      <c r="P26" s="25"/>
      <c r="Q26" s="22"/>
      <c r="R26" s="24" t="s">
        <v>101</v>
      </c>
      <c r="S26" s="24"/>
    </row>
    <row r="27" spans="1:19" x14ac:dyDescent="0.25">
      <c r="A27" s="22">
        <v>26</v>
      </c>
      <c r="B27" s="33"/>
      <c r="C27" s="33"/>
      <c r="D27" s="33"/>
      <c r="E27" s="33"/>
      <c r="F27" s="28">
        <f t="shared" si="0"/>
        <v>84</v>
      </c>
      <c r="G27" s="28">
        <v>42</v>
      </c>
      <c r="H27" s="26"/>
      <c r="I27" s="28">
        <v>42</v>
      </c>
      <c r="J27" s="26"/>
      <c r="K27" s="26">
        <v>5.3</v>
      </c>
      <c r="L27" s="25"/>
      <c r="M27" s="25"/>
      <c r="N27" s="25"/>
      <c r="O27" s="25"/>
      <c r="P27" s="25"/>
      <c r="Q27" s="22"/>
      <c r="R27" s="24" t="s">
        <v>101</v>
      </c>
      <c r="S27" s="24"/>
    </row>
    <row r="28" spans="1:19" x14ac:dyDescent="0.25">
      <c r="A28" s="22">
        <v>27</v>
      </c>
      <c r="B28" s="33"/>
      <c r="C28" s="33"/>
      <c r="D28" s="33"/>
      <c r="E28" s="33"/>
      <c r="F28" s="28">
        <f t="shared" si="0"/>
        <v>70</v>
      </c>
      <c r="G28" s="28">
        <v>35</v>
      </c>
      <c r="H28" s="26"/>
      <c r="I28" s="28">
        <v>35</v>
      </c>
      <c r="J28" s="26"/>
      <c r="K28" s="26">
        <v>5</v>
      </c>
      <c r="L28" s="26" t="s">
        <v>115</v>
      </c>
      <c r="M28" s="26">
        <v>99.8</v>
      </c>
      <c r="N28" s="26">
        <v>97.5</v>
      </c>
      <c r="O28" s="26">
        <v>2</v>
      </c>
      <c r="P28" s="26">
        <v>78</v>
      </c>
      <c r="Q28" s="22"/>
      <c r="R28" s="24"/>
      <c r="S28" s="24"/>
    </row>
    <row r="29" spans="1:19" x14ac:dyDescent="0.25">
      <c r="A29" s="22">
        <v>28</v>
      </c>
      <c r="B29" s="33"/>
      <c r="C29" s="33"/>
      <c r="D29" s="33"/>
      <c r="E29" s="33"/>
      <c r="F29" s="28">
        <f t="shared" ref="F29:F32" si="1">G29+I29</f>
        <v>89</v>
      </c>
      <c r="G29" s="28">
        <v>51</v>
      </c>
      <c r="H29" s="26"/>
      <c r="I29" s="28">
        <v>38</v>
      </c>
      <c r="J29" s="26"/>
      <c r="K29" s="26">
        <v>5.46</v>
      </c>
      <c r="L29" s="25"/>
      <c r="M29" s="25"/>
      <c r="N29" s="25"/>
      <c r="O29" s="25"/>
      <c r="P29" s="25"/>
      <c r="Q29" s="22"/>
      <c r="R29" s="24" t="s">
        <v>101</v>
      </c>
      <c r="S29" s="24"/>
    </row>
    <row r="30" spans="1:19" x14ac:dyDescent="0.25">
      <c r="A30" s="22">
        <v>29</v>
      </c>
      <c r="B30" s="33"/>
      <c r="C30" s="33"/>
      <c r="D30" s="33"/>
      <c r="E30" s="33"/>
      <c r="F30" s="28">
        <f t="shared" si="1"/>
        <v>72</v>
      </c>
      <c r="G30" s="28">
        <v>36</v>
      </c>
      <c r="H30" s="26"/>
      <c r="I30" s="28">
        <v>36</v>
      </c>
      <c r="J30" s="26"/>
      <c r="K30" s="26">
        <v>4.76</v>
      </c>
      <c r="L30" s="26" t="s">
        <v>80</v>
      </c>
      <c r="M30" s="26">
        <v>99.8</v>
      </c>
      <c r="N30" s="26">
        <v>97.5</v>
      </c>
      <c r="O30" s="26">
        <v>2</v>
      </c>
      <c r="P30" s="26">
        <v>78</v>
      </c>
      <c r="Q30" s="22"/>
      <c r="R30" s="24"/>
      <c r="S30" s="24" t="s">
        <v>114</v>
      </c>
    </row>
    <row r="31" spans="1:19" x14ac:dyDescent="0.25">
      <c r="A31" s="22">
        <v>5</v>
      </c>
      <c r="B31" s="30" t="s">
        <v>77</v>
      </c>
      <c r="C31" s="30" t="s">
        <v>78</v>
      </c>
      <c r="D31" s="30" t="s">
        <v>96</v>
      </c>
      <c r="E31" s="30" t="s">
        <v>79</v>
      </c>
      <c r="F31" s="28">
        <f t="shared" si="1"/>
        <v>72</v>
      </c>
      <c r="G31" s="28">
        <v>36</v>
      </c>
      <c r="H31" s="26"/>
      <c r="I31" s="28">
        <v>36</v>
      </c>
      <c r="J31" s="22"/>
      <c r="K31" s="22"/>
      <c r="L31" s="22" t="s">
        <v>118</v>
      </c>
      <c r="M31" s="22">
        <v>99.8</v>
      </c>
      <c r="N31" s="22">
        <v>100</v>
      </c>
      <c r="O31" s="22">
        <v>0</v>
      </c>
      <c r="P31" s="22">
        <v>80</v>
      </c>
      <c r="Q31" s="22"/>
      <c r="R31" s="24"/>
      <c r="S31" s="24" t="s">
        <v>114</v>
      </c>
    </row>
    <row r="32" spans="1:19" x14ac:dyDescent="0.25">
      <c r="A32" s="22">
        <v>6</v>
      </c>
      <c r="B32" s="31"/>
      <c r="C32" s="31"/>
      <c r="D32" s="31"/>
      <c r="E32" s="31"/>
      <c r="F32" s="28">
        <f t="shared" si="1"/>
        <v>91</v>
      </c>
      <c r="G32" s="28">
        <v>50</v>
      </c>
      <c r="H32" s="26"/>
      <c r="I32" s="28">
        <v>41</v>
      </c>
      <c r="J32" s="22"/>
      <c r="K32" s="22"/>
      <c r="L32" s="22" t="s">
        <v>119</v>
      </c>
      <c r="M32" s="22">
        <v>99.53</v>
      </c>
      <c r="N32" s="22">
        <v>90</v>
      </c>
      <c r="O32" s="22">
        <v>8</v>
      </c>
      <c r="P32" s="22">
        <v>72</v>
      </c>
      <c r="Q32" s="22"/>
      <c r="R32" s="24"/>
      <c r="S32" s="24" t="s">
        <v>114</v>
      </c>
    </row>
    <row r="33" spans="1:19" x14ac:dyDescent="0.25">
      <c r="A33" s="22">
        <v>7</v>
      </c>
      <c r="B33" s="32"/>
      <c r="C33" s="32"/>
      <c r="D33" s="32"/>
      <c r="E33" s="32"/>
      <c r="F33" s="28"/>
      <c r="G33" s="28"/>
      <c r="H33" s="22"/>
      <c r="I33" s="28"/>
      <c r="J33" s="22"/>
      <c r="K33" s="22"/>
      <c r="L33" s="22"/>
      <c r="M33" s="22"/>
      <c r="N33" s="22"/>
      <c r="O33" s="22"/>
      <c r="P33" s="22"/>
      <c r="Q33" s="22"/>
      <c r="R33" s="23"/>
      <c r="S33" s="23"/>
    </row>
  </sheetData>
  <autoFilter ref="A1:R8" xr:uid="{FD86C651-BB38-4E1E-A601-1C9A5A44CBFF}"/>
  <mergeCells count="16">
    <mergeCell ref="B3:B5"/>
    <mergeCell ref="C3:C5"/>
    <mergeCell ref="D3:D5"/>
    <mergeCell ref="E3:E5"/>
    <mergeCell ref="B6:B8"/>
    <mergeCell ref="C6:C8"/>
    <mergeCell ref="D6:D8"/>
    <mergeCell ref="E6:E8"/>
    <mergeCell ref="B31:B33"/>
    <mergeCell ref="C31:C33"/>
    <mergeCell ref="D31:D33"/>
    <mergeCell ref="E31:E33"/>
    <mergeCell ref="B9:B30"/>
    <mergeCell ref="C9:C30"/>
    <mergeCell ref="D9:D30"/>
    <mergeCell ref="E9:E30"/>
  </mergeCells>
  <phoneticPr fontId="3" type="noConversion"/>
  <hyperlinks>
    <hyperlink ref="E2" r:id="rId1" display="javascript:changeTabSubmenu('subsusage')" xr:uid="{A051E046-E9B3-47C7-BF54-1B271F23D149}"/>
    <hyperlink ref="E3" r:id="rId2" display="javascript:changeTabSubmenu('subsusage')" xr:uid="{C843FAA5-D79D-4108-AEC5-46F3AF866BB2}"/>
    <hyperlink ref="E6" r:id="rId3" display="javascript:changeTabSubmenu('subsusage')" xr:uid="{194638B4-1068-4A84-BFCB-40729AFAAB0C}"/>
    <hyperlink ref="E9" r:id="rId4" display="javascript:changeTabSubmenu('subsusage')" xr:uid="{3F8FE458-6AE0-4AC9-9FB1-575488ED07DA}"/>
    <hyperlink ref="E31" r:id="rId5" display="javascript:changeTabSubmenu('subsusage')" xr:uid="{02529082-4F7E-4160-9523-A4D1B1563B91}"/>
  </hyperlinks>
  <pageMargins left="0.7" right="0.7" top="0.75" bottom="0.75" header="0.3" footer="0.3"/>
  <pageSetup paperSize="9"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26"/>
  <sheetViews>
    <sheetView topLeftCell="B1" workbookViewId="0">
      <selection activeCell="N10" sqref="N10:N12"/>
    </sheetView>
  </sheetViews>
  <sheetFormatPr defaultRowHeight="15" outlineLevelCol="1" x14ac:dyDescent="0.25"/>
  <cols>
    <col min="1" max="1" width="6.42578125" hidden="1" customWidth="1"/>
    <col min="2" max="2" width="8.5703125" customWidth="1"/>
    <col min="3" max="4" width="5.28515625" customWidth="1" outlineLevel="1"/>
    <col min="5" max="5" width="4.85546875" customWidth="1" outlineLevel="1"/>
    <col min="6" max="6" width="7.42578125" bestFit="1" customWidth="1"/>
    <col min="7" max="8" width="5.28515625" customWidth="1" outlineLevel="1"/>
    <col min="9" max="9" width="4.85546875" customWidth="1" outlineLevel="1"/>
    <col min="10" max="10" width="7.42578125" style="3" bestFit="1" customWidth="1"/>
    <col min="11" max="11" width="11.42578125" customWidth="1"/>
    <col min="12" max="12" width="8.5703125" hidden="1" customWidth="1"/>
    <col min="13" max="13" width="10" style="3" customWidth="1"/>
    <col min="14" max="15" width="7.42578125" style="3" bestFit="1" customWidth="1"/>
    <col min="16" max="16" width="10" style="3" bestFit="1" customWidth="1"/>
    <col min="17" max="17" width="7.28515625" style="3" bestFit="1" customWidth="1"/>
    <col min="18" max="18" width="10" style="3" bestFit="1" customWidth="1"/>
    <col min="19" max="19" width="9.85546875" style="3" bestFit="1" customWidth="1"/>
    <col min="20" max="20" width="23.42578125" style="3" bestFit="1" customWidth="1"/>
    <col min="21" max="21" width="7.28515625" style="3" bestFit="1" customWidth="1"/>
    <col min="22" max="22" width="7.140625" style="3" bestFit="1" customWidth="1"/>
    <col min="23" max="24" width="8.42578125" style="3" bestFit="1" customWidth="1"/>
    <col min="25" max="25" width="27.28515625" style="10" customWidth="1"/>
  </cols>
  <sheetData>
    <row r="1" spans="1:25" s="6" customFormat="1" ht="30" x14ac:dyDescent="0.25">
      <c r="A1" s="7" t="s">
        <v>27</v>
      </c>
      <c r="B1" s="7" t="s">
        <v>12</v>
      </c>
      <c r="C1" s="5" t="s">
        <v>14</v>
      </c>
      <c r="D1" s="5" t="s">
        <v>15</v>
      </c>
      <c r="E1" s="5" t="s">
        <v>16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21</v>
      </c>
      <c r="K1" s="7" t="s">
        <v>19</v>
      </c>
      <c r="L1" s="5" t="s">
        <v>9</v>
      </c>
      <c r="M1" s="7" t="s">
        <v>7</v>
      </c>
      <c r="N1" s="5" t="s">
        <v>8</v>
      </c>
      <c r="O1" s="5" t="s">
        <v>10</v>
      </c>
      <c r="P1" s="5" t="s">
        <v>11</v>
      </c>
      <c r="Q1" s="4" t="s">
        <v>0</v>
      </c>
      <c r="R1" s="5" t="s">
        <v>11</v>
      </c>
      <c r="S1" s="4" t="s">
        <v>5</v>
      </c>
      <c r="T1" s="4" t="s">
        <v>3</v>
      </c>
      <c r="U1" s="4" t="s">
        <v>24</v>
      </c>
      <c r="V1" s="5" t="s">
        <v>31</v>
      </c>
      <c r="W1" s="5" t="s">
        <v>40</v>
      </c>
      <c r="X1" s="5" t="s">
        <v>41</v>
      </c>
      <c r="Y1" s="5" t="s">
        <v>39</v>
      </c>
    </row>
    <row r="2" spans="1:25" x14ac:dyDescent="0.25">
      <c r="A2" s="2" t="s">
        <v>25</v>
      </c>
      <c r="B2" s="2">
        <f>SUM(C2:E2)</f>
        <v>12</v>
      </c>
      <c r="C2" s="2">
        <v>12</v>
      </c>
      <c r="D2" s="2">
        <v>0</v>
      </c>
      <c r="E2" s="2">
        <v>0</v>
      </c>
      <c r="F2" s="2">
        <f>SUM(G2:I2)</f>
        <v>6</v>
      </c>
      <c r="G2" s="2">
        <v>6</v>
      </c>
      <c r="H2" s="2">
        <v>0</v>
      </c>
      <c r="I2" s="2">
        <v>0</v>
      </c>
      <c r="J2" s="2">
        <f>3-COUNTIF(C2:E2,0)</f>
        <v>1</v>
      </c>
      <c r="K2" s="2" t="s">
        <v>18</v>
      </c>
      <c r="L2" s="1"/>
      <c r="M2" s="2">
        <v>20</v>
      </c>
      <c r="N2" s="2">
        <v>1</v>
      </c>
      <c r="O2" s="2">
        <v>10</v>
      </c>
      <c r="P2" s="2" t="s">
        <v>1</v>
      </c>
      <c r="Q2" s="2">
        <v>1</v>
      </c>
      <c r="R2" s="2" t="s">
        <v>2</v>
      </c>
      <c r="S2" s="2" t="s">
        <v>6</v>
      </c>
      <c r="T2" s="2" t="s">
        <v>4</v>
      </c>
      <c r="U2" s="2">
        <v>1</v>
      </c>
      <c r="V2" s="2"/>
      <c r="W2" s="2">
        <v>1</v>
      </c>
      <c r="X2" s="2">
        <v>1</v>
      </c>
      <c r="Y2" s="11"/>
    </row>
    <row r="3" spans="1:25" x14ac:dyDescent="0.25">
      <c r="A3" s="2" t="s">
        <v>25</v>
      </c>
      <c r="B3" s="2">
        <f t="shared" ref="B3" si="0">SUM(C3:E3)</f>
        <v>38</v>
      </c>
      <c r="C3" s="2">
        <v>9</v>
      </c>
      <c r="D3" s="2">
        <v>29</v>
      </c>
      <c r="E3" s="2">
        <v>0</v>
      </c>
      <c r="F3" s="2">
        <f t="shared" ref="F3" si="1">SUM(G3:I3)</f>
        <v>25</v>
      </c>
      <c r="G3" s="2">
        <v>6</v>
      </c>
      <c r="H3" s="2">
        <v>19</v>
      </c>
      <c r="I3" s="2">
        <v>0</v>
      </c>
      <c r="J3" s="2">
        <f t="shared" ref="J3" si="2">3-COUNTIF(C3:E3,0)</f>
        <v>2</v>
      </c>
      <c r="K3" s="2" t="s">
        <v>20</v>
      </c>
      <c r="L3" s="1"/>
      <c r="M3" s="2">
        <v>20</v>
      </c>
      <c r="N3" s="2">
        <v>1</v>
      </c>
      <c r="O3" s="2">
        <v>10</v>
      </c>
      <c r="P3" s="2" t="s">
        <v>1</v>
      </c>
      <c r="Q3" s="2">
        <v>1</v>
      </c>
      <c r="R3" s="2" t="s">
        <v>2</v>
      </c>
      <c r="S3" s="2" t="s">
        <v>6</v>
      </c>
      <c r="T3" s="2" t="s">
        <v>4</v>
      </c>
      <c r="U3" s="2">
        <v>1</v>
      </c>
      <c r="V3" s="2"/>
      <c r="W3" s="2">
        <v>89.4</v>
      </c>
      <c r="X3" s="2">
        <v>92</v>
      </c>
      <c r="Y3" s="11"/>
    </row>
    <row r="4" spans="1:25" x14ac:dyDescent="0.25">
      <c r="A4" s="34" t="s">
        <v>25</v>
      </c>
      <c r="B4" s="34">
        <f t="shared" ref="B4" si="3">SUM(C4:E4)</f>
        <v>42</v>
      </c>
      <c r="C4" s="2">
        <v>9</v>
      </c>
      <c r="D4" s="2">
        <v>29</v>
      </c>
      <c r="E4" s="2">
        <v>4</v>
      </c>
      <c r="F4" s="34">
        <f t="shared" ref="F4" si="4">SUM(G4:I4)</f>
        <v>27</v>
      </c>
      <c r="G4" s="2">
        <v>6</v>
      </c>
      <c r="H4" s="2">
        <v>19</v>
      </c>
      <c r="I4" s="2">
        <v>2</v>
      </c>
      <c r="J4" s="34">
        <f t="shared" ref="J4" si="5">3-COUNTIF(C4:E4,0)</f>
        <v>3</v>
      </c>
      <c r="K4" s="34" t="s">
        <v>20</v>
      </c>
      <c r="L4" s="34"/>
      <c r="M4" s="34">
        <v>20</v>
      </c>
      <c r="N4" s="34">
        <v>1</v>
      </c>
      <c r="O4" s="34">
        <v>10</v>
      </c>
      <c r="P4" s="34" t="s">
        <v>1</v>
      </c>
      <c r="Q4" s="34">
        <v>3</v>
      </c>
      <c r="R4" s="34" t="s">
        <v>23</v>
      </c>
      <c r="S4" s="34" t="s">
        <v>6</v>
      </c>
      <c r="T4" s="34" t="s">
        <v>22</v>
      </c>
      <c r="U4" s="2">
        <v>1</v>
      </c>
      <c r="V4" s="2"/>
      <c r="W4" s="2">
        <v>97</v>
      </c>
      <c r="X4" s="2">
        <v>88.8</v>
      </c>
      <c r="Y4" s="11"/>
    </row>
    <row r="5" spans="1:25" x14ac:dyDescent="0.25">
      <c r="A5" s="35"/>
      <c r="B5" s="35"/>
      <c r="C5" s="2"/>
      <c r="D5" s="2"/>
      <c r="E5" s="2"/>
      <c r="F5" s="35"/>
      <c r="G5" s="2"/>
      <c r="H5" s="2"/>
      <c r="I5" s="2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2">
        <v>2</v>
      </c>
      <c r="V5" s="2"/>
      <c r="W5" s="2">
        <v>78</v>
      </c>
      <c r="X5" s="2">
        <v>74</v>
      </c>
      <c r="Y5" s="11"/>
    </row>
    <row r="6" spans="1:25" x14ac:dyDescent="0.25">
      <c r="A6" s="36"/>
      <c r="B6" s="36"/>
      <c r="C6" s="2"/>
      <c r="D6" s="2"/>
      <c r="E6" s="2"/>
      <c r="F6" s="36"/>
      <c r="G6" s="2"/>
      <c r="H6" s="2"/>
      <c r="I6" s="2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2">
        <v>3</v>
      </c>
      <c r="V6" s="12">
        <v>5.5648148148148148E-4</v>
      </c>
      <c r="W6" s="2">
        <v>82.93</v>
      </c>
      <c r="X6" s="2">
        <v>81.48</v>
      </c>
      <c r="Y6" s="11"/>
    </row>
    <row r="7" spans="1:25" x14ac:dyDescent="0.25">
      <c r="A7" s="34" t="s">
        <v>25</v>
      </c>
      <c r="B7" s="34"/>
      <c r="C7" s="2"/>
      <c r="D7" s="2"/>
      <c r="E7" s="2"/>
      <c r="F7" s="34"/>
      <c r="G7" s="2"/>
      <c r="H7" s="2"/>
      <c r="I7" s="2"/>
      <c r="J7" s="34"/>
      <c r="K7" s="34"/>
      <c r="L7" s="34"/>
      <c r="M7" s="34">
        <v>100</v>
      </c>
      <c r="N7" s="34"/>
      <c r="O7" s="34"/>
      <c r="P7" s="34"/>
      <c r="Q7" s="34"/>
      <c r="R7" s="34"/>
      <c r="S7" s="34"/>
      <c r="T7" s="34"/>
      <c r="U7" s="2">
        <v>1</v>
      </c>
      <c r="V7" s="2"/>
      <c r="W7" s="2">
        <v>82</v>
      </c>
      <c r="X7" s="2">
        <v>85</v>
      </c>
      <c r="Y7" s="11"/>
    </row>
    <row r="8" spans="1:25" x14ac:dyDescent="0.25">
      <c r="A8" s="35" t="s">
        <v>25</v>
      </c>
      <c r="B8" s="35"/>
      <c r="C8" s="2"/>
      <c r="D8" s="2"/>
      <c r="E8" s="2"/>
      <c r="F8" s="35"/>
      <c r="G8" s="2"/>
      <c r="H8" s="2"/>
      <c r="I8" s="2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2">
        <v>2</v>
      </c>
      <c r="V8" s="2"/>
      <c r="W8" s="2">
        <v>78</v>
      </c>
      <c r="X8" s="2">
        <v>81</v>
      </c>
      <c r="Y8" s="11"/>
    </row>
    <row r="9" spans="1:25" x14ac:dyDescent="0.25">
      <c r="A9" s="36" t="s">
        <v>25</v>
      </c>
      <c r="B9" s="36"/>
      <c r="C9" s="2"/>
      <c r="D9" s="2"/>
      <c r="E9" s="2"/>
      <c r="F9" s="36"/>
      <c r="G9" s="2"/>
      <c r="H9" s="2"/>
      <c r="I9" s="2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2">
        <v>3</v>
      </c>
      <c r="V9" s="2">
        <v>2.4822453703703703E-3</v>
      </c>
      <c r="W9" s="2">
        <v>100</v>
      </c>
      <c r="X9" s="2">
        <v>96.3</v>
      </c>
      <c r="Y9" s="11"/>
    </row>
    <row r="10" spans="1:25" x14ac:dyDescent="0.25">
      <c r="A10" s="34" t="s">
        <v>25</v>
      </c>
      <c r="B10" s="34">
        <f t="shared" ref="B10" si="6">SUM(C10:E10)</f>
        <v>42</v>
      </c>
      <c r="C10" s="2">
        <v>9</v>
      </c>
      <c r="D10" s="2">
        <v>29</v>
      </c>
      <c r="E10" s="2">
        <v>4</v>
      </c>
      <c r="F10" s="34">
        <f t="shared" ref="F10" si="7">SUM(G10:I10)</f>
        <v>27</v>
      </c>
      <c r="G10" s="2">
        <v>6</v>
      </c>
      <c r="H10" s="2">
        <v>19</v>
      </c>
      <c r="I10" s="2">
        <v>2</v>
      </c>
      <c r="J10" s="34">
        <f t="shared" ref="J10" si="8">3-COUNTIF(C10:E10,0)</f>
        <v>3</v>
      </c>
      <c r="K10" s="34" t="s">
        <v>18</v>
      </c>
      <c r="L10" s="34"/>
      <c r="M10" s="34">
        <v>20</v>
      </c>
      <c r="N10" s="34">
        <v>1</v>
      </c>
      <c r="O10" s="34">
        <v>10</v>
      </c>
      <c r="P10" s="34" t="s">
        <v>1</v>
      </c>
      <c r="Q10" s="34">
        <v>3</v>
      </c>
      <c r="R10" s="34" t="s">
        <v>23</v>
      </c>
      <c r="S10" s="34" t="s">
        <v>6</v>
      </c>
      <c r="T10" s="34" t="s">
        <v>22</v>
      </c>
      <c r="U10" s="2">
        <v>1</v>
      </c>
      <c r="V10" s="2"/>
      <c r="W10" s="2">
        <v>19.5</v>
      </c>
      <c r="X10" s="2">
        <v>22.2</v>
      </c>
      <c r="Y10" s="11" t="s">
        <v>38</v>
      </c>
    </row>
    <row r="11" spans="1:25" x14ac:dyDescent="0.25">
      <c r="A11" s="35"/>
      <c r="B11" s="35"/>
      <c r="C11" s="2"/>
      <c r="D11" s="2"/>
      <c r="E11" s="2"/>
      <c r="F11" s="35"/>
      <c r="G11" s="2"/>
      <c r="H11" s="2"/>
      <c r="I11" s="2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2">
        <v>2</v>
      </c>
      <c r="V11" s="2"/>
      <c r="W11" s="2">
        <v>75</v>
      </c>
      <c r="X11" s="2">
        <v>70</v>
      </c>
      <c r="Y11" s="11" t="s">
        <v>37</v>
      </c>
    </row>
    <row r="12" spans="1:25" x14ac:dyDescent="0.25">
      <c r="A12" s="36"/>
      <c r="B12" s="36"/>
      <c r="C12" s="2"/>
      <c r="D12" s="2"/>
      <c r="E12" s="2"/>
      <c r="F12" s="36"/>
      <c r="G12" s="2"/>
      <c r="H12" s="2"/>
      <c r="I12" s="2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2">
        <v>3</v>
      </c>
      <c r="V12" s="12">
        <v>1.864988425925926E-3</v>
      </c>
      <c r="W12" s="2">
        <v>75.599999999999994</v>
      </c>
      <c r="X12" s="2">
        <v>74.069999999999993</v>
      </c>
      <c r="Y12" s="11" t="s">
        <v>37</v>
      </c>
    </row>
    <row r="13" spans="1:25" x14ac:dyDescent="0.25">
      <c r="A13" s="34" t="s">
        <v>25</v>
      </c>
      <c r="B13" s="34"/>
      <c r="C13" s="2"/>
      <c r="D13" s="2"/>
      <c r="E13" s="2"/>
      <c r="F13" s="34"/>
      <c r="G13" s="2"/>
      <c r="H13" s="2"/>
      <c r="I13" s="2"/>
      <c r="J13" s="34"/>
      <c r="K13" s="34"/>
      <c r="L13" s="34"/>
      <c r="M13" s="34">
        <v>100</v>
      </c>
      <c r="N13" s="34"/>
      <c r="O13" s="34"/>
      <c r="P13" s="34"/>
      <c r="Q13" s="34"/>
      <c r="R13" s="34"/>
      <c r="S13" s="34"/>
      <c r="T13" s="34"/>
      <c r="U13" s="2">
        <v>1</v>
      </c>
      <c r="V13" s="12">
        <v>8.8288310185185188E-3</v>
      </c>
      <c r="W13" s="2">
        <v>82.93</v>
      </c>
      <c r="X13" s="2">
        <v>85.19</v>
      </c>
      <c r="Y13" s="11"/>
    </row>
    <row r="14" spans="1:25" x14ac:dyDescent="0.25">
      <c r="A14" s="35" t="s">
        <v>25</v>
      </c>
      <c r="B14" s="35"/>
      <c r="C14" s="2"/>
      <c r="D14" s="2"/>
      <c r="E14" s="2"/>
      <c r="F14" s="35"/>
      <c r="G14" s="2"/>
      <c r="H14" s="2"/>
      <c r="I14" s="2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2">
        <v>2</v>
      </c>
      <c r="V14" s="2"/>
      <c r="W14" s="2"/>
      <c r="X14" s="2"/>
      <c r="Y14" s="11"/>
    </row>
    <row r="15" spans="1:25" x14ac:dyDescent="0.25">
      <c r="A15" s="36" t="s">
        <v>25</v>
      </c>
      <c r="B15" s="36"/>
      <c r="C15" s="2"/>
      <c r="D15" s="2"/>
      <c r="E15" s="2"/>
      <c r="F15" s="36"/>
      <c r="G15" s="2"/>
      <c r="H15" s="2"/>
      <c r="I15" s="2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2">
        <v>3</v>
      </c>
      <c r="V15" s="2"/>
      <c r="W15" s="2"/>
      <c r="X15" s="2"/>
      <c r="Y15" s="11"/>
    </row>
    <row r="16" spans="1:25" x14ac:dyDescent="0.25">
      <c r="A16" s="2" t="s">
        <v>25</v>
      </c>
      <c r="B16" s="2">
        <f t="shared" ref="B16" si="9">SUM(C16:E16)</f>
        <v>38</v>
      </c>
      <c r="C16" s="8">
        <v>9</v>
      </c>
      <c r="D16" s="2">
        <v>29</v>
      </c>
      <c r="E16" s="2">
        <v>0</v>
      </c>
      <c r="F16" s="2">
        <f t="shared" ref="F16" si="10">SUM(G16:I16)</f>
        <v>25</v>
      </c>
      <c r="G16" s="8">
        <v>6</v>
      </c>
      <c r="H16" s="2">
        <v>19</v>
      </c>
      <c r="I16" s="2">
        <v>0</v>
      </c>
      <c r="J16" s="2">
        <v>3</v>
      </c>
      <c r="K16" s="2" t="s">
        <v>20</v>
      </c>
      <c r="L16" s="1"/>
      <c r="M16" s="2">
        <v>20</v>
      </c>
      <c r="N16" s="2">
        <v>1</v>
      </c>
      <c r="O16" s="2">
        <v>10</v>
      </c>
      <c r="P16" s="2" t="s">
        <v>1</v>
      </c>
      <c r="Q16" s="2">
        <v>1</v>
      </c>
      <c r="R16" s="2" t="s">
        <v>2</v>
      </c>
      <c r="S16" s="2" t="s">
        <v>46</v>
      </c>
      <c r="T16" s="2" t="s">
        <v>4</v>
      </c>
      <c r="U16" s="2">
        <v>1</v>
      </c>
      <c r="V16" s="8"/>
      <c r="W16" s="8"/>
      <c r="X16" s="8"/>
      <c r="Y16" s="14"/>
    </row>
    <row r="17" spans="1:25" x14ac:dyDescent="0.25">
      <c r="A17" s="34" t="s">
        <v>26</v>
      </c>
      <c r="B17" s="34">
        <f>SUM(C17:E17)</f>
        <v>528</v>
      </c>
      <c r="C17" s="2">
        <v>11</v>
      </c>
      <c r="D17" s="2">
        <v>513</v>
      </c>
      <c r="E17" s="2">
        <v>4</v>
      </c>
      <c r="F17" s="34">
        <f>SUM(G17:I17)</f>
        <v>44</v>
      </c>
      <c r="G17" s="2">
        <v>6</v>
      </c>
      <c r="H17" s="2">
        <v>36</v>
      </c>
      <c r="I17" s="2">
        <v>2</v>
      </c>
      <c r="J17" s="34">
        <f>3-COUNTIF(C17:E17,0)</f>
        <v>3</v>
      </c>
      <c r="K17" s="34" t="s">
        <v>20</v>
      </c>
      <c r="L17" s="34"/>
      <c r="M17" s="34">
        <v>20</v>
      </c>
      <c r="N17" s="34">
        <v>1</v>
      </c>
      <c r="O17" s="34">
        <v>10</v>
      </c>
      <c r="P17" s="34" t="s">
        <v>1</v>
      </c>
      <c r="Q17" s="34">
        <v>3</v>
      </c>
      <c r="R17" s="34" t="s">
        <v>23</v>
      </c>
      <c r="S17" s="34" t="s">
        <v>6</v>
      </c>
      <c r="T17" s="34" t="s">
        <v>22</v>
      </c>
      <c r="U17" s="2">
        <v>1</v>
      </c>
      <c r="V17" s="2"/>
      <c r="W17" s="2">
        <v>97</v>
      </c>
      <c r="X17" s="2">
        <v>81</v>
      </c>
      <c r="Y17" s="11" t="s">
        <v>36</v>
      </c>
    </row>
    <row r="18" spans="1:25" x14ac:dyDescent="0.25">
      <c r="A18" s="35"/>
      <c r="B18" s="35"/>
      <c r="C18" s="2"/>
      <c r="D18" s="2"/>
      <c r="E18" s="2"/>
      <c r="F18" s="35"/>
      <c r="G18" s="2"/>
      <c r="H18" s="2"/>
      <c r="I18" s="2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2">
        <v>2</v>
      </c>
      <c r="V18" s="2"/>
      <c r="W18" s="2">
        <v>97</v>
      </c>
      <c r="X18" s="2">
        <v>81</v>
      </c>
      <c r="Y18" s="11" t="s">
        <v>36</v>
      </c>
    </row>
    <row r="19" spans="1:25" x14ac:dyDescent="0.25">
      <c r="A19" s="36"/>
      <c r="B19" s="36"/>
      <c r="C19" s="2"/>
      <c r="D19" s="2"/>
      <c r="E19" s="2"/>
      <c r="F19" s="36"/>
      <c r="G19" s="2"/>
      <c r="H19" s="2"/>
      <c r="I19" s="2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8">
        <v>3</v>
      </c>
      <c r="V19" s="8"/>
      <c r="W19" s="8"/>
      <c r="X19" s="8"/>
      <c r="Y19" s="11"/>
    </row>
    <row r="20" spans="1:25" x14ac:dyDescent="0.25">
      <c r="A20" s="2" t="s">
        <v>26</v>
      </c>
      <c r="B20" s="2">
        <f>SUM(C20:E20)</f>
        <v>528</v>
      </c>
      <c r="C20" s="2">
        <v>11</v>
      </c>
      <c r="D20" s="2">
        <v>513</v>
      </c>
      <c r="E20" s="2">
        <v>4</v>
      </c>
      <c r="F20" s="2">
        <f>SUM(G20:I20)</f>
        <v>44</v>
      </c>
      <c r="G20" s="2">
        <v>6</v>
      </c>
      <c r="H20" s="2">
        <v>36</v>
      </c>
      <c r="I20" s="2">
        <v>2</v>
      </c>
      <c r="J20" s="2">
        <f>3-COUNTIF(C20:E20,0)</f>
        <v>3</v>
      </c>
      <c r="K20" s="8" t="s">
        <v>18</v>
      </c>
      <c r="L20" s="1"/>
      <c r="M20" s="2">
        <v>20</v>
      </c>
      <c r="N20" s="2">
        <v>1</v>
      </c>
      <c r="O20" s="2">
        <v>10</v>
      </c>
      <c r="P20" s="2" t="s">
        <v>1</v>
      </c>
      <c r="Q20" s="2">
        <v>3</v>
      </c>
      <c r="R20" s="2" t="s">
        <v>23</v>
      </c>
      <c r="S20" s="2" t="s">
        <v>6</v>
      </c>
      <c r="T20" s="2" t="s">
        <v>22</v>
      </c>
      <c r="U20" s="8">
        <v>1</v>
      </c>
      <c r="V20" s="8"/>
      <c r="W20" s="8"/>
      <c r="X20" s="8"/>
      <c r="Y20" s="11"/>
    </row>
    <row r="21" spans="1:25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1"/>
      <c r="L21" s="1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11"/>
    </row>
    <row r="22" spans="1:25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1"/>
      <c r="L22" s="1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11"/>
    </row>
    <row r="23" spans="1:25" x14ac:dyDescent="0.25">
      <c r="A23" s="1"/>
      <c r="B23" s="2"/>
      <c r="C23" s="2"/>
      <c r="D23" s="2"/>
      <c r="E23" s="2"/>
      <c r="F23" s="2"/>
      <c r="G23" s="2"/>
      <c r="H23" s="2"/>
      <c r="I23" s="2"/>
      <c r="J23" s="2"/>
      <c r="K23" s="1"/>
      <c r="L23" s="1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11"/>
    </row>
    <row r="24" spans="1:25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1"/>
      <c r="L24" s="1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11"/>
    </row>
    <row r="25" spans="1:25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1"/>
      <c r="L25" s="1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11"/>
    </row>
    <row r="26" spans="1:25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1"/>
      <c r="L26" s="1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11"/>
    </row>
  </sheetData>
  <mergeCells count="70">
    <mergeCell ref="S4:S6"/>
    <mergeCell ref="A4:A6"/>
    <mergeCell ref="B4:B6"/>
    <mergeCell ref="F4:F6"/>
    <mergeCell ref="J4:J6"/>
    <mergeCell ref="M4:M6"/>
    <mergeCell ref="N4:N6"/>
    <mergeCell ref="T7:T9"/>
    <mergeCell ref="T4:T6"/>
    <mergeCell ref="L4:L6"/>
    <mergeCell ref="A7:A9"/>
    <mergeCell ref="B7:B9"/>
    <mergeCell ref="F7:F9"/>
    <mergeCell ref="J7:J9"/>
    <mergeCell ref="K7:K9"/>
    <mergeCell ref="L7:L9"/>
    <mergeCell ref="M7:M9"/>
    <mergeCell ref="N7:N9"/>
    <mergeCell ref="O4:O6"/>
    <mergeCell ref="P4:P6"/>
    <mergeCell ref="Q4:Q6"/>
    <mergeCell ref="K4:K6"/>
    <mergeCell ref="R4:R6"/>
    <mergeCell ref="O7:O9"/>
    <mergeCell ref="P7:P9"/>
    <mergeCell ref="Q7:Q9"/>
    <mergeCell ref="R7:R9"/>
    <mergeCell ref="S7:S9"/>
    <mergeCell ref="R17:R19"/>
    <mergeCell ref="A17:A19"/>
    <mergeCell ref="B17:B19"/>
    <mergeCell ref="F17:F19"/>
    <mergeCell ref="J17:J19"/>
    <mergeCell ref="K17:K19"/>
    <mergeCell ref="L17:L19"/>
    <mergeCell ref="T10:T12"/>
    <mergeCell ref="S17:S19"/>
    <mergeCell ref="T17:T19"/>
    <mergeCell ref="A10:A12"/>
    <mergeCell ref="B10:B12"/>
    <mergeCell ref="F10:F12"/>
    <mergeCell ref="J10:J12"/>
    <mergeCell ref="K10:K12"/>
    <mergeCell ref="L10:L12"/>
    <mergeCell ref="M10:M12"/>
    <mergeCell ref="N10:N12"/>
    <mergeCell ref="M17:M19"/>
    <mergeCell ref="N17:N19"/>
    <mergeCell ref="O17:O19"/>
    <mergeCell ref="P17:P19"/>
    <mergeCell ref="Q17:Q19"/>
    <mergeCell ref="O10:O12"/>
    <mergeCell ref="P10:P12"/>
    <mergeCell ref="Q10:Q12"/>
    <mergeCell ref="R10:R12"/>
    <mergeCell ref="S10:S12"/>
    <mergeCell ref="A13:A15"/>
    <mergeCell ref="B13:B15"/>
    <mergeCell ref="F13:F15"/>
    <mergeCell ref="J13:J15"/>
    <mergeCell ref="K13:K15"/>
    <mergeCell ref="Q13:Q15"/>
    <mergeCell ref="R13:R15"/>
    <mergeCell ref="S13:S15"/>
    <mergeCell ref="T13:T15"/>
    <mergeCell ref="L13:L15"/>
    <mergeCell ref="M13:M15"/>
    <mergeCell ref="N13:N15"/>
    <mergeCell ref="O13:O15"/>
    <mergeCell ref="P13:P1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6D036-3BFE-4C22-95AA-D3A76B4DE2A7}">
  <dimension ref="B2:C17"/>
  <sheetViews>
    <sheetView tabSelected="1" workbookViewId="0">
      <selection activeCell="C13" sqref="C13"/>
    </sheetView>
  </sheetViews>
  <sheetFormatPr defaultRowHeight="15" x14ac:dyDescent="0.25"/>
  <cols>
    <col min="2" max="2" width="6.5703125" bestFit="1" customWidth="1"/>
    <col min="3" max="3" width="88.85546875" customWidth="1"/>
  </cols>
  <sheetData>
    <row r="2" spans="2:3" x14ac:dyDescent="0.25">
      <c r="C2" s="37" t="s">
        <v>120</v>
      </c>
    </row>
    <row r="4" spans="2:3" x14ac:dyDescent="0.25">
      <c r="C4" t="s">
        <v>17</v>
      </c>
    </row>
    <row r="5" spans="2:3" x14ac:dyDescent="0.25">
      <c r="B5" t="s">
        <v>30</v>
      </c>
      <c r="C5" t="s">
        <v>34</v>
      </c>
    </row>
    <row r="6" spans="2:3" x14ac:dyDescent="0.25">
      <c r="B6" t="s">
        <v>30</v>
      </c>
      <c r="C6" t="s">
        <v>28</v>
      </c>
    </row>
    <row r="7" spans="2:3" x14ac:dyDescent="0.25">
      <c r="B7" t="s">
        <v>30</v>
      </c>
      <c r="C7" t="s">
        <v>29</v>
      </c>
    </row>
    <row r="10" spans="2:3" x14ac:dyDescent="0.25">
      <c r="B10" s="9" t="s">
        <v>33</v>
      </c>
    </row>
    <row r="11" spans="2:3" x14ac:dyDescent="0.25">
      <c r="C11" t="s">
        <v>35</v>
      </c>
    </row>
    <row r="12" spans="2:3" x14ac:dyDescent="0.25">
      <c r="C12" t="s">
        <v>32</v>
      </c>
    </row>
    <row r="13" spans="2:3" x14ac:dyDescent="0.25">
      <c r="C13" t="s">
        <v>42</v>
      </c>
    </row>
    <row r="14" spans="2:3" x14ac:dyDescent="0.25">
      <c r="C14" t="s">
        <v>43</v>
      </c>
    </row>
    <row r="16" spans="2:3" x14ac:dyDescent="0.25">
      <c r="C16" t="s">
        <v>44</v>
      </c>
    </row>
    <row r="17" spans="3:3" ht="45" x14ac:dyDescent="0.25">
      <c r="C17" s="13" t="s">
        <v>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</vt:lpstr>
      <vt:lpstr>vm_dataset</vt:lpstr>
      <vt:lpstr>Results_win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Sreedevi</dc:creator>
  <cp:lastModifiedBy>DELL</cp:lastModifiedBy>
  <dcterms:created xsi:type="dcterms:W3CDTF">2015-06-05T18:17:20Z</dcterms:created>
  <dcterms:modified xsi:type="dcterms:W3CDTF">2019-12-05T04:29:52Z</dcterms:modified>
</cp:coreProperties>
</file>