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cuments\Documents\DataAnalytics\ClassicModelAnalysis\"/>
    </mc:Choice>
  </mc:AlternateContent>
  <xr:revisionPtr revIDLastSave="0" documentId="13_ncr:1_{FB910BA3-AC6B-4E2E-84FC-3D117281A43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ustomer Credit &amp; Purchase" sheetId="1" r:id="rId1"/>
    <sheet name="Modified" sheetId="2" r:id="rId2"/>
    <sheet name="Pvt1" sheetId="4" r:id="rId3"/>
    <sheet name="Pvt2" sheetId="6" r:id="rId4"/>
  </sheets>
  <definedNames>
    <definedName name="_xlcn.WorksheetConnection_ModifiedA1F991" hidden="1">Modified!$A$1:$F$99</definedName>
  </definedNames>
  <calcPr calcId="191029"/>
  <pivotCaches>
    <pivotCache cacheId="56" r:id="rId5"/>
    <pivotCache cacheId="59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Modified!$A$1:$F$9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2" i="2"/>
  <c r="D3" i="2" a="1"/>
  <c r="D3" i="2" s="1"/>
  <c r="D4" i="2" a="1"/>
  <c r="D4" i="2"/>
  <c r="D5" i="2" a="1"/>
  <c r="D5" i="2" s="1"/>
  <c r="D6" i="2" a="1"/>
  <c r="D6" i="2"/>
  <c r="D7" i="2" a="1"/>
  <c r="D7" i="2" s="1"/>
  <c r="D8" i="2" a="1"/>
  <c r="D8" i="2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 s="1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98" i="2" a="1"/>
  <c r="D98" i="2" s="1"/>
  <c r="D99" i="2" a="1"/>
  <c r="D99" i="2" s="1"/>
  <c r="D2" i="2" a="1"/>
  <c r="D2" i="2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2" i="2"/>
  <c r="A2" i="2" a="1"/>
  <c r="A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86E7A4-34F7-4C34-AC3B-6DCC4C4D30F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B761D39-F2D5-4720-92E6-DB494FD34AEF}" name="WorksheetConnection_Modified!$A$1:$F$99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ModifiedA1F99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2">
    <s v="ThisWorkbookDataModel"/>
    <s v="{[Range].[credit overflow status].[All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<sst xmlns="http://schemas.openxmlformats.org/spreadsheetml/2006/main" count="543" uniqueCount="116">
  <si>
    <t>ordernumber</t>
  </si>
  <si>
    <t>orderdate</t>
  </si>
  <si>
    <t>customerName</t>
  </si>
  <si>
    <t>creditlimit</t>
  </si>
  <si>
    <t>sale_value</t>
  </si>
  <si>
    <t>running_total_sale</t>
  </si>
  <si>
    <t>purchase_num</t>
  </si>
  <si>
    <t>Alpha Cognac</t>
  </si>
  <si>
    <t>Amica Models &amp; Co.</t>
  </si>
  <si>
    <t>Anna's Decorations, Ltd</t>
  </si>
  <si>
    <t>Atelier graphique</t>
  </si>
  <si>
    <t>Australian Collectables, Ltd</t>
  </si>
  <si>
    <t>Australian Collectors, Co.</t>
  </si>
  <si>
    <t>Australian Gift Network, Co</t>
  </si>
  <si>
    <t>Auto Associés &amp; Cie.</t>
  </si>
  <si>
    <t>Auto Canal+ Petit</t>
  </si>
  <si>
    <t>Auto-Moto Classics Inc.</t>
  </si>
  <si>
    <t>AV Stores, Co.</t>
  </si>
  <si>
    <t>Baane Mini Imports</t>
  </si>
  <si>
    <t>Bavarian Collectables Imports, Co.</t>
  </si>
  <si>
    <t>Blauer See Auto, Co.</t>
  </si>
  <si>
    <t>Boards &amp; Toys Co.</t>
  </si>
  <si>
    <t>CAF Imports</t>
  </si>
  <si>
    <t>Cambridge Collectables Co.</t>
  </si>
  <si>
    <t>Canadian Gift Exchange Network</t>
  </si>
  <si>
    <t>Classic Gift Ideas, Inc</t>
  </si>
  <si>
    <t>Classic Legends Inc.</t>
  </si>
  <si>
    <t>Clover Collections, Co.</t>
  </si>
  <si>
    <t>Collectable Mini Designs Co.</t>
  </si>
  <si>
    <t>Collectables For Less Inc.</t>
  </si>
  <si>
    <t>Corporate Gift Ideas Co.</t>
  </si>
  <si>
    <t>Corrida Auto Replicas, Ltd</t>
  </si>
  <si>
    <t>Cruz &amp; Sons Co.</t>
  </si>
  <si>
    <t>Daedalus Designs Imports</t>
  </si>
  <si>
    <t>Danish Wholesale Imports</t>
  </si>
  <si>
    <t>Diecast Classics Inc.</t>
  </si>
  <si>
    <t>Diecast Collectables</t>
  </si>
  <si>
    <t>Double Decker Gift Stores, Ltd</t>
  </si>
  <si>
    <t>Down Under Souveniers, Inc</t>
  </si>
  <si>
    <t>Dragon Souveniers, Ltd.</t>
  </si>
  <si>
    <t>Enaco Distributors</t>
  </si>
  <si>
    <t>Euro+ Shopping Channel</t>
  </si>
  <si>
    <t>Extreme Desk Decorations, Ltd</t>
  </si>
  <si>
    <t>Frau da Collezione</t>
  </si>
  <si>
    <t>FunGiftIdeas.com</t>
  </si>
  <si>
    <t>Gift Depot Inc.</t>
  </si>
  <si>
    <t>Gift Ideas Corp.</t>
  </si>
  <si>
    <t>Gifts4AllAges.com</t>
  </si>
  <si>
    <t>giftsbymail.co.uk</t>
  </si>
  <si>
    <t>GiftsForHim.com</t>
  </si>
  <si>
    <t>Handji Gifts&amp; Co</t>
  </si>
  <si>
    <t>Heintze Collectables</t>
  </si>
  <si>
    <t>Herkku Gifts</t>
  </si>
  <si>
    <t>Iberia Gift Imports, Corp.</t>
  </si>
  <si>
    <t>Kelly's Gift Shop</t>
  </si>
  <si>
    <t>King Kong Collectables, Co.</t>
  </si>
  <si>
    <t>L'ordine Souveniers</t>
  </si>
  <si>
    <t>La Corne D'abondance, Co.</t>
  </si>
  <si>
    <t>La Rochelle Gifts</t>
  </si>
  <si>
    <t>Land of Toys Inc.</t>
  </si>
  <si>
    <t>Lyon Souveniers</t>
  </si>
  <si>
    <t>Marseille Mini Autos</t>
  </si>
  <si>
    <t>Marta's Replicas Co.</t>
  </si>
  <si>
    <t>Men 'R' US Retailers, Ltd.</t>
  </si>
  <si>
    <t>Microscale Inc.</t>
  </si>
  <si>
    <t>Mini Auto Werke</t>
  </si>
  <si>
    <t>Mini Caravy</t>
  </si>
  <si>
    <t>Mini Classics</t>
  </si>
  <si>
    <t>Mini Creations Ltd.</t>
  </si>
  <si>
    <t>Mini Gifts Distributors Ltd.</t>
  </si>
  <si>
    <t>Mini Wheels Co.</t>
  </si>
  <si>
    <t>Motor Mint Distributors Inc.</t>
  </si>
  <si>
    <t>Muscle Machine Inc</t>
  </si>
  <si>
    <t>Norway Gifts By Mail, Co.</t>
  </si>
  <si>
    <t>Online Diecast Creations Co.</t>
  </si>
  <si>
    <t>Online Mini Collectables</t>
  </si>
  <si>
    <t>Osaka Souveniers Co.</t>
  </si>
  <si>
    <t>Oulu Toy Supplies, Inc.</t>
  </si>
  <si>
    <t>Petit Auto</t>
  </si>
  <si>
    <t>Québec Home Shopping Network</t>
  </si>
  <si>
    <t>Reims Collectables</t>
  </si>
  <si>
    <t>Rovelli Gifts</t>
  </si>
  <si>
    <t>Royal Canadian Collectables, Ltd.</t>
  </si>
  <si>
    <t>Royale Belge</t>
  </si>
  <si>
    <t>Salzburg Collectables</t>
  </si>
  <si>
    <t>Saveley &amp; Henriot, Co.</t>
  </si>
  <si>
    <t>Scandinavian Gift Ideas</t>
  </si>
  <si>
    <t>Signal Collectibles Ltd.</t>
  </si>
  <si>
    <t>Signal Gift Stores</t>
  </si>
  <si>
    <t>Souveniers And Things Co.</t>
  </si>
  <si>
    <t>Stylish Desk Decors, Co.</t>
  </si>
  <si>
    <t>Suominen Souveniers</t>
  </si>
  <si>
    <t>Super Scale Inc.</t>
  </si>
  <si>
    <t>Technics Stores Inc.</t>
  </si>
  <si>
    <t>Tekni Collectables Inc.</t>
  </si>
  <si>
    <t>The Sharp Gifts Warehouse</t>
  </si>
  <si>
    <t>Tokyo Collectables, Ltd</t>
  </si>
  <si>
    <t>Toms Spezialitäten, Ltd</t>
  </si>
  <si>
    <t>Toys of Finland, Co.</t>
  </si>
  <si>
    <t>Toys4GrownUps.com</t>
  </si>
  <si>
    <t>UK Collectables, Ltd.</t>
  </si>
  <si>
    <t>Vida Sport, Ltd</t>
  </si>
  <si>
    <t>Vitachrome Inc.</t>
  </si>
  <si>
    <t>Volvo Model Replicas, Co</t>
  </si>
  <si>
    <t>West Coast Collectables Co.</t>
  </si>
  <si>
    <t>Customers</t>
  </si>
  <si>
    <t>No.of purchase</t>
  </si>
  <si>
    <t>Credit Limit</t>
  </si>
  <si>
    <t>Running Limit</t>
  </si>
  <si>
    <t>balance</t>
  </si>
  <si>
    <t>credit overflow status</t>
  </si>
  <si>
    <t>Row Labels</t>
  </si>
  <si>
    <t>Grand Total</t>
  </si>
  <si>
    <t>All</t>
  </si>
  <si>
    <t>Credit Balance</t>
  </si>
  <si>
    <t>Sum of credit overflow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</si>
</sst>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[classicmodels_analysis7.xlsx]Pvt1!PivotTable3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Customers and credit Balance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'Pvt1'!$B$3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'Pvt1'!$A$4:$A$102</c:f>
              <c:strCache>
                <c:ptCount val="98"/>
                <c:pt idx="0">
                  <c:v>Euro+ Shopping Channel</c:v>
                </c:pt>
                <c:pt idx="1">
                  <c:v>Mini Gifts Distributors Ltd.</c:v>
                </c:pt>
                <c:pt idx="2">
                  <c:v>Down Under Souveniers, Inc</c:v>
                </c:pt>
                <c:pt idx="3">
                  <c:v>The Sharp Gifts Warehouse</c:v>
                </c:pt>
                <c:pt idx="4">
                  <c:v>Salzburg Collectables</c:v>
                </c:pt>
                <c:pt idx="5">
                  <c:v>Australian Collectors, Co.</c:v>
                </c:pt>
                <c:pt idx="6">
                  <c:v>Dragon Souveniers, Ltd.</c:v>
                </c:pt>
                <c:pt idx="7">
                  <c:v>Reims Collectables</c:v>
                </c:pt>
                <c:pt idx="8">
                  <c:v>Danish Wholesale Imports</c:v>
                </c:pt>
                <c:pt idx="9">
                  <c:v>Gifts4AllAges.com</c:v>
                </c:pt>
                <c:pt idx="10">
                  <c:v>Souveniers And Things Co.</c:v>
                </c:pt>
                <c:pt idx="11">
                  <c:v>La Rochelle Gifts</c:v>
                </c:pt>
                <c:pt idx="12">
                  <c:v>Muscle Machine Inc</c:v>
                </c:pt>
                <c:pt idx="13">
                  <c:v>Tekni Collectables Inc.</c:v>
                </c:pt>
                <c:pt idx="14">
                  <c:v>Land of Toys Inc.</c:v>
                </c:pt>
                <c:pt idx="15">
                  <c:v>Anna's Decorations, Ltd</c:v>
                </c:pt>
                <c:pt idx="16">
                  <c:v>Kelly's Gift Shop</c:v>
                </c:pt>
                <c:pt idx="17">
                  <c:v>Corporate Gift Ideas Co.</c:v>
                </c:pt>
                <c:pt idx="18">
                  <c:v>Baane Mini Imports</c:v>
                </c:pt>
                <c:pt idx="19">
                  <c:v>Mini Caravy</c:v>
                </c:pt>
                <c:pt idx="20">
                  <c:v>Québec Home Shopping Network</c:v>
                </c:pt>
                <c:pt idx="21">
                  <c:v>Technics Stores Inc.</c:v>
                </c:pt>
                <c:pt idx="22">
                  <c:v>GiftsForHim.com</c:v>
                </c:pt>
                <c:pt idx="23">
                  <c:v>Blauer See Auto, Co.</c:v>
                </c:pt>
                <c:pt idx="24">
                  <c:v>UK Collectables, Ltd.</c:v>
                </c:pt>
                <c:pt idx="25">
                  <c:v>Volvo Model Replicas, Co</c:v>
                </c:pt>
                <c:pt idx="26">
                  <c:v>AV Stores, Co.</c:v>
                </c:pt>
                <c:pt idx="27">
                  <c:v>Tokyo Collectables, Ltd</c:v>
                </c:pt>
                <c:pt idx="28">
                  <c:v>Gift Depot Inc.</c:v>
                </c:pt>
                <c:pt idx="29">
                  <c:v>Handji Gifts&amp; Co</c:v>
                </c:pt>
                <c:pt idx="30">
                  <c:v>Signal Gift Stores</c:v>
                </c:pt>
                <c:pt idx="31">
                  <c:v>Enaco Distributors</c:v>
                </c:pt>
                <c:pt idx="32">
                  <c:v>Rovelli Gifts</c:v>
                </c:pt>
                <c:pt idx="33">
                  <c:v>Corrida Auto Replicas, Ltd</c:v>
                </c:pt>
                <c:pt idx="34">
                  <c:v>Mini Creations Ltd.</c:v>
                </c:pt>
                <c:pt idx="35">
                  <c:v>Marseille Mini Autos</c:v>
                </c:pt>
                <c:pt idx="36">
                  <c:v>Saveley &amp; Henriot, Co.</c:v>
                </c:pt>
                <c:pt idx="37">
                  <c:v>Cruz &amp; Sons Co.</c:v>
                </c:pt>
                <c:pt idx="38">
                  <c:v>Mini Auto Werke</c:v>
                </c:pt>
                <c:pt idx="39">
                  <c:v>Royale Belge</c:v>
                </c:pt>
                <c:pt idx="40">
                  <c:v>Oulu Toy Supplies, Inc.</c:v>
                </c:pt>
                <c:pt idx="41">
                  <c:v>Motor Mint Distributors Inc.</c:v>
                </c:pt>
                <c:pt idx="42">
                  <c:v>Suominen Souveniers</c:v>
                </c:pt>
                <c:pt idx="43">
                  <c:v>Scandinavian Gift Ideas</c:v>
                </c:pt>
                <c:pt idx="44">
                  <c:v>L'ordine Souveniers</c:v>
                </c:pt>
                <c:pt idx="45">
                  <c:v>Diecast Classics Inc.</c:v>
                </c:pt>
                <c:pt idx="46">
                  <c:v>Australian Gift Network, Co</c:v>
                </c:pt>
                <c:pt idx="47">
                  <c:v>Stylish Desk Decors, Co.</c:v>
                </c:pt>
                <c:pt idx="48">
                  <c:v>Extreme Desk Decorations, Ltd</c:v>
                </c:pt>
                <c:pt idx="49">
                  <c:v>Toys4GrownUps.com</c:v>
                </c:pt>
                <c:pt idx="50">
                  <c:v>Collectables For Less Inc.</c:v>
                </c:pt>
                <c:pt idx="51">
                  <c:v>FunGiftIdeas.com</c:v>
                </c:pt>
                <c:pt idx="52">
                  <c:v>La Corne D'abondance, Co.</c:v>
                </c:pt>
                <c:pt idx="53">
                  <c:v>Online Diecast Creations Co.</c:v>
                </c:pt>
                <c:pt idx="54">
                  <c:v>Mini Wheels Co.</c:v>
                </c:pt>
                <c:pt idx="55">
                  <c:v>Classic Legends Inc.</c:v>
                </c:pt>
                <c:pt idx="56">
                  <c:v>Atelier graphique</c:v>
                </c:pt>
                <c:pt idx="57">
                  <c:v>Herkku Gifts</c:v>
                </c:pt>
                <c:pt idx="58">
                  <c:v>Gift Ideas Corp.</c:v>
                </c:pt>
                <c:pt idx="59">
                  <c:v>Lyon Souveniers</c:v>
                </c:pt>
                <c:pt idx="60">
                  <c:v>Alpha Cognac</c:v>
                </c:pt>
                <c:pt idx="61">
                  <c:v>Toys of Finland, Co.</c:v>
                </c:pt>
                <c:pt idx="62">
                  <c:v>Auto-Moto Classics Inc.</c:v>
                </c:pt>
                <c:pt idx="63">
                  <c:v>Boards &amp; Toys Co.</c:v>
                </c:pt>
                <c:pt idx="64">
                  <c:v>Vitachrome Inc.</c:v>
                </c:pt>
                <c:pt idx="65">
                  <c:v>Australian Collectables, Ltd</c:v>
                </c:pt>
                <c:pt idx="66">
                  <c:v>Auto Canal+ Petit</c:v>
                </c:pt>
                <c:pt idx="67">
                  <c:v>Petit Auto</c:v>
                </c:pt>
                <c:pt idx="68">
                  <c:v>Frau da Collezione</c:v>
                </c:pt>
                <c:pt idx="69">
                  <c:v>Microscale Inc.</c:v>
                </c:pt>
                <c:pt idx="70">
                  <c:v>Cambridge Collectables Co.</c:v>
                </c:pt>
                <c:pt idx="71">
                  <c:v>West Coast Collectables Co.</c:v>
                </c:pt>
                <c:pt idx="72">
                  <c:v>CAF Imports</c:v>
                </c:pt>
                <c:pt idx="73">
                  <c:v>King Kong Collectables, Co.</c:v>
                </c:pt>
                <c:pt idx="74">
                  <c:v>Online Mini Collectables</c:v>
                </c:pt>
                <c:pt idx="75">
                  <c:v>Double Decker Gift Stores, Ltd</c:v>
                </c:pt>
                <c:pt idx="76">
                  <c:v>Iberia Gift Imports, Corp.</c:v>
                </c:pt>
                <c:pt idx="77">
                  <c:v>Men 'R' US Retailers, Ltd.</c:v>
                </c:pt>
                <c:pt idx="78">
                  <c:v>Signal Collectibles Ltd.</c:v>
                </c:pt>
                <c:pt idx="79">
                  <c:v>Osaka Souveniers Co.</c:v>
                </c:pt>
                <c:pt idx="80">
                  <c:v>Auto Associés &amp; Cie.</c:v>
                </c:pt>
                <c:pt idx="81">
                  <c:v>Clover Collections, Co.</c:v>
                </c:pt>
                <c:pt idx="82">
                  <c:v>Diecast Collectables</c:v>
                </c:pt>
                <c:pt idx="83">
                  <c:v>Canadian Gift Exchange Network</c:v>
                </c:pt>
                <c:pt idx="84">
                  <c:v>Daedalus Designs Imports</c:v>
                </c:pt>
                <c:pt idx="85">
                  <c:v>giftsbymail.co.uk</c:v>
                </c:pt>
                <c:pt idx="86">
                  <c:v>Royal Canadian Collectables, Ltd.</c:v>
                </c:pt>
                <c:pt idx="87">
                  <c:v>Classic Gift Ideas, Inc</c:v>
                </c:pt>
                <c:pt idx="88">
                  <c:v>Mini Classics</c:v>
                </c:pt>
                <c:pt idx="89">
                  <c:v>Collectable Mini Designs Co.</c:v>
                </c:pt>
                <c:pt idx="90">
                  <c:v>Super Scale Inc.</c:v>
                </c:pt>
                <c:pt idx="91">
                  <c:v>Norway Gifts By Mail, Co.</c:v>
                </c:pt>
                <c:pt idx="92">
                  <c:v>Amica Models &amp; Co.</c:v>
                </c:pt>
                <c:pt idx="93">
                  <c:v>Heintze Collectables</c:v>
                </c:pt>
                <c:pt idx="94">
                  <c:v>Toms Spezialitäten, Ltd</c:v>
                </c:pt>
                <c:pt idx="95">
                  <c:v>Vida Sport, Ltd</c:v>
                </c:pt>
                <c:pt idx="96">
                  <c:v>Marta's Replicas Co.</c:v>
                </c:pt>
                <c:pt idx="97">
                  <c:v>Bavarian Collectables Imports, Co.</c:v>
                </c:pt>
              </c:strCache>
            </c:strRef>
          </c:cat>
          <c:val>
            <c:numRef>
              <c:f>'Pvt1'!$B$4:$B$102</c:f>
              <c:numCache>
                <c:formatCode>General</c:formatCode>
                <c:ptCount val="98"/>
                <c:pt idx="0">
                  <c:v>-593089.54</c:v>
                </c:pt>
                <c:pt idx="1">
                  <c:v>-381327.33999999997</c:v>
                </c:pt>
                <c:pt idx="2">
                  <c:v>-66622.079999999987</c:v>
                </c:pt>
                <c:pt idx="3">
                  <c:v>-65936.26999999999</c:v>
                </c:pt>
                <c:pt idx="4">
                  <c:v>-65780.070000000007</c:v>
                </c:pt>
                <c:pt idx="5">
                  <c:v>-63285.070000000007</c:v>
                </c:pt>
                <c:pt idx="6">
                  <c:v>-52451.03</c:v>
                </c:pt>
                <c:pt idx="7">
                  <c:v>-45883.19</c:v>
                </c:pt>
                <c:pt idx="8">
                  <c:v>-45685.119999999995</c:v>
                </c:pt>
                <c:pt idx="9">
                  <c:v>-42440.320000000007</c:v>
                </c:pt>
                <c:pt idx="10">
                  <c:v>-40607.119999999995</c:v>
                </c:pt>
                <c:pt idx="11">
                  <c:v>-40373.119999999995</c:v>
                </c:pt>
                <c:pt idx="12">
                  <c:v>-39413.950000000012</c:v>
                </c:pt>
                <c:pt idx="13">
                  <c:v>-38806.550000000003</c:v>
                </c:pt>
                <c:pt idx="14">
                  <c:v>-34185.149999999994</c:v>
                </c:pt>
                <c:pt idx="15">
                  <c:v>-29234.22</c:v>
                </c:pt>
                <c:pt idx="16">
                  <c:v>-27460.790000000008</c:v>
                </c:pt>
                <c:pt idx="17">
                  <c:v>-27340.78</c:v>
                </c:pt>
                <c:pt idx="18">
                  <c:v>-22524.789999999994</c:v>
                </c:pt>
                <c:pt idx="19">
                  <c:v>-22059.320000000007</c:v>
                </c:pt>
                <c:pt idx="20">
                  <c:v>-20277.669999999998</c:v>
                </c:pt>
                <c:pt idx="21">
                  <c:v>-19945.22</c:v>
                </c:pt>
                <c:pt idx="22">
                  <c:v>-16731.759999999995</c:v>
                </c:pt>
                <c:pt idx="23">
                  <c:v>-16237.759999999995</c:v>
                </c:pt>
                <c:pt idx="24">
                  <c:v>-13910.720000000001</c:v>
                </c:pt>
                <c:pt idx="25">
                  <c:v>-13594.820000000007</c:v>
                </c:pt>
                <c:pt idx="26">
                  <c:v>-11610.089999999997</c:v>
                </c:pt>
                <c:pt idx="27">
                  <c:v>-11148.729999999996</c:v>
                </c:pt>
                <c:pt idx="28">
                  <c:v>-11124.630000000005</c:v>
                </c:pt>
                <c:pt idx="29">
                  <c:v>-9846.75</c:v>
                </c:pt>
                <c:pt idx="30">
                  <c:v>-8380.9799999999959</c:v>
                </c:pt>
                <c:pt idx="31">
                  <c:v>-8220.4700000000012</c:v>
                </c:pt>
                <c:pt idx="32">
                  <c:v>-7929.6900000000023</c:v>
                </c:pt>
                <c:pt idx="33">
                  <c:v>-7840.0899999999965</c:v>
                </c:pt>
                <c:pt idx="34">
                  <c:v>-7372.5200000000041</c:v>
                </c:pt>
                <c:pt idx="35">
                  <c:v>-6547.5299999999988</c:v>
                </c:pt>
                <c:pt idx="36">
                  <c:v>-6405.3500000000058</c:v>
                </c:pt>
                <c:pt idx="37">
                  <c:v>-5968.3000000000029</c:v>
                </c:pt>
                <c:pt idx="38">
                  <c:v>-5759.989999999998</c:v>
                </c:pt>
                <c:pt idx="39">
                  <c:v>-5717.18</c:v>
                </c:pt>
                <c:pt idx="40">
                  <c:v>-5206.1499999999942</c:v>
                </c:pt>
                <c:pt idx="41">
                  <c:v>-5126.5899999999965</c:v>
                </c:pt>
                <c:pt idx="42">
                  <c:v>-5096.7400000000052</c:v>
                </c:pt>
                <c:pt idx="43">
                  <c:v>-4543.5299999999988</c:v>
                </c:pt>
                <c:pt idx="44">
                  <c:v>-4105.570000000007</c:v>
                </c:pt>
                <c:pt idx="45">
                  <c:v>-3758.6900000000023</c:v>
                </c:pt>
                <c:pt idx="46">
                  <c:v>-3590.1600000000035</c:v>
                </c:pt>
                <c:pt idx="47">
                  <c:v>-3556.7299999999959</c:v>
                </c:pt>
                <c:pt idx="48">
                  <c:v>-3532.3800000000047</c:v>
                </c:pt>
                <c:pt idx="49">
                  <c:v>-3103.3000000000029</c:v>
                </c:pt>
                <c:pt idx="50">
                  <c:v>-2833.6499999999942</c:v>
                </c:pt>
                <c:pt idx="51">
                  <c:v>-2827.4900000000052</c:v>
                </c:pt>
                <c:pt idx="52">
                  <c:v>-2253.5200000000041</c:v>
                </c:pt>
                <c:pt idx="53">
                  <c:v>-2249.2899999999936</c:v>
                </c:pt>
                <c:pt idx="54">
                  <c:v>-2110.5599999999977</c:v>
                </c:pt>
                <c:pt idx="55">
                  <c:v>-1714.3300000000017</c:v>
                </c:pt>
                <c:pt idx="56">
                  <c:v>-1314.3600000000006</c:v>
                </c:pt>
                <c:pt idx="57">
                  <c:v>-762.47000000000116</c:v>
                </c:pt>
                <c:pt idx="58">
                  <c:v>-267.77999999999884</c:v>
                </c:pt>
                <c:pt idx="59">
                  <c:v>440.80999999999767</c:v>
                </c:pt>
                <c:pt idx="60">
                  <c:v>616.63999999999942</c:v>
                </c:pt>
                <c:pt idx="61">
                  <c:v>953.5399999999936</c:v>
                </c:pt>
                <c:pt idx="62">
                  <c:v>1445.7400000000016</c:v>
                </c:pt>
                <c:pt idx="63">
                  <c:v>3081.3999999999996</c:v>
                </c:pt>
                <c:pt idx="64">
                  <c:v>3902.3600000000006</c:v>
                </c:pt>
                <c:pt idx="65">
                  <c:v>4433.9800000000032</c:v>
                </c:pt>
                <c:pt idx="66">
                  <c:v>8563.0299999999988</c:v>
                </c:pt>
                <c:pt idx="67">
                  <c:v>9048.4199999999983</c:v>
                </c:pt>
                <c:pt idx="68">
                  <c:v>9441.68</c:v>
                </c:pt>
                <c:pt idx="69">
                  <c:v>10569.57</c:v>
                </c:pt>
                <c:pt idx="70">
                  <c:v>11201.310000000001</c:v>
                </c:pt>
                <c:pt idx="71">
                  <c:v>11651.279999999999</c:v>
                </c:pt>
                <c:pt idx="72">
                  <c:v>12848.86</c:v>
                </c:pt>
                <c:pt idx="73">
                  <c:v>13119.21</c:v>
                </c:pt>
                <c:pt idx="74">
                  <c:v>13122.739999999998</c:v>
                </c:pt>
                <c:pt idx="75">
                  <c:v>13713.849999999999</c:v>
                </c:pt>
                <c:pt idx="76">
                  <c:v>14712.150000000001</c:v>
                </c:pt>
                <c:pt idx="77">
                  <c:v>16193.809999999998</c:v>
                </c:pt>
                <c:pt idx="78">
                  <c:v>17729.629999999997</c:v>
                </c:pt>
                <c:pt idx="79">
                  <c:v>18838.78</c:v>
                </c:pt>
                <c:pt idx="80">
                  <c:v>19023.589999999997</c:v>
                </c:pt>
                <c:pt idx="81">
                  <c:v>19501.730000000003</c:v>
                </c:pt>
                <c:pt idx="82">
                  <c:v>19558.259999999995</c:v>
                </c:pt>
                <c:pt idx="83">
                  <c:v>20177.809999999998</c:v>
                </c:pt>
                <c:pt idx="84">
                  <c:v>21118.300000000003</c:v>
                </c:pt>
                <c:pt idx="85">
                  <c:v>22116.25</c:v>
                </c:pt>
                <c:pt idx="86">
                  <c:v>22788</c:v>
                </c:pt>
                <c:pt idx="87">
                  <c:v>23160.660000000003</c:v>
                </c:pt>
                <c:pt idx="88">
                  <c:v>24267.839999999997</c:v>
                </c:pt>
                <c:pt idx="89">
                  <c:v>24624.759999999995</c:v>
                </c:pt>
                <c:pt idx="90">
                  <c:v>25021.350000000006</c:v>
                </c:pt>
                <c:pt idx="91">
                  <c:v>26040.960000000006</c:v>
                </c:pt>
                <c:pt idx="92">
                  <c:v>30776.770000000004</c:v>
                </c:pt>
                <c:pt idx="93">
                  <c:v>30890.199999999997</c:v>
                </c:pt>
                <c:pt idx="94">
                  <c:v>31176.86</c:v>
                </c:pt>
                <c:pt idx="95">
                  <c:v>32522.080000000002</c:v>
                </c:pt>
                <c:pt idx="96">
                  <c:v>33154.630000000005</c:v>
                </c:pt>
                <c:pt idx="97">
                  <c:v>45689.91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74-4A2A-BB40-E45DF8B10FC1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74609760"/>
        <c:axId val="374610480"/>
      </c:barChart>
      <c:catAx>
        <c:axId val="374609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610480"/>
        <c:crosses val="autoZero"/>
        <c:auto val="1"/>
        <c:lblAlgn val="ctr"/>
        <c:lblOffset val="100"/>
        <c:noMultiLvlLbl val="0"/>
      </c:catAx>
      <c:valAx>
        <c:axId val="37461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60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[classicmodels_analysis7.xlsx]Pvt2!PivotTable4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Credit Overflow Status of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'Pvt2'!$B$3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'Pvt2'!$A$4:$A$102</c:f>
              <c:strCache>
                <c:ptCount val="98"/>
                <c:pt idx="0">
                  <c:v>Alpha Cognac</c:v>
                </c:pt>
                <c:pt idx="1">
                  <c:v>Amica Models &amp; Co.</c:v>
                </c:pt>
                <c:pt idx="2">
                  <c:v>Anna's Decorations, Ltd</c:v>
                </c:pt>
                <c:pt idx="3">
                  <c:v>Atelier graphique</c:v>
                </c:pt>
                <c:pt idx="4">
                  <c:v>Australian Collectables, Ltd</c:v>
                </c:pt>
                <c:pt idx="5">
                  <c:v>Australian Collectors, Co.</c:v>
                </c:pt>
                <c:pt idx="6">
                  <c:v>Australian Gift Network, Co</c:v>
                </c:pt>
                <c:pt idx="7">
                  <c:v>Auto Associés &amp; Cie.</c:v>
                </c:pt>
                <c:pt idx="8">
                  <c:v>Auto Canal+ Petit</c:v>
                </c:pt>
                <c:pt idx="9">
                  <c:v>Auto-Moto Classics Inc.</c:v>
                </c:pt>
                <c:pt idx="10">
                  <c:v>AV Stores, Co.</c:v>
                </c:pt>
                <c:pt idx="11">
                  <c:v>Baane Mini Imports</c:v>
                </c:pt>
                <c:pt idx="12">
                  <c:v>Bavarian Collectables Imports, Co.</c:v>
                </c:pt>
                <c:pt idx="13">
                  <c:v>Blauer See Auto, Co.</c:v>
                </c:pt>
                <c:pt idx="14">
                  <c:v>Boards &amp; Toys Co.</c:v>
                </c:pt>
                <c:pt idx="15">
                  <c:v>CAF Imports</c:v>
                </c:pt>
                <c:pt idx="16">
                  <c:v>Cambridge Collectables Co.</c:v>
                </c:pt>
                <c:pt idx="17">
                  <c:v>Canadian Gift Exchange Network</c:v>
                </c:pt>
                <c:pt idx="18">
                  <c:v>Classic Gift Ideas, Inc</c:v>
                </c:pt>
                <c:pt idx="19">
                  <c:v>Classic Legends Inc.</c:v>
                </c:pt>
                <c:pt idx="20">
                  <c:v>Clover Collections, Co.</c:v>
                </c:pt>
                <c:pt idx="21">
                  <c:v>Collectable Mini Designs Co.</c:v>
                </c:pt>
                <c:pt idx="22">
                  <c:v>Collectables For Less Inc.</c:v>
                </c:pt>
                <c:pt idx="23">
                  <c:v>Corporate Gift Ideas Co.</c:v>
                </c:pt>
                <c:pt idx="24">
                  <c:v>Corrida Auto Replicas, Ltd</c:v>
                </c:pt>
                <c:pt idx="25">
                  <c:v>Cruz &amp; Sons Co.</c:v>
                </c:pt>
                <c:pt idx="26">
                  <c:v>Daedalus Designs Imports</c:v>
                </c:pt>
                <c:pt idx="27">
                  <c:v>Danish Wholesale Imports</c:v>
                </c:pt>
                <c:pt idx="28">
                  <c:v>Diecast Classics Inc.</c:v>
                </c:pt>
                <c:pt idx="29">
                  <c:v>Diecast Collectables</c:v>
                </c:pt>
                <c:pt idx="30">
                  <c:v>Double Decker Gift Stores, Ltd</c:v>
                </c:pt>
                <c:pt idx="31">
                  <c:v>Down Under Souveniers, Inc</c:v>
                </c:pt>
                <c:pt idx="32">
                  <c:v>Dragon Souveniers, Ltd.</c:v>
                </c:pt>
                <c:pt idx="33">
                  <c:v>Enaco Distributors</c:v>
                </c:pt>
                <c:pt idx="34">
                  <c:v>Euro+ Shopping Channel</c:v>
                </c:pt>
                <c:pt idx="35">
                  <c:v>Extreme Desk Decorations, Ltd</c:v>
                </c:pt>
                <c:pt idx="36">
                  <c:v>Frau da Collezione</c:v>
                </c:pt>
                <c:pt idx="37">
                  <c:v>FunGiftIdeas.com</c:v>
                </c:pt>
                <c:pt idx="38">
                  <c:v>Gift Depot Inc.</c:v>
                </c:pt>
                <c:pt idx="39">
                  <c:v>Gift Ideas Corp.</c:v>
                </c:pt>
                <c:pt idx="40">
                  <c:v>Gifts4AllAges.com</c:v>
                </c:pt>
                <c:pt idx="41">
                  <c:v>giftsbymail.co.uk</c:v>
                </c:pt>
                <c:pt idx="42">
                  <c:v>GiftsForHim.com</c:v>
                </c:pt>
                <c:pt idx="43">
                  <c:v>Handji Gifts&amp; Co</c:v>
                </c:pt>
                <c:pt idx="44">
                  <c:v>Heintze Collectables</c:v>
                </c:pt>
                <c:pt idx="45">
                  <c:v>Herkku Gifts</c:v>
                </c:pt>
                <c:pt idx="46">
                  <c:v>Iberia Gift Imports, Corp.</c:v>
                </c:pt>
                <c:pt idx="47">
                  <c:v>Kelly's Gift Shop</c:v>
                </c:pt>
                <c:pt idx="48">
                  <c:v>King Kong Collectables, Co.</c:v>
                </c:pt>
                <c:pt idx="49">
                  <c:v>La Corne D'abondance, Co.</c:v>
                </c:pt>
                <c:pt idx="50">
                  <c:v>La Rochelle Gifts</c:v>
                </c:pt>
                <c:pt idx="51">
                  <c:v>Land of Toys Inc.</c:v>
                </c:pt>
                <c:pt idx="52">
                  <c:v>L'ordine Souveniers</c:v>
                </c:pt>
                <c:pt idx="53">
                  <c:v>Lyon Souveniers</c:v>
                </c:pt>
                <c:pt idx="54">
                  <c:v>Marseille Mini Autos</c:v>
                </c:pt>
                <c:pt idx="55">
                  <c:v>Marta's Replicas Co.</c:v>
                </c:pt>
                <c:pt idx="56">
                  <c:v>Men 'R' US Retailers, Ltd.</c:v>
                </c:pt>
                <c:pt idx="57">
                  <c:v>Microscale Inc.</c:v>
                </c:pt>
                <c:pt idx="58">
                  <c:v>Mini Auto Werke</c:v>
                </c:pt>
                <c:pt idx="59">
                  <c:v>Mini Caravy</c:v>
                </c:pt>
                <c:pt idx="60">
                  <c:v>Mini Classics</c:v>
                </c:pt>
                <c:pt idx="61">
                  <c:v>Mini Creations Ltd.</c:v>
                </c:pt>
                <c:pt idx="62">
                  <c:v>Mini Gifts Distributors Ltd.</c:v>
                </c:pt>
                <c:pt idx="63">
                  <c:v>Mini Wheels Co.</c:v>
                </c:pt>
                <c:pt idx="64">
                  <c:v>Motor Mint Distributors Inc.</c:v>
                </c:pt>
                <c:pt idx="65">
                  <c:v>Muscle Machine Inc</c:v>
                </c:pt>
                <c:pt idx="66">
                  <c:v>Norway Gifts By Mail, Co.</c:v>
                </c:pt>
                <c:pt idx="67">
                  <c:v>Online Diecast Creations Co.</c:v>
                </c:pt>
                <c:pt idx="68">
                  <c:v>Online Mini Collectables</c:v>
                </c:pt>
                <c:pt idx="69">
                  <c:v>Osaka Souveniers Co.</c:v>
                </c:pt>
                <c:pt idx="70">
                  <c:v>Oulu Toy Supplies, Inc.</c:v>
                </c:pt>
                <c:pt idx="71">
                  <c:v>Petit Auto</c:v>
                </c:pt>
                <c:pt idx="72">
                  <c:v>Québec Home Shopping Network</c:v>
                </c:pt>
                <c:pt idx="73">
                  <c:v>Reims Collectables</c:v>
                </c:pt>
                <c:pt idx="74">
                  <c:v>Rovelli Gifts</c:v>
                </c:pt>
                <c:pt idx="75">
                  <c:v>Royal Canadian Collectables, Ltd.</c:v>
                </c:pt>
                <c:pt idx="76">
                  <c:v>Royale Belge</c:v>
                </c:pt>
                <c:pt idx="77">
                  <c:v>Salzburg Collectables</c:v>
                </c:pt>
                <c:pt idx="78">
                  <c:v>Saveley &amp; Henriot, Co.</c:v>
                </c:pt>
                <c:pt idx="79">
                  <c:v>Scandinavian Gift Ideas</c:v>
                </c:pt>
                <c:pt idx="80">
                  <c:v>Signal Collectibles Ltd.</c:v>
                </c:pt>
                <c:pt idx="81">
                  <c:v>Signal Gift Stores</c:v>
                </c:pt>
                <c:pt idx="82">
                  <c:v>Souveniers And Things Co.</c:v>
                </c:pt>
                <c:pt idx="83">
                  <c:v>Stylish Desk Decors, Co.</c:v>
                </c:pt>
                <c:pt idx="84">
                  <c:v>Suominen Souveniers</c:v>
                </c:pt>
                <c:pt idx="85">
                  <c:v>Super Scale Inc.</c:v>
                </c:pt>
                <c:pt idx="86">
                  <c:v>Technics Stores Inc.</c:v>
                </c:pt>
                <c:pt idx="87">
                  <c:v>Tekni Collectables Inc.</c:v>
                </c:pt>
                <c:pt idx="88">
                  <c:v>The Sharp Gifts Warehouse</c:v>
                </c:pt>
                <c:pt idx="89">
                  <c:v>Tokyo Collectables, Ltd</c:v>
                </c:pt>
                <c:pt idx="90">
                  <c:v>Toms Spezialitäten, Ltd</c:v>
                </c:pt>
                <c:pt idx="91">
                  <c:v>Toys of Finland, Co.</c:v>
                </c:pt>
                <c:pt idx="92">
                  <c:v>Toys4GrownUps.com</c:v>
                </c:pt>
                <c:pt idx="93">
                  <c:v>UK Collectables, Ltd.</c:v>
                </c:pt>
                <c:pt idx="94">
                  <c:v>Vida Sport, Ltd</c:v>
                </c:pt>
                <c:pt idx="95">
                  <c:v>Vitachrome Inc.</c:v>
                </c:pt>
                <c:pt idx="96">
                  <c:v>Volvo Model Replicas, Co</c:v>
                </c:pt>
                <c:pt idx="97">
                  <c:v>West Coast Collectables Co.</c:v>
                </c:pt>
              </c:strCache>
            </c:strRef>
          </c:cat>
          <c:val>
            <c:numRef>
              <c:f>'Pvt2'!$B$4:$B$102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9A-4253-90B2-8E69DA514A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17410248"/>
        <c:axId val="617408808"/>
      </c:barChart>
      <c:catAx>
        <c:axId val="617410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408808"/>
        <c:crosses val="autoZero"/>
        <c:auto val="1"/>
        <c:lblAlgn val="ctr"/>
        <c:lblOffset val="100"/>
        <c:noMultiLvlLbl val="0"/>
      </c:catAx>
      <c:valAx>
        <c:axId val="617408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410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95250</xdr:rowOff>
    </xdr:from>
    <xdr:to>
      <xdr:col>12</xdr:col>
      <xdr:colOff>342900</xdr:colOff>
      <xdr:row>20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A53AEB-3CB9-E16F-9443-EF9742B309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847724</xdr:colOff>
      <xdr:row>2</xdr:row>
      <xdr:rowOff>33337</xdr:rowOff>
    </xdr:from>
    <xdr:to>
      <xdr:col>15</xdr:col>
      <xdr:colOff>209550</xdr:colOff>
      <xdr:row>16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406FEF-CC0C-0627-1F2B-231AEC985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561.665049189818" backgroundQuery="1" createdVersion="8" refreshedVersion="8" minRefreshableVersion="3" recordCount="0" supportSubquery="1" supportAdvancedDrill="1" xr:uid="{09A58572-1051-4D8E-8B20-A86DC4545837}">
  <cacheSource type="external" connectionId="1"/>
  <cacheFields count="3">
    <cacheField name="[Range].[Customers].[Customers]" caption="Customers" numFmtId="0" level="1">
      <sharedItems count="98">
        <s v="Alpha Cognac"/>
        <s v="Amica Models &amp; Co."/>
        <s v="Anna's Decorations, Ltd"/>
        <s v="Atelier graphique"/>
        <s v="Australian Collectables, Ltd"/>
        <s v="Australian Collectors, Co."/>
        <s v="Australian Gift Network, Co"/>
        <s v="Auto Associés &amp; Cie."/>
        <s v="Auto Canal+ Petit"/>
        <s v="Auto-Moto Classics Inc."/>
        <s v="AV Stores, Co."/>
        <s v="Baane Mini Imports"/>
        <s v="Bavarian Collectables Imports, Co."/>
        <s v="Blauer See Auto, Co."/>
        <s v="Boards &amp; Toys Co."/>
        <s v="CAF Imports"/>
        <s v="Cambridge Collectables Co."/>
        <s v="Canadian Gift Exchange Network"/>
        <s v="Classic Gift Ideas, Inc"/>
        <s v="Classic Legends Inc."/>
        <s v="Clover Collections, Co."/>
        <s v="Collectable Mini Designs Co."/>
        <s v="Collectables For Less Inc."/>
        <s v="Corporate Gift Ideas Co."/>
        <s v="Corrida Auto Replicas, Ltd"/>
        <s v="Cruz &amp; Sons Co."/>
        <s v="Daedalus Designs Imports"/>
        <s v="Danish Wholesale Imports"/>
        <s v="Diecast Classics Inc."/>
        <s v="Diecast Collectables"/>
        <s v="Double Decker Gift Stores, Ltd"/>
        <s v="Down Under Souveniers, Inc"/>
        <s v="Dragon Souveniers, Ltd."/>
        <s v="Enaco Distributors"/>
        <s v="Euro+ Shopping Channel"/>
        <s v="Extreme Desk Decorations, Ltd"/>
        <s v="Frau da Collezione"/>
        <s v="FunGiftIdeas.com"/>
        <s v="Gift Depot Inc."/>
        <s v="Gift Ideas Corp."/>
        <s v="Gifts4AllAges.com"/>
        <s v="giftsbymail.co.uk"/>
        <s v="GiftsForHim.com"/>
        <s v="Handji Gifts&amp; Co"/>
        <s v="Heintze Collectables"/>
        <s v="Herkku Gifts"/>
        <s v="Iberia Gift Imports, Corp."/>
        <s v="Kelly's Gift Shop"/>
        <s v="King Kong Collectables, Co."/>
        <s v="La Corne D'abondance, Co."/>
        <s v="La Rochelle Gifts"/>
        <s v="Land of Toys Inc."/>
        <s v="L'ordine Souveniers"/>
        <s v="Lyon Souveniers"/>
        <s v="Marseille Mini Autos"/>
        <s v="Marta's Replicas Co."/>
        <s v="Men 'R' US Retailers, Ltd."/>
        <s v="Microscale Inc."/>
        <s v="Mini Auto Werke"/>
        <s v="Mini Caravy"/>
        <s v="Mini Classics"/>
        <s v="Mini Creations Ltd."/>
        <s v="Mini Gifts Distributors Ltd."/>
        <s v="Mini Wheels Co."/>
        <s v="Motor Mint Distributors Inc."/>
        <s v="Muscle Machine Inc"/>
        <s v="Norway Gifts By Mail, Co."/>
        <s v="Online Diecast Creations Co."/>
        <s v="Online Mini Collectables"/>
        <s v="Osaka Souveniers Co."/>
        <s v="Oulu Toy Supplies, Inc."/>
        <s v="Petit Auto"/>
        <s v="Québec Home Shopping Network"/>
        <s v="Reims Collectables"/>
        <s v="Rovelli Gifts"/>
        <s v="Royal Canadian Collectables, Ltd."/>
        <s v="Royale Belge"/>
        <s v="Salzburg Collectables"/>
        <s v="Saveley &amp; Henriot, Co."/>
        <s v="Scandinavian Gift Ideas"/>
        <s v="Signal Collectibles Ltd."/>
        <s v="Signal Gift Stores"/>
        <s v="Souveniers And Things Co."/>
        <s v="Stylish Desk Decors, Co."/>
        <s v="Suominen Souveniers"/>
        <s v="Super Scale Inc."/>
        <s v="Technics Stores Inc."/>
        <s v="Tekni Collectables Inc."/>
        <s v="The Sharp Gifts Warehouse"/>
        <s v="Tokyo Collectables, Ltd"/>
        <s v="Toms Spezialitäten, Ltd"/>
        <s v="Toys of Finland, Co."/>
        <s v="Toys4GrownUps.com"/>
        <s v="UK Collectables, Ltd."/>
        <s v="Vida Sport, Ltd"/>
        <s v="Vitachrome Inc."/>
        <s v="Volvo Model Replicas, Co"/>
        <s v="West Coast Collectables Co."/>
      </sharedItems>
    </cacheField>
    <cacheField name="[Range].[credit overflow status].[credit overflow status]" caption="credit overflow status" numFmtId="0" hierarchy="5" level="1">
      <sharedItems containsSemiMixedTypes="0" containsNonDate="0" containsString="0"/>
    </cacheField>
    <cacheField name="[Measures].[Average of balance]" caption="Average of balance" numFmtId="0" hierarchy="9" level="32767"/>
  </cacheFields>
  <cacheHierarchies count="12">
    <cacheHierarchy uniqueName="[Range].[Customers]" caption="Customers" attribute="1" defaultMemberUniqueName="[Range].[Customers].[All]" allUniqueName="[Range].[Customers].[All]" dimensionUniqueName="[Range]" displayFolder="" count="2" memberValueDatatype="130" unbalanced="0">
      <fieldsUsage count="2">
        <fieldUsage x="-1"/>
        <fieldUsage x="0"/>
      </fieldsUsage>
    </cacheHierarchy>
    <cacheHierarchy uniqueName="[Range].[No.of purchase]" caption="No.of purchase" attribute="1" defaultMemberUniqueName="[Range].[No.of purchase].[All]" allUniqueName="[Range].[No.of purchase].[All]" dimensionUniqueName="[Range]" displayFolder="" count="0" memberValueDatatype="20" unbalanced="0"/>
    <cacheHierarchy uniqueName="[Range].[Credit Limit]" caption="Credit Limit" attribute="1" defaultMemberUniqueName="[Range].[Credit Limit].[All]" allUniqueName="[Range].[Credit Limit].[All]" dimensionUniqueName="[Range]" displayFolder="" count="0" memberValueDatatype="20" unbalanced="0"/>
    <cacheHierarchy uniqueName="[Range].[Running Limit]" caption="Running Limit" attribute="1" defaultMemberUniqueName="[Range].[Running Limit].[All]" allUniqueName="[Range].[Running Limit].[All]" dimensionUniqueName="[Range]" displayFolder="" count="0" memberValueDatatype="5" unbalanced="0"/>
    <cacheHierarchy uniqueName="[Range].[balance]" caption="balance" attribute="1" defaultMemberUniqueName="[Range].[balance].[All]" allUniqueName="[Range].[balance].[All]" dimensionUniqueName="[Range]" displayFolder="" count="0" memberValueDatatype="5" unbalanced="0"/>
    <cacheHierarchy uniqueName="[Range].[credit overflow status]" caption="credit overflow status" attribute="1" defaultMemberUniqueName="[Range].[credit overflow status].[All]" allUniqueName="[Range].[credit overflow status].[All]" dimensionUniqueName="[Range]" displayFolder="" count="2" memberValueDatatype="20" unbalanced="0">
      <fieldsUsage count="2">
        <fieldUsage x="-1"/>
        <fieldUsage x="1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balance]" caption="Sum of balance" measure="1" displayFolder="" measureGroup="Rang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Average of balance]" caption="Average of balanc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credit overflow status]" caption="Count of credit overflow status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redit overflow status]" caption="Sum of credit overflow status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561.665131944443" backgroundQuery="1" createdVersion="8" refreshedVersion="8" minRefreshableVersion="3" recordCount="0" supportSubquery="1" supportAdvancedDrill="1" xr:uid="{BFAF7081-BAC2-4210-BDE7-8946B833C75F}">
  <cacheSource type="external" connectionId="1"/>
  <cacheFields count="2">
    <cacheField name="[Range].[Customers].[Customers]" caption="Customers" numFmtId="0" level="1">
      <sharedItems count="98">
        <s v="Alpha Cognac"/>
        <s v="Amica Models &amp; Co."/>
        <s v="Anna's Decorations, Ltd"/>
        <s v="Atelier graphique"/>
        <s v="Australian Collectables, Ltd"/>
        <s v="Australian Collectors, Co."/>
        <s v="Australian Gift Network, Co"/>
        <s v="Auto Associés &amp; Cie."/>
        <s v="Auto Canal+ Petit"/>
        <s v="Auto-Moto Classics Inc."/>
        <s v="AV Stores, Co."/>
        <s v="Baane Mini Imports"/>
        <s v="Bavarian Collectables Imports, Co."/>
        <s v="Blauer See Auto, Co."/>
        <s v="Boards &amp; Toys Co."/>
        <s v="CAF Imports"/>
        <s v="Cambridge Collectables Co."/>
        <s v="Canadian Gift Exchange Network"/>
        <s v="Classic Gift Ideas, Inc"/>
        <s v="Classic Legends Inc."/>
        <s v="Clover Collections, Co."/>
        <s v="Collectable Mini Designs Co."/>
        <s v="Collectables For Less Inc."/>
        <s v="Corporate Gift Ideas Co."/>
        <s v="Corrida Auto Replicas, Ltd"/>
        <s v="Cruz &amp; Sons Co."/>
        <s v="Daedalus Designs Imports"/>
        <s v="Danish Wholesale Imports"/>
        <s v="Diecast Classics Inc."/>
        <s v="Diecast Collectables"/>
        <s v="Double Decker Gift Stores, Ltd"/>
        <s v="Down Under Souveniers, Inc"/>
        <s v="Dragon Souveniers, Ltd."/>
        <s v="Enaco Distributors"/>
        <s v="Euro+ Shopping Channel"/>
        <s v="Extreme Desk Decorations, Ltd"/>
        <s v="Frau da Collezione"/>
        <s v="FunGiftIdeas.com"/>
        <s v="Gift Depot Inc."/>
        <s v="Gift Ideas Corp."/>
        <s v="Gifts4AllAges.com"/>
        <s v="giftsbymail.co.uk"/>
        <s v="GiftsForHim.com"/>
        <s v="Handji Gifts&amp; Co"/>
        <s v="Heintze Collectables"/>
        <s v="Herkku Gifts"/>
        <s v="Iberia Gift Imports, Corp."/>
        <s v="Kelly's Gift Shop"/>
        <s v="King Kong Collectables, Co."/>
        <s v="La Corne D'abondance, Co."/>
        <s v="La Rochelle Gifts"/>
        <s v="Land of Toys Inc."/>
        <s v="L'ordine Souveniers"/>
        <s v="Lyon Souveniers"/>
        <s v="Marseille Mini Autos"/>
        <s v="Marta's Replicas Co."/>
        <s v="Men 'R' US Retailers, Ltd."/>
        <s v="Microscale Inc."/>
        <s v="Mini Auto Werke"/>
        <s v="Mini Caravy"/>
        <s v="Mini Classics"/>
        <s v="Mini Creations Ltd."/>
        <s v="Mini Gifts Distributors Ltd."/>
        <s v="Mini Wheels Co."/>
        <s v="Motor Mint Distributors Inc."/>
        <s v="Muscle Machine Inc"/>
        <s v="Norway Gifts By Mail, Co."/>
        <s v="Online Diecast Creations Co."/>
        <s v="Online Mini Collectables"/>
        <s v="Osaka Souveniers Co."/>
        <s v="Oulu Toy Supplies, Inc."/>
        <s v="Petit Auto"/>
        <s v="Québec Home Shopping Network"/>
        <s v="Reims Collectables"/>
        <s v="Rovelli Gifts"/>
        <s v="Royal Canadian Collectables, Ltd."/>
        <s v="Royale Belge"/>
        <s v="Salzburg Collectables"/>
        <s v="Saveley &amp; Henriot, Co."/>
        <s v="Scandinavian Gift Ideas"/>
        <s v="Signal Collectibles Ltd."/>
        <s v="Signal Gift Stores"/>
        <s v="Souveniers And Things Co."/>
        <s v="Stylish Desk Decors, Co."/>
        <s v="Suominen Souveniers"/>
        <s v="Super Scale Inc."/>
        <s v="Technics Stores Inc."/>
        <s v="Tekni Collectables Inc."/>
        <s v="The Sharp Gifts Warehouse"/>
        <s v="Tokyo Collectables, Ltd"/>
        <s v="Toms Spezialitäten, Ltd"/>
        <s v="Toys of Finland, Co."/>
        <s v="Toys4GrownUps.com"/>
        <s v="UK Collectables, Ltd."/>
        <s v="Vida Sport, Ltd"/>
        <s v="Vitachrome Inc."/>
        <s v="Volvo Model Replicas, Co"/>
        <s v="West Coast Collectables Co."/>
      </sharedItems>
    </cacheField>
    <cacheField name="[Measures].[Sum of credit overflow status]" caption="Sum of credit overflow status" numFmtId="0" hierarchy="11" level="32767"/>
  </cacheFields>
  <cacheHierarchies count="12">
    <cacheHierarchy uniqueName="[Range].[Customers]" caption="Customers" attribute="1" defaultMemberUniqueName="[Range].[Customers].[All]" allUniqueName="[Range].[Customers].[All]" dimensionUniqueName="[Range]" displayFolder="" count="2" memberValueDatatype="130" unbalanced="0">
      <fieldsUsage count="2">
        <fieldUsage x="-1"/>
        <fieldUsage x="0"/>
      </fieldsUsage>
    </cacheHierarchy>
    <cacheHierarchy uniqueName="[Range].[No.of purchase]" caption="No.of purchase" attribute="1" defaultMemberUniqueName="[Range].[No.of purchase].[All]" allUniqueName="[Range].[No.of purchase].[All]" dimensionUniqueName="[Range]" displayFolder="" count="0" memberValueDatatype="20" unbalanced="0"/>
    <cacheHierarchy uniqueName="[Range].[Credit Limit]" caption="Credit Limit" attribute="1" defaultMemberUniqueName="[Range].[Credit Limit].[All]" allUniqueName="[Range].[Credit Limit].[All]" dimensionUniqueName="[Range]" displayFolder="" count="0" memberValueDatatype="20" unbalanced="0"/>
    <cacheHierarchy uniqueName="[Range].[Running Limit]" caption="Running Limit" attribute="1" defaultMemberUniqueName="[Range].[Running Limit].[All]" allUniqueName="[Range].[Running Limit].[All]" dimensionUniqueName="[Range]" displayFolder="" count="0" memberValueDatatype="5" unbalanced="0"/>
    <cacheHierarchy uniqueName="[Range].[balance]" caption="balance" attribute="1" defaultMemberUniqueName="[Range].[balance].[All]" allUniqueName="[Range].[balance].[All]" dimensionUniqueName="[Range]" displayFolder="" count="0" memberValueDatatype="5" unbalanced="0"/>
    <cacheHierarchy uniqueName="[Range].[credit overflow status]" caption="credit overflow status" attribute="1" defaultMemberUniqueName="[Range].[credit overflow status].[All]" allUniqueName="[Range].[credit overflow status].[All]" dimensionUniqueName="[Range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balance]" caption="Sum of balance" measure="1" displayFolder="" measureGroup="Rang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Average of balance]" caption="Average of balance" measure="1" displayFolder="" measureGroup="Rang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credit overflow status]" caption="Count of credit overflow status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redit overflow status]" caption="Sum of credit overflow status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3C01A8-C7A3-4D5F-AEFB-52658EF3578C}" name="PivotTable3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102" firstHeaderRow="1" firstDataRow="1" firstDataCol="1" rowPageCount="1" colPageCount="1"/>
  <pivotFields count="3">
    <pivotField axis="axisRow" allDrilled="1" subtotalTop="0" showAll="0" sortType="ascending" defaultSubtotal="0" defaultAttributeDrillState="1">
      <items count="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allDrilled="1" subtotalTop="0" showAll="0" dataSourceSort="1" defaultSubtotal="0" defaultAttributeDrillState="1"/>
    <pivotField dataField="1" subtotalTop="0" showAll="0" defaultSubtotal="0"/>
  </pivotFields>
  <rowFields count="1">
    <field x="0"/>
  </rowFields>
  <rowItems count="99">
    <i>
      <x v="34"/>
    </i>
    <i>
      <x v="62"/>
    </i>
    <i>
      <x v="31"/>
    </i>
    <i>
      <x v="88"/>
    </i>
    <i>
      <x v="77"/>
    </i>
    <i>
      <x v="5"/>
    </i>
    <i>
      <x v="32"/>
    </i>
    <i>
      <x v="73"/>
    </i>
    <i>
      <x v="27"/>
    </i>
    <i>
      <x v="40"/>
    </i>
    <i>
      <x v="82"/>
    </i>
    <i>
      <x v="50"/>
    </i>
    <i>
      <x v="65"/>
    </i>
    <i>
      <x v="87"/>
    </i>
    <i>
      <x v="51"/>
    </i>
    <i>
      <x v="2"/>
    </i>
    <i>
      <x v="47"/>
    </i>
    <i>
      <x v="23"/>
    </i>
    <i>
      <x v="11"/>
    </i>
    <i>
      <x v="59"/>
    </i>
    <i>
      <x v="72"/>
    </i>
    <i>
      <x v="86"/>
    </i>
    <i>
      <x v="42"/>
    </i>
    <i>
      <x v="13"/>
    </i>
    <i>
      <x v="93"/>
    </i>
    <i>
      <x v="96"/>
    </i>
    <i>
      <x v="10"/>
    </i>
    <i>
      <x v="89"/>
    </i>
    <i>
      <x v="38"/>
    </i>
    <i>
      <x v="43"/>
    </i>
    <i>
      <x v="81"/>
    </i>
    <i>
      <x v="33"/>
    </i>
    <i>
      <x v="74"/>
    </i>
    <i>
      <x v="24"/>
    </i>
    <i>
      <x v="61"/>
    </i>
    <i>
      <x v="54"/>
    </i>
    <i>
      <x v="78"/>
    </i>
    <i>
      <x v="25"/>
    </i>
    <i>
      <x v="58"/>
    </i>
    <i>
      <x v="76"/>
    </i>
    <i>
      <x v="70"/>
    </i>
    <i>
      <x v="64"/>
    </i>
    <i>
      <x v="84"/>
    </i>
    <i>
      <x v="79"/>
    </i>
    <i>
      <x v="52"/>
    </i>
    <i>
      <x v="28"/>
    </i>
    <i>
      <x v="6"/>
    </i>
    <i>
      <x v="83"/>
    </i>
    <i>
      <x v="35"/>
    </i>
    <i>
      <x v="92"/>
    </i>
    <i>
      <x v="22"/>
    </i>
    <i>
      <x v="37"/>
    </i>
    <i>
      <x v="49"/>
    </i>
    <i>
      <x v="67"/>
    </i>
    <i>
      <x v="63"/>
    </i>
    <i>
      <x v="19"/>
    </i>
    <i>
      <x v="3"/>
    </i>
    <i>
      <x v="45"/>
    </i>
    <i>
      <x v="39"/>
    </i>
    <i>
      <x v="53"/>
    </i>
    <i>
      <x/>
    </i>
    <i>
      <x v="91"/>
    </i>
    <i>
      <x v="9"/>
    </i>
    <i>
      <x v="14"/>
    </i>
    <i>
      <x v="95"/>
    </i>
    <i>
      <x v="4"/>
    </i>
    <i>
      <x v="8"/>
    </i>
    <i>
      <x v="71"/>
    </i>
    <i>
      <x v="36"/>
    </i>
    <i>
      <x v="57"/>
    </i>
    <i>
      <x v="16"/>
    </i>
    <i>
      <x v="97"/>
    </i>
    <i>
      <x v="15"/>
    </i>
    <i>
      <x v="48"/>
    </i>
    <i>
      <x v="68"/>
    </i>
    <i>
      <x v="30"/>
    </i>
    <i>
      <x v="46"/>
    </i>
    <i>
      <x v="56"/>
    </i>
    <i>
      <x v="80"/>
    </i>
    <i>
      <x v="69"/>
    </i>
    <i>
      <x v="7"/>
    </i>
    <i>
      <x v="20"/>
    </i>
    <i>
      <x v="29"/>
    </i>
    <i>
      <x v="17"/>
    </i>
    <i>
      <x v="26"/>
    </i>
    <i>
      <x v="41"/>
    </i>
    <i>
      <x v="75"/>
    </i>
    <i>
      <x v="18"/>
    </i>
    <i>
      <x v="60"/>
    </i>
    <i>
      <x v="21"/>
    </i>
    <i>
      <x v="85"/>
    </i>
    <i>
      <x v="66"/>
    </i>
    <i>
      <x v="1"/>
    </i>
    <i>
      <x v="44"/>
    </i>
    <i>
      <x v="90"/>
    </i>
    <i>
      <x v="94"/>
    </i>
    <i>
      <x v="55"/>
    </i>
    <i>
      <x v="12"/>
    </i>
    <i t="grand">
      <x/>
    </i>
  </rowItems>
  <colItems count="1">
    <i/>
  </colItems>
  <pageFields count="1">
    <pageField fld="1" hier="5" name="[Range].[credit overflow status].[All]" cap="All"/>
  </pageFields>
  <dataFields count="1">
    <dataField name="Credit Balance" fld="2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2"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Row="0" dragToCol="0" dragToPage="0" dragToData="1"/>
    <pivotHierarchy dragToRow="0" dragToCol="0" dragToPage="0" dragToData="1"/>
    <pivotHierarchy dragToData="1"/>
    <pivotHierarchy dragToData="1" caption="Credit Balance"/>
    <pivotHierarchy dragToData="1"/>
    <pivotHierarchy dragToData="1"/>
  </pivotHierarchies>
  <pivotTableStyleInfo name="PivotStyleDark7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Modified!$A$1:$F$99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C5CF8F-4D61-4582-AAF0-407ED1FD1CE5}" name="PivotTable4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02" firstHeaderRow="1" firstDataRow="1" firstDataCol="1"/>
  <pivotFields count="2">
    <pivotField axis="axisRow" allDrilled="1" subtotalTop="0" showAll="0" dataSourceSort="1" defaultSubtotal="0" defaultAttributeDrillState="1">
      <items count="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</items>
    </pivotField>
    <pivotField dataField="1" subtotalTop="0" showAll="0" defaultSubtotal="0"/>
  </pivotFields>
  <rowFields count="1">
    <field x="0"/>
  </rowFields>
  <rowItems count="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 t="grand">
      <x/>
    </i>
  </rowItems>
  <colItems count="1">
    <i/>
  </colItems>
  <dataFields count="1">
    <dataField name="Sum of credit overflow status" fld="1" baseField="0" baseItem="3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2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Sum of credit overflow status"/>
  </pivotHierarchies>
  <pivotTableStyleInfo name="PivotStyleDark3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Modified!$A$1:$F$99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7"/>
  <sheetViews>
    <sheetView workbookViewId="0">
      <selection activeCell="F29" sqref="F29"/>
    </sheetView>
  </sheetViews>
  <sheetFormatPr defaultRowHeight="15" x14ac:dyDescent="0.25"/>
  <cols>
    <col min="1" max="1" width="12.85546875" bestFit="1" customWidth="1"/>
    <col min="2" max="2" width="10.42578125" bestFit="1" customWidth="1"/>
    <col min="3" max="3" width="31.7109375" bestFit="1" customWidth="1"/>
    <col min="4" max="4" width="10.28515625" bestFit="1" customWidth="1"/>
    <col min="5" max="5" width="10.42578125" bestFit="1" customWidth="1"/>
    <col min="6" max="6" width="17.85546875" bestFit="1" customWidth="1"/>
    <col min="7" max="7" width="14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10136</v>
      </c>
      <c r="B2" s="1">
        <v>37806</v>
      </c>
      <c r="C2" t="s">
        <v>7</v>
      </c>
      <c r="D2">
        <v>61100</v>
      </c>
      <c r="E2">
        <v>14232.7</v>
      </c>
      <c r="F2">
        <v>14232.7</v>
      </c>
      <c r="G2">
        <v>1</v>
      </c>
    </row>
    <row r="3" spans="1:7" x14ac:dyDescent="0.25">
      <c r="A3">
        <v>10178</v>
      </c>
      <c r="B3" s="1">
        <v>37933</v>
      </c>
      <c r="C3" t="s">
        <v>7</v>
      </c>
      <c r="D3">
        <v>61100</v>
      </c>
      <c r="E3">
        <v>33818.339999999997</v>
      </c>
      <c r="F3">
        <v>48051.040000000001</v>
      </c>
      <c r="G3">
        <v>2</v>
      </c>
    </row>
    <row r="4" spans="1:7" x14ac:dyDescent="0.25">
      <c r="A4">
        <v>10397</v>
      </c>
      <c r="B4" s="1">
        <v>38439</v>
      </c>
      <c r="C4" t="s">
        <v>7</v>
      </c>
      <c r="D4">
        <v>61100</v>
      </c>
      <c r="E4">
        <v>12432.32</v>
      </c>
      <c r="F4">
        <v>60483.360000000001</v>
      </c>
      <c r="G4">
        <v>3</v>
      </c>
    </row>
    <row r="5" spans="1:7" x14ac:dyDescent="0.25">
      <c r="A5">
        <v>10280</v>
      </c>
      <c r="B5" s="1">
        <v>38216</v>
      </c>
      <c r="C5" t="s">
        <v>8</v>
      </c>
      <c r="D5">
        <v>113000</v>
      </c>
      <c r="E5">
        <v>48298.99</v>
      </c>
      <c r="F5">
        <v>48298.99</v>
      </c>
      <c r="G5">
        <v>1</v>
      </c>
    </row>
    <row r="6" spans="1:7" x14ac:dyDescent="0.25">
      <c r="A6">
        <v>10293</v>
      </c>
      <c r="B6" s="1">
        <v>38239</v>
      </c>
      <c r="C6" t="s">
        <v>8</v>
      </c>
      <c r="D6">
        <v>113000</v>
      </c>
      <c r="E6">
        <v>33924.239999999998</v>
      </c>
      <c r="F6">
        <v>82223.23</v>
      </c>
      <c r="G6">
        <v>2</v>
      </c>
    </row>
    <row r="7" spans="1:7" x14ac:dyDescent="0.25">
      <c r="A7">
        <v>10148</v>
      </c>
      <c r="B7" s="1">
        <v>37875</v>
      </c>
      <c r="C7" t="s">
        <v>9</v>
      </c>
      <c r="D7">
        <v>107800</v>
      </c>
      <c r="E7">
        <v>41554.730000000003</v>
      </c>
      <c r="F7">
        <v>41554.730000000003</v>
      </c>
      <c r="G7">
        <v>1</v>
      </c>
    </row>
    <row r="8" spans="1:7" x14ac:dyDescent="0.25">
      <c r="A8">
        <v>10169</v>
      </c>
      <c r="B8" s="1">
        <v>37929</v>
      </c>
      <c r="C8" t="s">
        <v>9</v>
      </c>
      <c r="D8">
        <v>107800</v>
      </c>
      <c r="E8">
        <v>38547.19</v>
      </c>
      <c r="F8">
        <v>80101.919999999998</v>
      </c>
      <c r="G8">
        <v>2</v>
      </c>
    </row>
    <row r="9" spans="1:7" x14ac:dyDescent="0.25">
      <c r="A9">
        <v>10370</v>
      </c>
      <c r="B9" s="1">
        <v>38372</v>
      </c>
      <c r="C9" t="s">
        <v>9</v>
      </c>
      <c r="D9">
        <v>107800</v>
      </c>
      <c r="E9">
        <v>27083.78</v>
      </c>
      <c r="F9">
        <v>107185.7</v>
      </c>
      <c r="G9">
        <v>3</v>
      </c>
    </row>
    <row r="10" spans="1:7" x14ac:dyDescent="0.25">
      <c r="A10">
        <v>10391</v>
      </c>
      <c r="B10" s="1">
        <v>38420</v>
      </c>
      <c r="C10" t="s">
        <v>9</v>
      </c>
      <c r="D10">
        <v>107800</v>
      </c>
      <c r="E10">
        <v>29848.52</v>
      </c>
      <c r="F10">
        <v>137034.22</v>
      </c>
      <c r="G10">
        <v>4</v>
      </c>
    </row>
    <row r="11" spans="1:7" x14ac:dyDescent="0.25">
      <c r="A11">
        <v>10123</v>
      </c>
      <c r="B11" s="1">
        <v>37761</v>
      </c>
      <c r="C11" t="s">
        <v>10</v>
      </c>
      <c r="D11">
        <v>21000</v>
      </c>
      <c r="E11">
        <v>14571.44</v>
      </c>
      <c r="F11">
        <v>14571.44</v>
      </c>
      <c r="G11">
        <v>1</v>
      </c>
    </row>
    <row r="12" spans="1:7" x14ac:dyDescent="0.25">
      <c r="A12">
        <v>10298</v>
      </c>
      <c r="B12" s="1">
        <v>38257</v>
      </c>
      <c r="C12" t="s">
        <v>10</v>
      </c>
      <c r="D12">
        <v>21000</v>
      </c>
      <c r="E12">
        <v>6066.78</v>
      </c>
      <c r="F12">
        <v>20638.22</v>
      </c>
      <c r="G12">
        <v>2</v>
      </c>
    </row>
    <row r="13" spans="1:7" x14ac:dyDescent="0.25">
      <c r="A13">
        <v>10345</v>
      </c>
      <c r="B13" s="1">
        <v>38316</v>
      </c>
      <c r="C13" t="s">
        <v>10</v>
      </c>
      <c r="D13">
        <v>21000</v>
      </c>
      <c r="E13">
        <v>1676.14</v>
      </c>
      <c r="F13">
        <v>22314.36</v>
      </c>
      <c r="G13">
        <v>3</v>
      </c>
    </row>
    <row r="14" spans="1:7" x14ac:dyDescent="0.25">
      <c r="A14">
        <v>10193</v>
      </c>
      <c r="B14" s="1">
        <v>37946</v>
      </c>
      <c r="C14" t="s">
        <v>11</v>
      </c>
      <c r="D14">
        <v>60300</v>
      </c>
      <c r="E14">
        <v>35505.629999999997</v>
      </c>
      <c r="F14">
        <v>35505.629999999997</v>
      </c>
      <c r="G14">
        <v>1</v>
      </c>
    </row>
    <row r="15" spans="1:7" x14ac:dyDescent="0.25">
      <c r="A15">
        <v>10265</v>
      </c>
      <c r="B15" s="1">
        <v>38170</v>
      </c>
      <c r="C15" t="s">
        <v>11</v>
      </c>
      <c r="D15">
        <v>60300</v>
      </c>
      <c r="E15">
        <v>9415.1299999999992</v>
      </c>
      <c r="F15">
        <v>44920.76</v>
      </c>
      <c r="G15">
        <v>2</v>
      </c>
    </row>
    <row r="16" spans="1:7" x14ac:dyDescent="0.25">
      <c r="A16">
        <v>10415</v>
      </c>
      <c r="B16" s="1">
        <v>38481</v>
      </c>
      <c r="C16" t="s">
        <v>11</v>
      </c>
      <c r="D16">
        <v>60300</v>
      </c>
      <c r="E16">
        <v>10945.26</v>
      </c>
      <c r="F16">
        <v>55866.02</v>
      </c>
      <c r="G16">
        <v>3</v>
      </c>
    </row>
    <row r="17" spans="1:7" x14ac:dyDescent="0.25">
      <c r="A17">
        <v>10120</v>
      </c>
      <c r="B17" s="1">
        <v>37740</v>
      </c>
      <c r="C17" t="s">
        <v>12</v>
      </c>
      <c r="D17">
        <v>117300</v>
      </c>
      <c r="E17">
        <v>45864.03</v>
      </c>
      <c r="F17">
        <v>45864.03</v>
      </c>
      <c r="G17">
        <v>1</v>
      </c>
    </row>
    <row r="18" spans="1:7" x14ac:dyDescent="0.25">
      <c r="A18">
        <v>10125</v>
      </c>
      <c r="B18" s="1">
        <v>37762</v>
      </c>
      <c r="C18" t="s">
        <v>12</v>
      </c>
      <c r="D18">
        <v>117300</v>
      </c>
      <c r="E18">
        <v>7565.08</v>
      </c>
      <c r="F18">
        <v>53429.11</v>
      </c>
      <c r="G18">
        <v>2</v>
      </c>
    </row>
    <row r="19" spans="1:7" x14ac:dyDescent="0.25">
      <c r="A19">
        <v>10223</v>
      </c>
      <c r="B19" s="1">
        <v>38037</v>
      </c>
      <c r="C19" t="s">
        <v>12</v>
      </c>
      <c r="D19">
        <v>117300</v>
      </c>
      <c r="E19">
        <v>44894.74</v>
      </c>
      <c r="F19">
        <v>98323.85</v>
      </c>
      <c r="G19">
        <v>3</v>
      </c>
    </row>
    <row r="20" spans="1:7" x14ac:dyDescent="0.25">
      <c r="A20">
        <v>10342</v>
      </c>
      <c r="B20" s="1">
        <v>38315</v>
      </c>
      <c r="C20" t="s">
        <v>12</v>
      </c>
      <c r="D20">
        <v>117300</v>
      </c>
      <c r="E20">
        <v>40265.599999999999</v>
      </c>
      <c r="F20">
        <v>138589.45000000001</v>
      </c>
      <c r="G20">
        <v>4</v>
      </c>
    </row>
    <row r="21" spans="1:7" x14ac:dyDescent="0.25">
      <c r="A21">
        <v>10347</v>
      </c>
      <c r="B21" s="1">
        <v>38320</v>
      </c>
      <c r="C21" t="s">
        <v>12</v>
      </c>
      <c r="D21">
        <v>117300</v>
      </c>
      <c r="E21">
        <v>41995.62</v>
      </c>
      <c r="F21">
        <v>180585.07</v>
      </c>
      <c r="G21">
        <v>5</v>
      </c>
    </row>
    <row r="22" spans="1:7" x14ac:dyDescent="0.25">
      <c r="A22">
        <v>10152</v>
      </c>
      <c r="B22" s="1">
        <v>37889</v>
      </c>
      <c r="C22" t="s">
        <v>13</v>
      </c>
      <c r="D22">
        <v>51600</v>
      </c>
      <c r="E22">
        <v>9821.32</v>
      </c>
      <c r="F22">
        <v>9821.32</v>
      </c>
      <c r="G22">
        <v>1</v>
      </c>
    </row>
    <row r="23" spans="1:7" x14ac:dyDescent="0.25">
      <c r="A23">
        <v>10174</v>
      </c>
      <c r="B23" s="1">
        <v>37931</v>
      </c>
      <c r="C23" t="s">
        <v>13</v>
      </c>
      <c r="D23">
        <v>51600</v>
      </c>
      <c r="E23">
        <v>23936.53</v>
      </c>
      <c r="F23">
        <v>33757.85</v>
      </c>
      <c r="G23">
        <v>2</v>
      </c>
    </row>
    <row r="24" spans="1:7" x14ac:dyDescent="0.25">
      <c r="A24">
        <v>10374</v>
      </c>
      <c r="B24" s="1">
        <v>38385</v>
      </c>
      <c r="C24" t="s">
        <v>13</v>
      </c>
      <c r="D24">
        <v>51600</v>
      </c>
      <c r="E24">
        <v>21432.31</v>
      </c>
      <c r="F24">
        <v>55190.16</v>
      </c>
      <c r="G24">
        <v>3</v>
      </c>
    </row>
    <row r="25" spans="1:7" x14ac:dyDescent="0.25">
      <c r="A25">
        <v>10216</v>
      </c>
      <c r="B25" s="1">
        <v>38019</v>
      </c>
      <c r="C25" t="s">
        <v>14</v>
      </c>
      <c r="D25">
        <v>77900</v>
      </c>
      <c r="E25">
        <v>5759.42</v>
      </c>
      <c r="F25">
        <v>5759.42</v>
      </c>
      <c r="G25">
        <v>1</v>
      </c>
    </row>
    <row r="26" spans="1:7" x14ac:dyDescent="0.25">
      <c r="A26">
        <v>10304</v>
      </c>
      <c r="B26" s="1">
        <v>38271</v>
      </c>
      <c r="C26" t="s">
        <v>14</v>
      </c>
      <c r="D26">
        <v>77900</v>
      </c>
      <c r="E26">
        <v>53116.99</v>
      </c>
      <c r="F26">
        <v>58876.41</v>
      </c>
      <c r="G26">
        <v>2</v>
      </c>
    </row>
    <row r="27" spans="1:7" x14ac:dyDescent="0.25">
      <c r="A27">
        <v>10211</v>
      </c>
      <c r="B27" s="1">
        <v>38001</v>
      </c>
      <c r="C27" t="s">
        <v>15</v>
      </c>
      <c r="D27">
        <v>95000</v>
      </c>
      <c r="E27">
        <v>49165.16</v>
      </c>
      <c r="F27">
        <v>49165.16</v>
      </c>
      <c r="G27">
        <v>1</v>
      </c>
    </row>
    <row r="28" spans="1:7" x14ac:dyDescent="0.25">
      <c r="A28">
        <v>10252</v>
      </c>
      <c r="B28" s="1">
        <v>38133</v>
      </c>
      <c r="C28" t="s">
        <v>15</v>
      </c>
      <c r="D28">
        <v>95000</v>
      </c>
      <c r="E28">
        <v>25080.959999999999</v>
      </c>
      <c r="F28">
        <v>74246.12</v>
      </c>
      <c r="G28">
        <v>2</v>
      </c>
    </row>
    <row r="29" spans="1:7" x14ac:dyDescent="0.25">
      <c r="A29">
        <v>10402</v>
      </c>
      <c r="B29" s="1">
        <v>38449</v>
      </c>
      <c r="C29" t="s">
        <v>15</v>
      </c>
      <c r="D29">
        <v>95000</v>
      </c>
      <c r="E29">
        <v>12190.85</v>
      </c>
      <c r="F29">
        <v>86436.97</v>
      </c>
      <c r="G29">
        <v>3</v>
      </c>
    </row>
    <row r="30" spans="1:7" x14ac:dyDescent="0.25">
      <c r="A30">
        <v>10130</v>
      </c>
      <c r="B30" s="1">
        <v>37788</v>
      </c>
      <c r="C30" t="s">
        <v>16</v>
      </c>
      <c r="D30">
        <v>23000</v>
      </c>
      <c r="E30">
        <v>6036.96</v>
      </c>
      <c r="F30">
        <v>6036.96</v>
      </c>
      <c r="G30">
        <v>1</v>
      </c>
    </row>
    <row r="31" spans="1:7" x14ac:dyDescent="0.25">
      <c r="A31">
        <v>10290</v>
      </c>
      <c r="B31" s="1">
        <v>38237</v>
      </c>
      <c r="C31" t="s">
        <v>16</v>
      </c>
      <c r="D31">
        <v>23000</v>
      </c>
      <c r="E31">
        <v>5858.56</v>
      </c>
      <c r="F31">
        <v>11895.52</v>
      </c>
      <c r="G31">
        <v>2</v>
      </c>
    </row>
    <row r="32" spans="1:7" x14ac:dyDescent="0.25">
      <c r="A32">
        <v>10352</v>
      </c>
      <c r="B32" s="1">
        <v>38324</v>
      </c>
      <c r="C32" t="s">
        <v>16</v>
      </c>
      <c r="D32">
        <v>23000</v>
      </c>
      <c r="E32">
        <v>9658.74</v>
      </c>
      <c r="F32">
        <v>21554.26</v>
      </c>
      <c r="G32">
        <v>3</v>
      </c>
    </row>
    <row r="33" spans="1:7" x14ac:dyDescent="0.25">
      <c r="A33">
        <v>10110</v>
      </c>
      <c r="B33" s="1">
        <v>37698</v>
      </c>
      <c r="C33" t="s">
        <v>17</v>
      </c>
      <c r="D33">
        <v>136800</v>
      </c>
      <c r="E33">
        <v>48425.69</v>
      </c>
      <c r="F33">
        <v>48425.69</v>
      </c>
      <c r="G33">
        <v>1</v>
      </c>
    </row>
    <row r="34" spans="1:7" x14ac:dyDescent="0.25">
      <c r="A34">
        <v>10306</v>
      </c>
      <c r="B34" s="1">
        <v>38274</v>
      </c>
      <c r="C34" t="s">
        <v>17</v>
      </c>
      <c r="D34">
        <v>136800</v>
      </c>
      <c r="E34">
        <v>52825.29</v>
      </c>
      <c r="F34">
        <v>101250.98</v>
      </c>
      <c r="G34">
        <v>2</v>
      </c>
    </row>
    <row r="35" spans="1:7" x14ac:dyDescent="0.25">
      <c r="A35">
        <v>10332</v>
      </c>
      <c r="B35" s="1">
        <v>38308</v>
      </c>
      <c r="C35" t="s">
        <v>17</v>
      </c>
      <c r="D35">
        <v>136800</v>
      </c>
      <c r="E35">
        <v>47159.11</v>
      </c>
      <c r="F35">
        <v>148410.09</v>
      </c>
      <c r="G35">
        <v>3</v>
      </c>
    </row>
    <row r="36" spans="1:7" x14ac:dyDescent="0.25">
      <c r="A36">
        <v>10103</v>
      </c>
      <c r="B36" s="1">
        <v>37650</v>
      </c>
      <c r="C36" t="s">
        <v>18</v>
      </c>
      <c r="D36">
        <v>81700</v>
      </c>
      <c r="E36">
        <v>50218.95</v>
      </c>
      <c r="F36">
        <v>50218.95</v>
      </c>
      <c r="G36">
        <v>1</v>
      </c>
    </row>
    <row r="37" spans="1:7" x14ac:dyDescent="0.25">
      <c r="A37">
        <v>10158</v>
      </c>
      <c r="B37" s="1">
        <v>37904</v>
      </c>
      <c r="C37" t="s">
        <v>18</v>
      </c>
      <c r="D37">
        <v>81700</v>
      </c>
      <c r="E37">
        <v>1491.38</v>
      </c>
      <c r="F37">
        <v>51710.33</v>
      </c>
      <c r="G37">
        <v>2</v>
      </c>
    </row>
    <row r="38" spans="1:7" x14ac:dyDescent="0.25">
      <c r="A38">
        <v>10309</v>
      </c>
      <c r="B38" s="1">
        <v>38275</v>
      </c>
      <c r="C38" t="s">
        <v>18</v>
      </c>
      <c r="D38">
        <v>81700</v>
      </c>
      <c r="E38">
        <v>17876.32</v>
      </c>
      <c r="F38">
        <v>69586.649999999994</v>
      </c>
      <c r="G38">
        <v>3</v>
      </c>
    </row>
    <row r="39" spans="1:7" x14ac:dyDescent="0.25">
      <c r="A39">
        <v>10325</v>
      </c>
      <c r="B39" s="1">
        <v>38296</v>
      </c>
      <c r="C39" t="s">
        <v>18</v>
      </c>
      <c r="D39">
        <v>81700</v>
      </c>
      <c r="E39">
        <v>34638.14</v>
      </c>
      <c r="F39">
        <v>104224.79</v>
      </c>
      <c r="G39">
        <v>4</v>
      </c>
    </row>
    <row r="40" spans="1:7" x14ac:dyDescent="0.25">
      <c r="A40">
        <v>10296</v>
      </c>
      <c r="B40" s="1">
        <v>38245</v>
      </c>
      <c r="C40" t="s">
        <v>19</v>
      </c>
      <c r="D40">
        <v>77000</v>
      </c>
      <c r="E40">
        <v>31310.09</v>
      </c>
      <c r="F40">
        <v>31310.09</v>
      </c>
      <c r="G40">
        <v>1</v>
      </c>
    </row>
    <row r="41" spans="1:7" x14ac:dyDescent="0.25">
      <c r="A41">
        <v>10101</v>
      </c>
      <c r="B41" s="1">
        <v>37630</v>
      </c>
      <c r="C41" t="s">
        <v>20</v>
      </c>
      <c r="D41">
        <v>59700</v>
      </c>
      <c r="E41">
        <v>10549.01</v>
      </c>
      <c r="F41">
        <v>10549.01</v>
      </c>
      <c r="G41">
        <v>1</v>
      </c>
    </row>
    <row r="42" spans="1:7" x14ac:dyDescent="0.25">
      <c r="A42">
        <v>10300</v>
      </c>
      <c r="B42" s="1">
        <v>37898</v>
      </c>
      <c r="C42" t="s">
        <v>20</v>
      </c>
      <c r="D42">
        <v>59700</v>
      </c>
      <c r="E42">
        <v>24101.81</v>
      </c>
      <c r="F42">
        <v>34650.82</v>
      </c>
      <c r="G42">
        <v>2</v>
      </c>
    </row>
    <row r="43" spans="1:7" x14ac:dyDescent="0.25">
      <c r="A43">
        <v>10230</v>
      </c>
      <c r="B43" s="1">
        <v>38061</v>
      </c>
      <c r="C43" t="s">
        <v>20</v>
      </c>
      <c r="D43">
        <v>59700</v>
      </c>
      <c r="E43">
        <v>33820.620000000003</v>
      </c>
      <c r="F43">
        <v>68471.44</v>
      </c>
      <c r="G43">
        <v>3</v>
      </c>
    </row>
    <row r="44" spans="1:7" x14ac:dyDescent="0.25">
      <c r="A44">
        <v>10323</v>
      </c>
      <c r="B44" s="1">
        <v>38296</v>
      </c>
      <c r="C44" t="s">
        <v>20</v>
      </c>
      <c r="D44">
        <v>59700</v>
      </c>
      <c r="E44">
        <v>7466.32</v>
      </c>
      <c r="F44">
        <v>75937.759999999995</v>
      </c>
      <c r="G44">
        <v>4</v>
      </c>
    </row>
    <row r="45" spans="1:7" x14ac:dyDescent="0.25">
      <c r="A45">
        <v>10154</v>
      </c>
      <c r="B45" s="1">
        <v>37896</v>
      </c>
      <c r="C45" t="s">
        <v>21</v>
      </c>
      <c r="D45">
        <v>11000</v>
      </c>
      <c r="E45">
        <v>4465.8500000000004</v>
      </c>
      <c r="F45">
        <v>4465.8500000000004</v>
      </c>
      <c r="G45">
        <v>1</v>
      </c>
    </row>
    <row r="46" spans="1:7" x14ac:dyDescent="0.25">
      <c r="A46">
        <v>10376</v>
      </c>
      <c r="B46" s="1">
        <v>38391</v>
      </c>
      <c r="C46" t="s">
        <v>21</v>
      </c>
      <c r="D46">
        <v>11000</v>
      </c>
      <c r="E46">
        <v>3452.75</v>
      </c>
      <c r="F46">
        <v>7918.6</v>
      </c>
      <c r="G46">
        <v>2</v>
      </c>
    </row>
    <row r="47" spans="1:7" x14ac:dyDescent="0.25">
      <c r="A47">
        <v>10177</v>
      </c>
      <c r="B47" s="1">
        <v>37932</v>
      </c>
      <c r="C47" t="s">
        <v>22</v>
      </c>
      <c r="D47">
        <v>59600</v>
      </c>
      <c r="E47">
        <v>31428.21</v>
      </c>
      <c r="F47">
        <v>31428.21</v>
      </c>
      <c r="G47">
        <v>1</v>
      </c>
    </row>
    <row r="48" spans="1:7" x14ac:dyDescent="0.25">
      <c r="A48">
        <v>10231</v>
      </c>
      <c r="B48" s="1">
        <v>38065</v>
      </c>
      <c r="C48" t="s">
        <v>22</v>
      </c>
      <c r="D48">
        <v>59600</v>
      </c>
      <c r="E48">
        <v>15322.93</v>
      </c>
      <c r="F48">
        <v>46751.14</v>
      </c>
      <c r="G48">
        <v>2</v>
      </c>
    </row>
    <row r="49" spans="1:7" x14ac:dyDescent="0.25">
      <c r="A49">
        <v>10228</v>
      </c>
      <c r="B49" s="1">
        <v>38056</v>
      </c>
      <c r="C49" t="s">
        <v>23</v>
      </c>
      <c r="D49">
        <v>43400</v>
      </c>
      <c r="E49">
        <v>20355.240000000002</v>
      </c>
      <c r="F49">
        <v>20355.240000000002</v>
      </c>
      <c r="G49">
        <v>1</v>
      </c>
    </row>
    <row r="50" spans="1:7" x14ac:dyDescent="0.25">
      <c r="A50">
        <v>10249</v>
      </c>
      <c r="B50" s="1">
        <v>38115</v>
      </c>
      <c r="C50" t="s">
        <v>23</v>
      </c>
      <c r="D50">
        <v>43400</v>
      </c>
      <c r="E50">
        <v>11843.45</v>
      </c>
      <c r="F50">
        <v>32198.69</v>
      </c>
      <c r="G50">
        <v>2</v>
      </c>
    </row>
    <row r="51" spans="1:7" x14ac:dyDescent="0.25">
      <c r="A51">
        <v>10206</v>
      </c>
      <c r="B51" s="1">
        <v>37960</v>
      </c>
      <c r="C51" t="s">
        <v>24</v>
      </c>
      <c r="D51">
        <v>90300</v>
      </c>
      <c r="E51">
        <v>36527.61</v>
      </c>
      <c r="F51">
        <v>36527.61</v>
      </c>
      <c r="G51">
        <v>1</v>
      </c>
    </row>
    <row r="52" spans="1:7" x14ac:dyDescent="0.25">
      <c r="A52">
        <v>10313</v>
      </c>
      <c r="B52" s="1">
        <v>38282</v>
      </c>
      <c r="C52" t="s">
        <v>24</v>
      </c>
      <c r="D52">
        <v>90300</v>
      </c>
      <c r="E52">
        <v>33594.58</v>
      </c>
      <c r="F52">
        <v>70122.19</v>
      </c>
      <c r="G52">
        <v>2</v>
      </c>
    </row>
    <row r="53" spans="1:7" x14ac:dyDescent="0.25">
      <c r="A53">
        <v>10183</v>
      </c>
      <c r="B53" s="1">
        <v>37938</v>
      </c>
      <c r="C53" t="s">
        <v>25</v>
      </c>
      <c r="D53">
        <v>81100</v>
      </c>
      <c r="E53">
        <v>34606.28</v>
      </c>
      <c r="F53">
        <v>34606.28</v>
      </c>
      <c r="G53">
        <v>1</v>
      </c>
    </row>
    <row r="54" spans="1:7" x14ac:dyDescent="0.25">
      <c r="A54">
        <v>10307</v>
      </c>
      <c r="B54" s="1">
        <v>38274</v>
      </c>
      <c r="C54" t="s">
        <v>25</v>
      </c>
      <c r="D54">
        <v>81100</v>
      </c>
      <c r="E54">
        <v>23333.06</v>
      </c>
      <c r="F54">
        <v>57939.34</v>
      </c>
      <c r="G54">
        <v>2</v>
      </c>
    </row>
    <row r="55" spans="1:7" x14ac:dyDescent="0.25">
      <c r="A55">
        <v>10115</v>
      </c>
      <c r="B55" s="1">
        <v>37715</v>
      </c>
      <c r="C55" t="s">
        <v>26</v>
      </c>
      <c r="D55">
        <v>67500</v>
      </c>
      <c r="E55">
        <v>21665.98</v>
      </c>
      <c r="F55">
        <v>21665.98</v>
      </c>
      <c r="G55">
        <v>1</v>
      </c>
    </row>
    <row r="56" spans="1:7" x14ac:dyDescent="0.25">
      <c r="A56">
        <v>10163</v>
      </c>
      <c r="B56" s="1">
        <v>37914</v>
      </c>
      <c r="C56" t="s">
        <v>26</v>
      </c>
      <c r="D56">
        <v>67500</v>
      </c>
      <c r="E56">
        <v>22042.37</v>
      </c>
      <c r="F56">
        <v>43708.35</v>
      </c>
      <c r="G56">
        <v>2</v>
      </c>
    </row>
    <row r="57" spans="1:7" x14ac:dyDescent="0.25">
      <c r="A57">
        <v>10337</v>
      </c>
      <c r="B57" s="1">
        <v>38312</v>
      </c>
      <c r="C57" t="s">
        <v>26</v>
      </c>
      <c r="D57">
        <v>67500</v>
      </c>
      <c r="E57">
        <v>25505.98</v>
      </c>
      <c r="F57">
        <v>69214.33</v>
      </c>
      <c r="G57">
        <v>3</v>
      </c>
    </row>
    <row r="58" spans="1:7" x14ac:dyDescent="0.25">
      <c r="A58">
        <v>10220</v>
      </c>
      <c r="B58" s="1">
        <v>38029</v>
      </c>
      <c r="C58" t="s">
        <v>27</v>
      </c>
      <c r="D58">
        <v>69400</v>
      </c>
      <c r="E58">
        <v>32538.74</v>
      </c>
      <c r="F58">
        <v>32538.74</v>
      </c>
      <c r="G58">
        <v>1</v>
      </c>
    </row>
    <row r="59" spans="1:7" x14ac:dyDescent="0.25">
      <c r="A59">
        <v>10297</v>
      </c>
      <c r="B59" s="1">
        <v>38246</v>
      </c>
      <c r="C59" t="s">
        <v>27</v>
      </c>
      <c r="D59">
        <v>69400</v>
      </c>
      <c r="E59">
        <v>17359.53</v>
      </c>
      <c r="F59">
        <v>49898.27</v>
      </c>
      <c r="G59">
        <v>2</v>
      </c>
    </row>
    <row r="60" spans="1:7" x14ac:dyDescent="0.25">
      <c r="A60">
        <v>10222</v>
      </c>
      <c r="B60" s="1">
        <v>38036</v>
      </c>
      <c r="C60" t="s">
        <v>28</v>
      </c>
      <c r="D60">
        <v>105000</v>
      </c>
      <c r="E60">
        <v>56822.65</v>
      </c>
      <c r="F60">
        <v>56822.65</v>
      </c>
      <c r="G60">
        <v>1</v>
      </c>
    </row>
    <row r="61" spans="1:7" x14ac:dyDescent="0.25">
      <c r="A61">
        <v>10226</v>
      </c>
      <c r="B61" s="1">
        <v>38043</v>
      </c>
      <c r="C61" t="s">
        <v>28</v>
      </c>
      <c r="D61">
        <v>105000</v>
      </c>
      <c r="E61">
        <v>23552.59</v>
      </c>
      <c r="F61">
        <v>80375.240000000005</v>
      </c>
      <c r="G61">
        <v>2</v>
      </c>
    </row>
    <row r="62" spans="1:7" x14ac:dyDescent="0.25">
      <c r="A62">
        <v>10147</v>
      </c>
      <c r="B62" s="1">
        <v>37869</v>
      </c>
      <c r="C62" t="s">
        <v>29</v>
      </c>
      <c r="D62">
        <v>70700</v>
      </c>
      <c r="E62">
        <v>32680.31</v>
      </c>
      <c r="F62">
        <v>32680.31</v>
      </c>
      <c r="G62">
        <v>1</v>
      </c>
    </row>
    <row r="63" spans="1:7" x14ac:dyDescent="0.25">
      <c r="A63">
        <v>10274</v>
      </c>
      <c r="B63" s="1">
        <v>38189</v>
      </c>
      <c r="C63" t="s">
        <v>29</v>
      </c>
      <c r="D63">
        <v>70700</v>
      </c>
      <c r="E63">
        <v>12530.51</v>
      </c>
      <c r="F63">
        <v>45210.82</v>
      </c>
      <c r="G63">
        <v>2</v>
      </c>
    </row>
    <row r="64" spans="1:7" x14ac:dyDescent="0.25">
      <c r="A64">
        <v>10369</v>
      </c>
      <c r="B64" s="1">
        <v>38372</v>
      </c>
      <c r="C64" t="s">
        <v>29</v>
      </c>
      <c r="D64">
        <v>70700</v>
      </c>
      <c r="E64">
        <v>28322.83</v>
      </c>
      <c r="F64">
        <v>73533.649999999994</v>
      </c>
      <c r="G64">
        <v>3</v>
      </c>
    </row>
    <row r="65" spans="1:7" x14ac:dyDescent="0.25">
      <c r="A65">
        <v>10159</v>
      </c>
      <c r="B65" s="1">
        <v>37904</v>
      </c>
      <c r="C65" t="s">
        <v>30</v>
      </c>
      <c r="D65">
        <v>105000</v>
      </c>
      <c r="E65">
        <v>54682.68</v>
      </c>
      <c r="F65">
        <v>54682.68</v>
      </c>
      <c r="G65">
        <v>1</v>
      </c>
    </row>
    <row r="66" spans="1:7" x14ac:dyDescent="0.25">
      <c r="A66">
        <v>10162</v>
      </c>
      <c r="B66" s="1">
        <v>37912</v>
      </c>
      <c r="C66" t="s">
        <v>30</v>
      </c>
      <c r="D66">
        <v>105000</v>
      </c>
      <c r="E66">
        <v>30876.44</v>
      </c>
      <c r="F66">
        <v>85559.12</v>
      </c>
      <c r="G66">
        <v>2</v>
      </c>
    </row>
    <row r="67" spans="1:7" x14ac:dyDescent="0.25">
      <c r="A67">
        <v>10381</v>
      </c>
      <c r="B67" s="1">
        <v>38400</v>
      </c>
      <c r="C67" t="s">
        <v>30</v>
      </c>
      <c r="D67">
        <v>105000</v>
      </c>
      <c r="E67">
        <v>32626.09</v>
      </c>
      <c r="F67">
        <v>118185.21</v>
      </c>
      <c r="G67">
        <v>3</v>
      </c>
    </row>
    <row r="68" spans="1:7" x14ac:dyDescent="0.25">
      <c r="A68">
        <v>10384</v>
      </c>
      <c r="B68" s="1">
        <v>38406</v>
      </c>
      <c r="C68" t="s">
        <v>30</v>
      </c>
      <c r="D68">
        <v>105000</v>
      </c>
      <c r="E68">
        <v>14155.57</v>
      </c>
      <c r="F68">
        <v>132340.78</v>
      </c>
      <c r="G68">
        <v>4</v>
      </c>
    </row>
    <row r="69" spans="1:7" x14ac:dyDescent="0.25">
      <c r="A69">
        <v>10126</v>
      </c>
      <c r="B69" s="1">
        <v>37769</v>
      </c>
      <c r="C69" t="s">
        <v>31</v>
      </c>
      <c r="D69">
        <v>104600</v>
      </c>
      <c r="E69">
        <v>57131.92</v>
      </c>
      <c r="F69">
        <v>57131.92</v>
      </c>
      <c r="G69">
        <v>1</v>
      </c>
    </row>
    <row r="70" spans="1:7" x14ac:dyDescent="0.25">
      <c r="A70">
        <v>10214</v>
      </c>
      <c r="B70" s="1">
        <v>38012</v>
      </c>
      <c r="C70" t="s">
        <v>31</v>
      </c>
      <c r="D70">
        <v>104600</v>
      </c>
      <c r="E70">
        <v>22162.61</v>
      </c>
      <c r="F70">
        <v>79294.53</v>
      </c>
      <c r="G70">
        <v>2</v>
      </c>
    </row>
    <row r="71" spans="1:7" x14ac:dyDescent="0.25">
      <c r="A71">
        <v>10348</v>
      </c>
      <c r="B71" s="1">
        <v>38292</v>
      </c>
      <c r="C71" t="s">
        <v>31</v>
      </c>
      <c r="D71">
        <v>104600</v>
      </c>
      <c r="E71">
        <v>33145.56</v>
      </c>
      <c r="F71">
        <v>112440.09</v>
      </c>
      <c r="G71">
        <v>3</v>
      </c>
    </row>
    <row r="72" spans="1:7" x14ac:dyDescent="0.25">
      <c r="A72">
        <v>10108</v>
      </c>
      <c r="B72" s="1">
        <v>37683</v>
      </c>
      <c r="C72" t="s">
        <v>32</v>
      </c>
      <c r="D72">
        <v>81500</v>
      </c>
      <c r="E72">
        <v>51001.22</v>
      </c>
      <c r="F72">
        <v>51001.22</v>
      </c>
      <c r="G72">
        <v>1</v>
      </c>
    </row>
    <row r="73" spans="1:7" x14ac:dyDescent="0.25">
      <c r="A73">
        <v>10198</v>
      </c>
      <c r="B73" s="1">
        <v>37952</v>
      </c>
      <c r="C73" t="s">
        <v>32</v>
      </c>
      <c r="D73">
        <v>81500</v>
      </c>
      <c r="E73">
        <v>20644.240000000002</v>
      </c>
      <c r="F73">
        <v>71645.460000000006</v>
      </c>
      <c r="G73">
        <v>2</v>
      </c>
    </row>
    <row r="74" spans="1:7" x14ac:dyDescent="0.25">
      <c r="A74">
        <v>10330</v>
      </c>
      <c r="B74" s="1">
        <v>38307</v>
      </c>
      <c r="C74" t="s">
        <v>32</v>
      </c>
      <c r="D74">
        <v>81500</v>
      </c>
      <c r="E74">
        <v>15822.84</v>
      </c>
      <c r="F74">
        <v>87468.3</v>
      </c>
      <c r="G74">
        <v>3</v>
      </c>
    </row>
    <row r="75" spans="1:7" x14ac:dyDescent="0.25">
      <c r="A75">
        <v>10180</v>
      </c>
      <c r="B75" s="1">
        <v>37936</v>
      </c>
      <c r="C75" t="s">
        <v>33</v>
      </c>
      <c r="D75">
        <v>82900</v>
      </c>
      <c r="E75">
        <v>42783.81</v>
      </c>
      <c r="F75">
        <v>42783.81</v>
      </c>
      <c r="G75">
        <v>1</v>
      </c>
    </row>
    <row r="76" spans="1:7" x14ac:dyDescent="0.25">
      <c r="A76">
        <v>10224</v>
      </c>
      <c r="B76" s="1">
        <v>38038</v>
      </c>
      <c r="C76" t="s">
        <v>33</v>
      </c>
      <c r="D76">
        <v>82900</v>
      </c>
      <c r="E76">
        <v>18997.89</v>
      </c>
      <c r="F76">
        <v>61781.7</v>
      </c>
      <c r="G76">
        <v>2</v>
      </c>
    </row>
    <row r="77" spans="1:7" x14ac:dyDescent="0.25">
      <c r="A77">
        <v>10105</v>
      </c>
      <c r="B77" s="1">
        <v>37663</v>
      </c>
      <c r="C77" t="s">
        <v>34</v>
      </c>
      <c r="D77">
        <v>83400</v>
      </c>
      <c r="E77">
        <v>53959.21</v>
      </c>
      <c r="F77">
        <v>53959.21</v>
      </c>
      <c r="G77">
        <v>1</v>
      </c>
    </row>
    <row r="78" spans="1:7" x14ac:dyDescent="0.25">
      <c r="A78">
        <v>10238</v>
      </c>
      <c r="B78" s="1">
        <v>38086</v>
      </c>
      <c r="C78" t="s">
        <v>34</v>
      </c>
      <c r="D78">
        <v>83400</v>
      </c>
      <c r="E78">
        <v>28211.7</v>
      </c>
      <c r="F78">
        <v>82170.91</v>
      </c>
      <c r="G78">
        <v>2</v>
      </c>
    </row>
    <row r="79" spans="1:7" x14ac:dyDescent="0.25">
      <c r="A79">
        <v>10256</v>
      </c>
      <c r="B79" s="1">
        <v>38146</v>
      </c>
      <c r="C79" t="s">
        <v>34</v>
      </c>
      <c r="D79">
        <v>83400</v>
      </c>
      <c r="E79">
        <v>4710.7299999999996</v>
      </c>
      <c r="F79">
        <v>86881.64</v>
      </c>
      <c r="G79">
        <v>3</v>
      </c>
    </row>
    <row r="80" spans="1:7" x14ac:dyDescent="0.25">
      <c r="A80">
        <v>10327</v>
      </c>
      <c r="B80" s="1">
        <v>38301</v>
      </c>
      <c r="C80" t="s">
        <v>34</v>
      </c>
      <c r="D80">
        <v>83400</v>
      </c>
      <c r="E80">
        <v>20564.86</v>
      </c>
      <c r="F80">
        <v>107446.5</v>
      </c>
      <c r="G80">
        <v>4</v>
      </c>
    </row>
    <row r="81" spans="1:7" x14ac:dyDescent="0.25">
      <c r="A81">
        <v>10406</v>
      </c>
      <c r="B81" s="1">
        <v>38457</v>
      </c>
      <c r="C81" t="s">
        <v>34</v>
      </c>
      <c r="D81">
        <v>83400</v>
      </c>
      <c r="E81">
        <v>21638.62</v>
      </c>
      <c r="F81">
        <v>129085.12</v>
      </c>
      <c r="G81">
        <v>5</v>
      </c>
    </row>
    <row r="82" spans="1:7" x14ac:dyDescent="0.25">
      <c r="A82">
        <v>10272</v>
      </c>
      <c r="B82" s="1">
        <v>38188</v>
      </c>
      <c r="C82" t="s">
        <v>35</v>
      </c>
      <c r="D82">
        <v>100600</v>
      </c>
      <c r="E82">
        <v>23715.7</v>
      </c>
      <c r="F82">
        <v>23715.7</v>
      </c>
      <c r="G82">
        <v>1</v>
      </c>
    </row>
    <row r="83" spans="1:7" x14ac:dyDescent="0.25">
      <c r="A83">
        <v>10281</v>
      </c>
      <c r="B83" s="1">
        <v>38218</v>
      </c>
      <c r="C83" t="s">
        <v>35</v>
      </c>
      <c r="D83">
        <v>100600</v>
      </c>
      <c r="E83">
        <v>39641.43</v>
      </c>
      <c r="F83">
        <v>63357.13</v>
      </c>
      <c r="G83">
        <v>2</v>
      </c>
    </row>
    <row r="84" spans="1:7" x14ac:dyDescent="0.25">
      <c r="A84">
        <v>10318</v>
      </c>
      <c r="B84" s="1">
        <v>38293</v>
      </c>
      <c r="C84" t="s">
        <v>35</v>
      </c>
      <c r="D84">
        <v>100600</v>
      </c>
      <c r="E84">
        <v>35152.120000000003</v>
      </c>
      <c r="F84">
        <v>98509.25</v>
      </c>
      <c r="G84">
        <v>3</v>
      </c>
    </row>
    <row r="85" spans="1:7" x14ac:dyDescent="0.25">
      <c r="A85">
        <v>10422</v>
      </c>
      <c r="B85" s="1">
        <v>38502</v>
      </c>
      <c r="C85" t="s">
        <v>35</v>
      </c>
      <c r="D85">
        <v>100600</v>
      </c>
      <c r="E85">
        <v>5849.44</v>
      </c>
      <c r="F85">
        <v>104358.69</v>
      </c>
      <c r="G85">
        <v>4</v>
      </c>
    </row>
    <row r="86" spans="1:7" x14ac:dyDescent="0.25">
      <c r="A86">
        <v>10207</v>
      </c>
      <c r="B86" s="1">
        <v>37964</v>
      </c>
      <c r="C86" t="s">
        <v>36</v>
      </c>
      <c r="D86">
        <v>85100</v>
      </c>
      <c r="E86">
        <v>59265.14</v>
      </c>
      <c r="F86">
        <v>59265.14</v>
      </c>
      <c r="G86">
        <v>1</v>
      </c>
    </row>
    <row r="87" spans="1:7" x14ac:dyDescent="0.25">
      <c r="A87">
        <v>10243</v>
      </c>
      <c r="B87" s="1">
        <v>38103</v>
      </c>
      <c r="C87" t="s">
        <v>36</v>
      </c>
      <c r="D87">
        <v>85100</v>
      </c>
      <c r="E87">
        <v>6276.6</v>
      </c>
      <c r="F87">
        <v>65541.740000000005</v>
      </c>
      <c r="G87">
        <v>2</v>
      </c>
    </row>
    <row r="88" spans="1:7" x14ac:dyDescent="0.25">
      <c r="A88">
        <v>10186</v>
      </c>
      <c r="B88" s="1">
        <v>37939</v>
      </c>
      <c r="C88" t="s">
        <v>37</v>
      </c>
      <c r="D88">
        <v>43300</v>
      </c>
      <c r="E88">
        <v>22275.73</v>
      </c>
      <c r="F88">
        <v>22275.73</v>
      </c>
      <c r="G88">
        <v>1</v>
      </c>
    </row>
    <row r="89" spans="1:7" x14ac:dyDescent="0.25">
      <c r="A89">
        <v>10213</v>
      </c>
      <c r="B89" s="1">
        <v>38008</v>
      </c>
      <c r="C89" t="s">
        <v>37</v>
      </c>
      <c r="D89">
        <v>43300</v>
      </c>
      <c r="E89">
        <v>7310.42</v>
      </c>
      <c r="F89">
        <v>29586.15</v>
      </c>
      <c r="G89">
        <v>2</v>
      </c>
    </row>
    <row r="90" spans="1:7" x14ac:dyDescent="0.25">
      <c r="A90">
        <v>10132</v>
      </c>
      <c r="B90" s="1">
        <v>37797</v>
      </c>
      <c r="C90" t="s">
        <v>38</v>
      </c>
      <c r="D90">
        <v>88000</v>
      </c>
      <c r="E90">
        <v>2880</v>
      </c>
      <c r="F90">
        <v>2880</v>
      </c>
      <c r="G90">
        <v>1</v>
      </c>
    </row>
    <row r="91" spans="1:7" x14ac:dyDescent="0.25">
      <c r="A91">
        <v>10254</v>
      </c>
      <c r="B91" s="1">
        <v>38141</v>
      </c>
      <c r="C91" t="s">
        <v>38</v>
      </c>
      <c r="D91">
        <v>88000</v>
      </c>
      <c r="E91">
        <v>37281.360000000001</v>
      </c>
      <c r="F91">
        <v>40161.360000000001</v>
      </c>
      <c r="G91">
        <v>2</v>
      </c>
    </row>
    <row r="92" spans="1:7" x14ac:dyDescent="0.25">
      <c r="A92">
        <v>10354</v>
      </c>
      <c r="B92" s="1">
        <v>38325</v>
      </c>
      <c r="C92" t="s">
        <v>38</v>
      </c>
      <c r="D92">
        <v>88000</v>
      </c>
      <c r="E92">
        <v>39440.589999999997</v>
      </c>
      <c r="F92">
        <v>79601.95</v>
      </c>
      <c r="G92">
        <v>3</v>
      </c>
    </row>
    <row r="93" spans="1:7" x14ac:dyDescent="0.25">
      <c r="A93">
        <v>10393</v>
      </c>
      <c r="B93" s="1">
        <v>38422</v>
      </c>
      <c r="C93" t="s">
        <v>38</v>
      </c>
      <c r="D93">
        <v>88000</v>
      </c>
      <c r="E93">
        <v>33593.32</v>
      </c>
      <c r="F93">
        <v>113195.27</v>
      </c>
      <c r="G93">
        <v>4</v>
      </c>
    </row>
    <row r="94" spans="1:7" x14ac:dyDescent="0.25">
      <c r="A94">
        <v>10404</v>
      </c>
      <c r="B94" s="1">
        <v>38450</v>
      </c>
      <c r="C94" t="s">
        <v>38</v>
      </c>
      <c r="D94">
        <v>88000</v>
      </c>
      <c r="E94">
        <v>41426.81</v>
      </c>
      <c r="F94">
        <v>154622.07999999999</v>
      </c>
      <c r="G94">
        <v>5</v>
      </c>
    </row>
    <row r="95" spans="1:7" x14ac:dyDescent="0.25">
      <c r="A95">
        <v>10117</v>
      </c>
      <c r="B95" s="1">
        <v>37727</v>
      </c>
      <c r="C95" t="s">
        <v>39</v>
      </c>
      <c r="D95">
        <v>103800</v>
      </c>
      <c r="E95">
        <v>44380.15</v>
      </c>
      <c r="F95">
        <v>44380.15</v>
      </c>
      <c r="G95">
        <v>1</v>
      </c>
    </row>
    <row r="96" spans="1:7" x14ac:dyDescent="0.25">
      <c r="A96">
        <v>10150</v>
      </c>
      <c r="B96" s="1">
        <v>37883</v>
      </c>
      <c r="C96" t="s">
        <v>39</v>
      </c>
      <c r="D96">
        <v>103800</v>
      </c>
      <c r="E96">
        <v>38350.15</v>
      </c>
      <c r="F96">
        <v>82730.3</v>
      </c>
      <c r="G96">
        <v>2</v>
      </c>
    </row>
    <row r="97" spans="1:7" x14ac:dyDescent="0.25">
      <c r="A97">
        <v>10165</v>
      </c>
      <c r="B97" s="1">
        <v>37916</v>
      </c>
      <c r="C97" t="s">
        <v>39</v>
      </c>
      <c r="D97">
        <v>103800</v>
      </c>
      <c r="E97">
        <v>67392.850000000006</v>
      </c>
      <c r="F97">
        <v>150123.15</v>
      </c>
      <c r="G97">
        <v>3</v>
      </c>
    </row>
    <row r="98" spans="1:7" x14ac:dyDescent="0.25">
      <c r="A98">
        <v>10277</v>
      </c>
      <c r="B98" s="1">
        <v>38203</v>
      </c>
      <c r="C98" t="s">
        <v>39</v>
      </c>
      <c r="D98">
        <v>103800</v>
      </c>
      <c r="E98">
        <v>2611.84</v>
      </c>
      <c r="F98">
        <v>152734.99</v>
      </c>
      <c r="G98">
        <v>4</v>
      </c>
    </row>
    <row r="99" spans="1:7" x14ac:dyDescent="0.25">
      <c r="A99">
        <v>10387</v>
      </c>
      <c r="B99" s="1">
        <v>38413</v>
      </c>
      <c r="C99" t="s">
        <v>39</v>
      </c>
      <c r="D99">
        <v>103800</v>
      </c>
      <c r="E99">
        <v>3516.04</v>
      </c>
      <c r="F99">
        <v>156251.03</v>
      </c>
      <c r="G99">
        <v>5</v>
      </c>
    </row>
    <row r="100" spans="1:7" x14ac:dyDescent="0.25">
      <c r="A100">
        <v>10118</v>
      </c>
      <c r="B100" s="1">
        <v>37732</v>
      </c>
      <c r="C100" t="s">
        <v>40</v>
      </c>
      <c r="D100">
        <v>60300</v>
      </c>
      <c r="E100">
        <v>3101.4</v>
      </c>
      <c r="F100">
        <v>3101.4</v>
      </c>
      <c r="G100">
        <v>1</v>
      </c>
    </row>
    <row r="101" spans="1:7" x14ac:dyDescent="0.25">
      <c r="A101">
        <v>10197</v>
      </c>
      <c r="B101" s="1">
        <v>37951</v>
      </c>
      <c r="C101" t="s">
        <v>40</v>
      </c>
      <c r="D101">
        <v>60300</v>
      </c>
      <c r="E101">
        <v>40473.86</v>
      </c>
      <c r="F101">
        <v>43575.26</v>
      </c>
      <c r="G101">
        <v>2</v>
      </c>
    </row>
    <row r="102" spans="1:7" x14ac:dyDescent="0.25">
      <c r="A102">
        <v>10340</v>
      </c>
      <c r="B102" s="1">
        <v>38315</v>
      </c>
      <c r="C102" t="s">
        <v>40</v>
      </c>
      <c r="D102">
        <v>60300</v>
      </c>
      <c r="E102">
        <v>24945.21</v>
      </c>
      <c r="F102">
        <v>68520.47</v>
      </c>
      <c r="G102">
        <v>3</v>
      </c>
    </row>
    <row r="103" spans="1:7" x14ac:dyDescent="0.25">
      <c r="A103">
        <v>10104</v>
      </c>
      <c r="B103" s="1">
        <v>37652</v>
      </c>
      <c r="C103" t="s">
        <v>41</v>
      </c>
      <c r="D103">
        <v>227600</v>
      </c>
      <c r="E103">
        <v>40206.199999999997</v>
      </c>
      <c r="F103">
        <v>40206.199999999997</v>
      </c>
      <c r="G103">
        <v>1</v>
      </c>
    </row>
    <row r="104" spans="1:7" x14ac:dyDescent="0.25">
      <c r="A104">
        <v>10128</v>
      </c>
      <c r="B104" s="1">
        <v>37778</v>
      </c>
      <c r="C104" t="s">
        <v>41</v>
      </c>
      <c r="D104">
        <v>227600</v>
      </c>
      <c r="E104">
        <v>13884.99</v>
      </c>
      <c r="F104">
        <v>54091.19</v>
      </c>
      <c r="G104">
        <v>2</v>
      </c>
    </row>
    <row r="105" spans="1:7" x14ac:dyDescent="0.25">
      <c r="A105">
        <v>10133</v>
      </c>
      <c r="B105" s="1">
        <v>37799</v>
      </c>
      <c r="C105" t="s">
        <v>41</v>
      </c>
      <c r="D105">
        <v>227600</v>
      </c>
      <c r="E105">
        <v>22366.04</v>
      </c>
      <c r="F105">
        <v>76457.23</v>
      </c>
      <c r="G105">
        <v>3</v>
      </c>
    </row>
    <row r="106" spans="1:7" x14ac:dyDescent="0.25">
      <c r="A106">
        <v>10153</v>
      </c>
      <c r="B106" s="1">
        <v>37892</v>
      </c>
      <c r="C106" t="s">
        <v>41</v>
      </c>
      <c r="D106">
        <v>227600</v>
      </c>
      <c r="E106">
        <v>44939.85</v>
      </c>
      <c r="F106">
        <v>121397.08</v>
      </c>
      <c r="G106">
        <v>4</v>
      </c>
    </row>
    <row r="107" spans="1:7" x14ac:dyDescent="0.25">
      <c r="A107">
        <v>10156</v>
      </c>
      <c r="B107" s="1">
        <v>37902</v>
      </c>
      <c r="C107" t="s">
        <v>41</v>
      </c>
      <c r="D107">
        <v>227600</v>
      </c>
      <c r="E107">
        <v>4599.5200000000004</v>
      </c>
      <c r="F107">
        <v>125996.6</v>
      </c>
      <c r="G107">
        <v>5</v>
      </c>
    </row>
    <row r="108" spans="1:7" x14ac:dyDescent="0.25">
      <c r="A108">
        <v>10190</v>
      </c>
      <c r="B108" s="1">
        <v>37944</v>
      </c>
      <c r="C108" t="s">
        <v>41</v>
      </c>
      <c r="D108">
        <v>227600</v>
      </c>
      <c r="E108">
        <v>10721.86</v>
      </c>
      <c r="F108">
        <v>136718.46</v>
      </c>
      <c r="G108">
        <v>6</v>
      </c>
    </row>
    <row r="109" spans="1:7" x14ac:dyDescent="0.25">
      <c r="A109">
        <v>10203</v>
      </c>
      <c r="B109" s="1">
        <v>37957</v>
      </c>
      <c r="C109" t="s">
        <v>41</v>
      </c>
      <c r="D109">
        <v>227600</v>
      </c>
      <c r="E109">
        <v>40062.53</v>
      </c>
      <c r="F109">
        <v>176780.99</v>
      </c>
      <c r="G109">
        <v>7</v>
      </c>
    </row>
    <row r="110" spans="1:7" x14ac:dyDescent="0.25">
      <c r="A110">
        <v>10205</v>
      </c>
      <c r="B110" s="1">
        <v>37958</v>
      </c>
      <c r="C110" t="s">
        <v>41</v>
      </c>
      <c r="D110">
        <v>227600</v>
      </c>
      <c r="E110">
        <v>13059.16</v>
      </c>
      <c r="F110">
        <v>189840.15</v>
      </c>
      <c r="G110">
        <v>8</v>
      </c>
    </row>
    <row r="111" spans="1:7" x14ac:dyDescent="0.25">
      <c r="A111">
        <v>10212</v>
      </c>
      <c r="B111" s="1">
        <v>38002</v>
      </c>
      <c r="C111" t="s">
        <v>41</v>
      </c>
      <c r="D111">
        <v>227600</v>
      </c>
      <c r="E111">
        <v>59830.55</v>
      </c>
      <c r="F111">
        <v>249670.7</v>
      </c>
      <c r="G111">
        <v>9</v>
      </c>
    </row>
    <row r="112" spans="1:7" x14ac:dyDescent="0.25">
      <c r="A112">
        <v>10244</v>
      </c>
      <c r="B112" s="1">
        <v>38106</v>
      </c>
      <c r="C112" t="s">
        <v>41</v>
      </c>
      <c r="D112">
        <v>227600</v>
      </c>
      <c r="E112">
        <v>26155.91</v>
      </c>
      <c r="F112">
        <v>275826.61</v>
      </c>
      <c r="G112">
        <v>10</v>
      </c>
    </row>
    <row r="113" spans="1:7" x14ac:dyDescent="0.25">
      <c r="A113">
        <v>10246</v>
      </c>
      <c r="B113" s="1">
        <v>38112</v>
      </c>
      <c r="C113" t="s">
        <v>41</v>
      </c>
      <c r="D113">
        <v>227600</v>
      </c>
      <c r="E113">
        <v>35420.74</v>
      </c>
      <c r="F113">
        <v>311247.34999999998</v>
      </c>
      <c r="G113">
        <v>11</v>
      </c>
    </row>
    <row r="114" spans="1:7" x14ac:dyDescent="0.25">
      <c r="A114">
        <v>10262</v>
      </c>
      <c r="B114" s="1">
        <v>38162</v>
      </c>
      <c r="C114" t="s">
        <v>41</v>
      </c>
      <c r="D114">
        <v>227600</v>
      </c>
      <c r="E114">
        <v>47065.36</v>
      </c>
      <c r="F114">
        <v>358312.71</v>
      </c>
      <c r="G114">
        <v>12</v>
      </c>
    </row>
    <row r="115" spans="1:7" x14ac:dyDescent="0.25">
      <c r="A115">
        <v>10279</v>
      </c>
      <c r="B115" s="1">
        <v>38208</v>
      </c>
      <c r="C115" t="s">
        <v>41</v>
      </c>
      <c r="D115">
        <v>227600</v>
      </c>
      <c r="E115">
        <v>20009.53</v>
      </c>
      <c r="F115">
        <v>378322.24</v>
      </c>
      <c r="G115">
        <v>13</v>
      </c>
    </row>
    <row r="116" spans="1:7" x14ac:dyDescent="0.25">
      <c r="A116">
        <v>10311</v>
      </c>
      <c r="B116" s="1">
        <v>38276</v>
      </c>
      <c r="C116" t="s">
        <v>41</v>
      </c>
      <c r="D116">
        <v>227600</v>
      </c>
      <c r="E116">
        <v>36140.379999999997</v>
      </c>
      <c r="F116">
        <v>414462.62</v>
      </c>
      <c r="G116">
        <v>14</v>
      </c>
    </row>
    <row r="117" spans="1:7" x14ac:dyDescent="0.25">
      <c r="A117">
        <v>10350</v>
      </c>
      <c r="B117" s="1">
        <v>38323</v>
      </c>
      <c r="C117" t="s">
        <v>41</v>
      </c>
      <c r="D117">
        <v>227600</v>
      </c>
      <c r="E117">
        <v>46493.16</v>
      </c>
      <c r="F117">
        <v>460955.78</v>
      </c>
      <c r="G117">
        <v>15</v>
      </c>
    </row>
    <row r="118" spans="1:7" x14ac:dyDescent="0.25">
      <c r="A118">
        <v>10355</v>
      </c>
      <c r="B118" s="1">
        <v>38328</v>
      </c>
      <c r="C118" t="s">
        <v>41</v>
      </c>
      <c r="D118">
        <v>227600</v>
      </c>
      <c r="E118">
        <v>25529.78</v>
      </c>
      <c r="F118">
        <v>486485.56</v>
      </c>
      <c r="G118">
        <v>16</v>
      </c>
    </row>
    <row r="119" spans="1:7" x14ac:dyDescent="0.25">
      <c r="A119">
        <v>10358</v>
      </c>
      <c r="B119" s="1">
        <v>38331</v>
      </c>
      <c r="C119" t="s">
        <v>41</v>
      </c>
      <c r="D119">
        <v>227600</v>
      </c>
      <c r="E119">
        <v>44185.46</v>
      </c>
      <c r="F119">
        <v>530671.02</v>
      </c>
      <c r="G119">
        <v>17</v>
      </c>
    </row>
    <row r="120" spans="1:7" x14ac:dyDescent="0.25">
      <c r="A120">
        <v>10378</v>
      </c>
      <c r="B120" s="1">
        <v>38393</v>
      </c>
      <c r="C120" t="s">
        <v>41</v>
      </c>
      <c r="D120">
        <v>227600</v>
      </c>
      <c r="E120">
        <v>32289.119999999999</v>
      </c>
      <c r="F120">
        <v>579581.41</v>
      </c>
      <c r="G120">
        <v>18</v>
      </c>
    </row>
    <row r="121" spans="1:7" x14ac:dyDescent="0.25">
      <c r="A121">
        <v>10379</v>
      </c>
      <c r="B121" s="1">
        <v>38393</v>
      </c>
      <c r="C121" t="s">
        <v>41</v>
      </c>
      <c r="D121">
        <v>227600</v>
      </c>
      <c r="E121">
        <v>16621.27</v>
      </c>
      <c r="F121">
        <v>579581.41</v>
      </c>
      <c r="G121">
        <v>19</v>
      </c>
    </row>
    <row r="122" spans="1:7" x14ac:dyDescent="0.25">
      <c r="A122">
        <v>10380</v>
      </c>
      <c r="B122" s="1">
        <v>38399</v>
      </c>
      <c r="C122" t="s">
        <v>41</v>
      </c>
      <c r="D122">
        <v>227600</v>
      </c>
      <c r="E122">
        <v>34404.21</v>
      </c>
      <c r="F122">
        <v>613985.62</v>
      </c>
      <c r="G122">
        <v>20</v>
      </c>
    </row>
    <row r="123" spans="1:7" x14ac:dyDescent="0.25">
      <c r="A123">
        <v>10383</v>
      </c>
      <c r="B123" s="1">
        <v>38405</v>
      </c>
      <c r="C123" t="s">
        <v>41</v>
      </c>
      <c r="D123">
        <v>227600</v>
      </c>
      <c r="E123">
        <v>36851.980000000003</v>
      </c>
      <c r="F123">
        <v>650837.6</v>
      </c>
      <c r="G123">
        <v>21</v>
      </c>
    </row>
    <row r="124" spans="1:7" x14ac:dyDescent="0.25">
      <c r="A124">
        <v>10386</v>
      </c>
      <c r="B124" s="1">
        <v>38412</v>
      </c>
      <c r="C124" t="s">
        <v>41</v>
      </c>
      <c r="D124">
        <v>227600</v>
      </c>
      <c r="E124">
        <v>46968.52</v>
      </c>
      <c r="F124">
        <v>697806.12</v>
      </c>
      <c r="G124">
        <v>22</v>
      </c>
    </row>
    <row r="125" spans="1:7" x14ac:dyDescent="0.25">
      <c r="A125">
        <v>10394</v>
      </c>
      <c r="B125" s="1">
        <v>38426</v>
      </c>
      <c r="C125" t="s">
        <v>41</v>
      </c>
      <c r="D125">
        <v>227600</v>
      </c>
      <c r="E125">
        <v>18102.740000000002</v>
      </c>
      <c r="F125">
        <v>715908.86</v>
      </c>
      <c r="G125">
        <v>23</v>
      </c>
    </row>
    <row r="126" spans="1:7" x14ac:dyDescent="0.25">
      <c r="A126">
        <v>10412</v>
      </c>
      <c r="B126" s="1">
        <v>38475</v>
      </c>
      <c r="C126" t="s">
        <v>41</v>
      </c>
      <c r="D126">
        <v>227600</v>
      </c>
      <c r="E126">
        <v>46895.48</v>
      </c>
      <c r="F126">
        <v>762804.34</v>
      </c>
      <c r="G126">
        <v>24</v>
      </c>
    </row>
    <row r="127" spans="1:7" x14ac:dyDescent="0.25">
      <c r="A127">
        <v>10417</v>
      </c>
      <c r="B127" s="1">
        <v>38485</v>
      </c>
      <c r="C127" t="s">
        <v>41</v>
      </c>
      <c r="D127">
        <v>227600</v>
      </c>
      <c r="E127">
        <v>28574.9</v>
      </c>
      <c r="F127">
        <v>791379.24</v>
      </c>
      <c r="G127">
        <v>25</v>
      </c>
    </row>
    <row r="128" spans="1:7" x14ac:dyDescent="0.25">
      <c r="A128">
        <v>10424</v>
      </c>
      <c r="B128" s="1">
        <v>38503</v>
      </c>
      <c r="C128" t="s">
        <v>41</v>
      </c>
      <c r="D128">
        <v>227600</v>
      </c>
      <c r="E128">
        <v>29310.3</v>
      </c>
      <c r="F128">
        <v>820689.54</v>
      </c>
      <c r="G128">
        <v>26</v>
      </c>
    </row>
    <row r="129" spans="1:7" x14ac:dyDescent="0.25">
      <c r="A129">
        <v>10234</v>
      </c>
      <c r="B129" s="1">
        <v>38076</v>
      </c>
      <c r="C129" t="s">
        <v>42</v>
      </c>
      <c r="D129">
        <v>86800</v>
      </c>
      <c r="E129">
        <v>31670.37</v>
      </c>
      <c r="F129">
        <v>31670.37</v>
      </c>
      <c r="G129">
        <v>1</v>
      </c>
    </row>
    <row r="130" spans="1:7" x14ac:dyDescent="0.25">
      <c r="A130">
        <v>10268</v>
      </c>
      <c r="B130" s="1">
        <v>38180</v>
      </c>
      <c r="C130" t="s">
        <v>42</v>
      </c>
      <c r="D130">
        <v>86800</v>
      </c>
      <c r="E130">
        <v>35034.57</v>
      </c>
      <c r="F130">
        <v>66704.94</v>
      </c>
      <c r="G130">
        <v>2</v>
      </c>
    </row>
    <row r="131" spans="1:7" x14ac:dyDescent="0.25">
      <c r="A131">
        <v>10418</v>
      </c>
      <c r="B131" s="1">
        <v>38488</v>
      </c>
      <c r="C131" t="s">
        <v>42</v>
      </c>
      <c r="D131">
        <v>86800</v>
      </c>
      <c r="E131">
        <v>23627.439999999999</v>
      </c>
      <c r="F131">
        <v>90332.38</v>
      </c>
      <c r="G131">
        <v>3</v>
      </c>
    </row>
    <row r="132" spans="1:7" x14ac:dyDescent="0.25">
      <c r="A132">
        <v>10157</v>
      </c>
      <c r="B132" s="1">
        <v>37903</v>
      </c>
      <c r="C132" t="s">
        <v>43</v>
      </c>
      <c r="D132">
        <v>34800</v>
      </c>
      <c r="E132">
        <v>17746.259999999998</v>
      </c>
      <c r="F132">
        <v>17746.259999999998</v>
      </c>
      <c r="G132">
        <v>1</v>
      </c>
    </row>
    <row r="133" spans="1:7" x14ac:dyDescent="0.25">
      <c r="A133">
        <v>10218</v>
      </c>
      <c r="B133" s="1">
        <v>38026</v>
      </c>
      <c r="C133" t="s">
        <v>43</v>
      </c>
      <c r="D133">
        <v>34800</v>
      </c>
      <c r="E133">
        <v>7612.06</v>
      </c>
      <c r="F133">
        <v>25358.32</v>
      </c>
      <c r="G133">
        <v>2</v>
      </c>
    </row>
    <row r="134" spans="1:7" x14ac:dyDescent="0.25">
      <c r="A134">
        <v>10166</v>
      </c>
      <c r="B134" s="1">
        <v>37915</v>
      </c>
      <c r="C134" t="s">
        <v>44</v>
      </c>
      <c r="D134">
        <v>85800</v>
      </c>
      <c r="E134">
        <v>9977.85</v>
      </c>
      <c r="F134">
        <v>9977.85</v>
      </c>
      <c r="G134">
        <v>1</v>
      </c>
    </row>
    <row r="135" spans="1:7" x14ac:dyDescent="0.25">
      <c r="A135">
        <v>10321</v>
      </c>
      <c r="B135" s="1">
        <v>38295</v>
      </c>
      <c r="C135" t="s">
        <v>44</v>
      </c>
      <c r="D135">
        <v>85800</v>
      </c>
      <c r="E135">
        <v>48355.87</v>
      </c>
      <c r="F135">
        <v>58333.72</v>
      </c>
      <c r="G135">
        <v>2</v>
      </c>
    </row>
    <row r="136" spans="1:7" x14ac:dyDescent="0.25">
      <c r="A136">
        <v>10388</v>
      </c>
      <c r="B136" s="1">
        <v>38414</v>
      </c>
      <c r="C136" t="s">
        <v>44</v>
      </c>
      <c r="D136">
        <v>85800</v>
      </c>
      <c r="E136">
        <v>30293.77</v>
      </c>
      <c r="F136">
        <v>88627.49</v>
      </c>
      <c r="G136">
        <v>3</v>
      </c>
    </row>
    <row r="137" spans="1:7" x14ac:dyDescent="0.25">
      <c r="A137">
        <v>10172</v>
      </c>
      <c r="B137" s="1">
        <v>37930</v>
      </c>
      <c r="C137" t="s">
        <v>45</v>
      </c>
      <c r="D137">
        <v>84300</v>
      </c>
      <c r="E137">
        <v>24879.08</v>
      </c>
      <c r="F137">
        <v>24879.08</v>
      </c>
      <c r="G137">
        <v>1</v>
      </c>
    </row>
    <row r="138" spans="1:7" x14ac:dyDescent="0.25">
      <c r="A138">
        <v>10263</v>
      </c>
      <c r="B138" s="1">
        <v>38166</v>
      </c>
      <c r="C138" t="s">
        <v>45</v>
      </c>
      <c r="D138">
        <v>84300</v>
      </c>
      <c r="E138">
        <v>42044.77</v>
      </c>
      <c r="F138">
        <v>66923.850000000006</v>
      </c>
      <c r="G138">
        <v>2</v>
      </c>
    </row>
    <row r="139" spans="1:7" x14ac:dyDescent="0.25">
      <c r="A139">
        <v>10413</v>
      </c>
      <c r="B139" s="1">
        <v>38477</v>
      </c>
      <c r="C139" t="s">
        <v>45</v>
      </c>
      <c r="D139">
        <v>84300</v>
      </c>
      <c r="E139">
        <v>28500.78</v>
      </c>
      <c r="F139">
        <v>95424.63</v>
      </c>
      <c r="G139">
        <v>3</v>
      </c>
    </row>
    <row r="140" spans="1:7" x14ac:dyDescent="0.25">
      <c r="A140">
        <v>10131</v>
      </c>
      <c r="B140" s="1">
        <v>37788</v>
      </c>
      <c r="C140" t="s">
        <v>46</v>
      </c>
      <c r="D140">
        <v>49700</v>
      </c>
      <c r="E140">
        <v>17032.29</v>
      </c>
      <c r="F140">
        <v>17032.29</v>
      </c>
      <c r="G140">
        <v>1</v>
      </c>
    </row>
    <row r="141" spans="1:7" x14ac:dyDescent="0.25">
      <c r="A141">
        <v>10146</v>
      </c>
      <c r="B141" s="1">
        <v>37867</v>
      </c>
      <c r="C141" t="s">
        <v>46</v>
      </c>
      <c r="D141">
        <v>49700</v>
      </c>
      <c r="E141">
        <v>6631.36</v>
      </c>
      <c r="F141">
        <v>23663.65</v>
      </c>
      <c r="G141">
        <v>2</v>
      </c>
    </row>
    <row r="142" spans="1:7" x14ac:dyDescent="0.25">
      <c r="A142">
        <v>10353</v>
      </c>
      <c r="B142" s="1">
        <v>38325</v>
      </c>
      <c r="C142" t="s">
        <v>46</v>
      </c>
      <c r="D142">
        <v>49700</v>
      </c>
      <c r="E142">
        <v>26304.13</v>
      </c>
      <c r="F142">
        <v>49967.78</v>
      </c>
      <c r="G142">
        <v>3</v>
      </c>
    </row>
    <row r="143" spans="1:7" x14ac:dyDescent="0.25">
      <c r="A143">
        <v>10264</v>
      </c>
      <c r="B143" s="1">
        <v>38168</v>
      </c>
      <c r="C143" t="s">
        <v>47</v>
      </c>
      <c r="D143">
        <v>41900</v>
      </c>
      <c r="E143">
        <v>18473.71</v>
      </c>
      <c r="F143">
        <v>18473.71</v>
      </c>
      <c r="G143">
        <v>1</v>
      </c>
    </row>
    <row r="144" spans="1:7" x14ac:dyDescent="0.25">
      <c r="A144">
        <v>10295</v>
      </c>
      <c r="B144" s="1">
        <v>38240</v>
      </c>
      <c r="C144" t="s">
        <v>47</v>
      </c>
      <c r="D144">
        <v>41900</v>
      </c>
      <c r="E144">
        <v>15059.76</v>
      </c>
      <c r="F144">
        <v>33533.47</v>
      </c>
      <c r="G144">
        <v>2</v>
      </c>
    </row>
    <row r="145" spans="1:7" x14ac:dyDescent="0.25">
      <c r="A145">
        <v>10414</v>
      </c>
      <c r="B145" s="1">
        <v>38478</v>
      </c>
      <c r="C145" t="s">
        <v>47</v>
      </c>
      <c r="D145">
        <v>41900</v>
      </c>
      <c r="E145">
        <v>50806.85</v>
      </c>
      <c r="F145">
        <v>84340.32</v>
      </c>
      <c r="G145">
        <v>3</v>
      </c>
    </row>
    <row r="146" spans="1:7" x14ac:dyDescent="0.25">
      <c r="A146">
        <v>10232</v>
      </c>
      <c r="B146" s="1">
        <v>38066</v>
      </c>
      <c r="C146" t="s">
        <v>48</v>
      </c>
      <c r="D146">
        <v>93900</v>
      </c>
      <c r="E146">
        <v>24995.61</v>
      </c>
      <c r="F146">
        <v>24995.61</v>
      </c>
      <c r="G146">
        <v>1</v>
      </c>
    </row>
    <row r="147" spans="1:7" x14ac:dyDescent="0.25">
      <c r="A147">
        <v>10316</v>
      </c>
      <c r="B147" s="1">
        <v>38292</v>
      </c>
      <c r="C147" t="s">
        <v>48</v>
      </c>
      <c r="D147">
        <v>93900</v>
      </c>
      <c r="E147">
        <v>46788.14</v>
      </c>
      <c r="F147">
        <v>71783.75</v>
      </c>
      <c r="G147">
        <v>2</v>
      </c>
    </row>
    <row r="148" spans="1:7" x14ac:dyDescent="0.25">
      <c r="A148">
        <v>10202</v>
      </c>
      <c r="B148" s="1">
        <v>37957</v>
      </c>
      <c r="C148" t="s">
        <v>49</v>
      </c>
      <c r="D148">
        <v>77700</v>
      </c>
      <c r="E148">
        <v>20220.04</v>
      </c>
      <c r="F148">
        <v>20220.04</v>
      </c>
      <c r="G148">
        <v>1</v>
      </c>
    </row>
    <row r="149" spans="1:7" x14ac:dyDescent="0.25">
      <c r="A149">
        <v>10260</v>
      </c>
      <c r="B149" s="1">
        <v>38154</v>
      </c>
      <c r="C149" t="s">
        <v>49</v>
      </c>
      <c r="D149">
        <v>77700</v>
      </c>
      <c r="E149">
        <v>37769.379999999997</v>
      </c>
      <c r="F149">
        <v>57989.42</v>
      </c>
      <c r="G149">
        <v>2</v>
      </c>
    </row>
    <row r="150" spans="1:7" x14ac:dyDescent="0.25">
      <c r="A150">
        <v>10410</v>
      </c>
      <c r="B150" s="1">
        <v>38471</v>
      </c>
      <c r="C150" t="s">
        <v>49</v>
      </c>
      <c r="D150">
        <v>77700</v>
      </c>
      <c r="E150">
        <v>36442.339999999997</v>
      </c>
      <c r="F150">
        <v>94431.76</v>
      </c>
      <c r="G150">
        <v>3</v>
      </c>
    </row>
    <row r="151" spans="1:7" x14ac:dyDescent="0.25">
      <c r="A151">
        <v>10217</v>
      </c>
      <c r="B151" s="1">
        <v>38021</v>
      </c>
      <c r="C151" t="s">
        <v>50</v>
      </c>
      <c r="D151">
        <v>97900</v>
      </c>
      <c r="E151">
        <v>22474.17</v>
      </c>
      <c r="F151">
        <v>22474.17</v>
      </c>
      <c r="G151">
        <v>1</v>
      </c>
    </row>
    <row r="152" spans="1:7" x14ac:dyDescent="0.25">
      <c r="A152">
        <v>10259</v>
      </c>
      <c r="B152" s="1">
        <v>38153</v>
      </c>
      <c r="C152" t="s">
        <v>50</v>
      </c>
      <c r="D152">
        <v>97900</v>
      </c>
      <c r="E152">
        <v>44160.92</v>
      </c>
      <c r="F152">
        <v>66635.09</v>
      </c>
      <c r="G152">
        <v>2</v>
      </c>
    </row>
    <row r="153" spans="1:7" x14ac:dyDescent="0.25">
      <c r="A153">
        <v>10288</v>
      </c>
      <c r="B153" s="1">
        <v>38231</v>
      </c>
      <c r="C153" t="s">
        <v>50</v>
      </c>
      <c r="D153">
        <v>97900</v>
      </c>
      <c r="E153">
        <v>38785.480000000003</v>
      </c>
      <c r="F153">
        <v>105420.57</v>
      </c>
      <c r="G153">
        <v>3</v>
      </c>
    </row>
    <row r="154" spans="1:7" x14ac:dyDescent="0.25">
      <c r="A154">
        <v>10409</v>
      </c>
      <c r="B154" s="1">
        <v>38465</v>
      </c>
      <c r="C154" t="s">
        <v>50</v>
      </c>
      <c r="D154">
        <v>97900</v>
      </c>
      <c r="E154">
        <v>2326.1799999999998</v>
      </c>
      <c r="F154">
        <v>107746.75</v>
      </c>
      <c r="G154">
        <v>4</v>
      </c>
    </row>
    <row r="155" spans="1:7" x14ac:dyDescent="0.25">
      <c r="A155">
        <v>10161</v>
      </c>
      <c r="B155" s="1">
        <v>37911</v>
      </c>
      <c r="C155" t="s">
        <v>51</v>
      </c>
      <c r="D155">
        <v>120800</v>
      </c>
      <c r="E155">
        <v>36164.46</v>
      </c>
      <c r="F155">
        <v>36164.46</v>
      </c>
      <c r="G155">
        <v>1</v>
      </c>
    </row>
    <row r="156" spans="1:7" x14ac:dyDescent="0.25">
      <c r="A156">
        <v>10314</v>
      </c>
      <c r="B156" s="1">
        <v>38282</v>
      </c>
      <c r="C156" t="s">
        <v>51</v>
      </c>
      <c r="D156">
        <v>120800</v>
      </c>
      <c r="E156">
        <v>53745.34</v>
      </c>
      <c r="F156">
        <v>89909.8</v>
      </c>
      <c r="G156">
        <v>2</v>
      </c>
    </row>
    <row r="157" spans="1:7" x14ac:dyDescent="0.25">
      <c r="A157">
        <v>10181</v>
      </c>
      <c r="B157" s="1">
        <v>37937</v>
      </c>
      <c r="C157" t="s">
        <v>52</v>
      </c>
      <c r="D157">
        <v>96800</v>
      </c>
      <c r="E157">
        <v>55069.55</v>
      </c>
      <c r="F157">
        <v>55069.55</v>
      </c>
      <c r="G157">
        <v>1</v>
      </c>
    </row>
    <row r="158" spans="1:7" x14ac:dyDescent="0.25">
      <c r="A158">
        <v>10188</v>
      </c>
      <c r="B158" s="1">
        <v>37943</v>
      </c>
      <c r="C158" t="s">
        <v>52</v>
      </c>
      <c r="D158">
        <v>96800</v>
      </c>
      <c r="E158">
        <v>29954.91</v>
      </c>
      <c r="F158">
        <v>85024.46</v>
      </c>
      <c r="G158">
        <v>2</v>
      </c>
    </row>
    <row r="159" spans="1:7" x14ac:dyDescent="0.25">
      <c r="A159">
        <v>10289</v>
      </c>
      <c r="B159" s="1">
        <v>38233</v>
      </c>
      <c r="C159" t="s">
        <v>52</v>
      </c>
      <c r="D159">
        <v>96800</v>
      </c>
      <c r="E159">
        <v>12538.01</v>
      </c>
      <c r="F159">
        <v>97562.47</v>
      </c>
      <c r="G159">
        <v>3</v>
      </c>
    </row>
    <row r="160" spans="1:7" x14ac:dyDescent="0.25">
      <c r="A160">
        <v>10184</v>
      </c>
      <c r="B160" s="1">
        <v>37939</v>
      </c>
      <c r="C160" t="s">
        <v>53</v>
      </c>
      <c r="D160">
        <v>65700</v>
      </c>
      <c r="E160">
        <v>47513.19</v>
      </c>
      <c r="F160">
        <v>47513.19</v>
      </c>
      <c r="G160">
        <v>1</v>
      </c>
    </row>
    <row r="161" spans="1:7" x14ac:dyDescent="0.25">
      <c r="A161">
        <v>10303</v>
      </c>
      <c r="B161" s="1">
        <v>38266</v>
      </c>
      <c r="C161" t="s">
        <v>53</v>
      </c>
      <c r="D161">
        <v>65700</v>
      </c>
      <c r="E161">
        <v>3474.66</v>
      </c>
      <c r="F161">
        <v>50987.85</v>
      </c>
      <c r="G161">
        <v>2</v>
      </c>
    </row>
    <row r="162" spans="1:7" x14ac:dyDescent="0.25">
      <c r="A162">
        <v>10138</v>
      </c>
      <c r="B162" s="1">
        <v>37809</v>
      </c>
      <c r="C162" t="s">
        <v>54</v>
      </c>
      <c r="D162">
        <v>110000</v>
      </c>
      <c r="E162">
        <v>32077.439999999999</v>
      </c>
      <c r="F162">
        <v>32077.439999999999</v>
      </c>
      <c r="G162">
        <v>1</v>
      </c>
    </row>
    <row r="163" spans="1:7" x14ac:dyDescent="0.25">
      <c r="A163">
        <v>10179</v>
      </c>
      <c r="B163" s="1">
        <v>37936</v>
      </c>
      <c r="C163" t="s">
        <v>54</v>
      </c>
      <c r="D163">
        <v>110000</v>
      </c>
      <c r="E163">
        <v>22963.599999999999</v>
      </c>
      <c r="F163">
        <v>55041.04</v>
      </c>
      <c r="G163">
        <v>2</v>
      </c>
    </row>
    <row r="164" spans="1:7" x14ac:dyDescent="0.25">
      <c r="A164">
        <v>10360</v>
      </c>
      <c r="B164" s="1">
        <v>38337</v>
      </c>
      <c r="C164" t="s">
        <v>54</v>
      </c>
      <c r="D164">
        <v>110000</v>
      </c>
      <c r="E164">
        <v>52166</v>
      </c>
      <c r="F164">
        <v>107207.03999999999</v>
      </c>
      <c r="G164">
        <v>3</v>
      </c>
    </row>
    <row r="165" spans="1:7" x14ac:dyDescent="0.25">
      <c r="A165">
        <v>10399</v>
      </c>
      <c r="B165" s="1">
        <v>38443</v>
      </c>
      <c r="C165" t="s">
        <v>54</v>
      </c>
      <c r="D165">
        <v>110000</v>
      </c>
      <c r="E165">
        <v>30253.75</v>
      </c>
      <c r="F165">
        <v>137460.79</v>
      </c>
      <c r="G165">
        <v>4</v>
      </c>
    </row>
    <row r="166" spans="1:7" x14ac:dyDescent="0.25">
      <c r="A166">
        <v>10187</v>
      </c>
      <c r="B166" s="1">
        <v>37940</v>
      </c>
      <c r="C166" t="s">
        <v>55</v>
      </c>
      <c r="D166">
        <v>58600</v>
      </c>
      <c r="E166">
        <v>28287.73</v>
      </c>
      <c r="F166">
        <v>28287.73</v>
      </c>
      <c r="G166">
        <v>1</v>
      </c>
    </row>
    <row r="167" spans="1:7" x14ac:dyDescent="0.25">
      <c r="A167">
        <v>10200</v>
      </c>
      <c r="B167" s="1">
        <v>37956</v>
      </c>
      <c r="C167" t="s">
        <v>55</v>
      </c>
      <c r="D167">
        <v>58600</v>
      </c>
      <c r="E167">
        <v>17193.060000000001</v>
      </c>
      <c r="F167">
        <v>45480.79</v>
      </c>
      <c r="G167">
        <v>2</v>
      </c>
    </row>
    <row r="168" spans="1:7" x14ac:dyDescent="0.25">
      <c r="A168">
        <v>10176</v>
      </c>
      <c r="B168" s="1">
        <v>37931</v>
      </c>
      <c r="C168" t="s">
        <v>56</v>
      </c>
      <c r="D168">
        <v>121400</v>
      </c>
      <c r="E168">
        <v>38524.29</v>
      </c>
      <c r="F168">
        <v>38524.29</v>
      </c>
      <c r="G168">
        <v>1</v>
      </c>
    </row>
    <row r="169" spans="1:7" x14ac:dyDescent="0.25">
      <c r="A169">
        <v>10266</v>
      </c>
      <c r="B169" s="1">
        <v>38174</v>
      </c>
      <c r="C169" t="s">
        <v>56</v>
      </c>
      <c r="D169">
        <v>121400</v>
      </c>
      <c r="E169">
        <v>51619.02</v>
      </c>
      <c r="F169">
        <v>90143.31</v>
      </c>
      <c r="G169">
        <v>2</v>
      </c>
    </row>
    <row r="170" spans="1:7" x14ac:dyDescent="0.25">
      <c r="A170">
        <v>10416</v>
      </c>
      <c r="B170" s="1">
        <v>38482</v>
      </c>
      <c r="C170" t="s">
        <v>56</v>
      </c>
      <c r="D170">
        <v>121400</v>
      </c>
      <c r="E170">
        <v>35362.26</v>
      </c>
      <c r="F170">
        <v>125505.57</v>
      </c>
      <c r="G170">
        <v>3</v>
      </c>
    </row>
    <row r="171" spans="1:7" x14ac:dyDescent="0.25">
      <c r="A171">
        <v>10114</v>
      </c>
      <c r="B171" s="1">
        <v>37712</v>
      </c>
      <c r="C171" t="s">
        <v>57</v>
      </c>
      <c r="D171">
        <v>84300</v>
      </c>
      <c r="E171">
        <v>33383.14</v>
      </c>
      <c r="F171">
        <v>33383.14</v>
      </c>
      <c r="G171">
        <v>1</v>
      </c>
    </row>
    <row r="172" spans="1:7" x14ac:dyDescent="0.25">
      <c r="A172">
        <v>10286</v>
      </c>
      <c r="B172" s="1">
        <v>38227</v>
      </c>
      <c r="C172" t="s">
        <v>57</v>
      </c>
      <c r="D172">
        <v>84300</v>
      </c>
      <c r="E172">
        <v>1960.8</v>
      </c>
      <c r="F172">
        <v>35343.94</v>
      </c>
      <c r="G172">
        <v>2</v>
      </c>
    </row>
    <row r="173" spans="1:7" x14ac:dyDescent="0.25">
      <c r="A173">
        <v>10336</v>
      </c>
      <c r="B173" s="1">
        <v>38311</v>
      </c>
      <c r="C173" t="s">
        <v>57</v>
      </c>
      <c r="D173">
        <v>84300</v>
      </c>
      <c r="E173">
        <v>51209.58</v>
      </c>
      <c r="F173">
        <v>86553.52</v>
      </c>
      <c r="G173">
        <v>3</v>
      </c>
    </row>
    <row r="174" spans="1:7" x14ac:dyDescent="0.25">
      <c r="A174">
        <v>10275</v>
      </c>
      <c r="B174" s="1">
        <v>38191</v>
      </c>
      <c r="C174" t="s">
        <v>58</v>
      </c>
      <c r="D174">
        <v>118200</v>
      </c>
      <c r="E174">
        <v>47924.19</v>
      </c>
      <c r="F174">
        <v>47924.19</v>
      </c>
      <c r="G174">
        <v>1</v>
      </c>
    </row>
    <row r="175" spans="1:7" x14ac:dyDescent="0.25">
      <c r="A175">
        <v>10315</v>
      </c>
      <c r="B175" s="1">
        <v>38289</v>
      </c>
      <c r="C175" t="s">
        <v>58</v>
      </c>
      <c r="D175">
        <v>118200</v>
      </c>
      <c r="E175">
        <v>19501.82</v>
      </c>
      <c r="F175">
        <v>67426.009999999995</v>
      </c>
      <c r="G175">
        <v>2</v>
      </c>
    </row>
    <row r="176" spans="1:7" x14ac:dyDescent="0.25">
      <c r="A176">
        <v>10375</v>
      </c>
      <c r="B176" s="1">
        <v>38386</v>
      </c>
      <c r="C176" t="s">
        <v>58</v>
      </c>
      <c r="D176">
        <v>118200</v>
      </c>
      <c r="E176">
        <v>49523.67</v>
      </c>
      <c r="F176">
        <v>116949.68</v>
      </c>
      <c r="G176">
        <v>3</v>
      </c>
    </row>
    <row r="177" spans="1:7" x14ac:dyDescent="0.25">
      <c r="A177">
        <v>10425</v>
      </c>
      <c r="B177" s="1">
        <v>38503</v>
      </c>
      <c r="C177" t="s">
        <v>58</v>
      </c>
      <c r="D177">
        <v>118200</v>
      </c>
      <c r="E177">
        <v>41623.440000000002</v>
      </c>
      <c r="F177">
        <v>158573.12</v>
      </c>
      <c r="G177">
        <v>4</v>
      </c>
    </row>
    <row r="178" spans="1:7" x14ac:dyDescent="0.25">
      <c r="A178">
        <v>10107</v>
      </c>
      <c r="B178" s="1">
        <v>37676</v>
      </c>
      <c r="C178" t="s">
        <v>59</v>
      </c>
      <c r="D178">
        <v>114900</v>
      </c>
      <c r="E178">
        <v>22292.62</v>
      </c>
      <c r="F178">
        <v>22292.62</v>
      </c>
      <c r="G178">
        <v>1</v>
      </c>
    </row>
    <row r="179" spans="1:7" x14ac:dyDescent="0.25">
      <c r="A179">
        <v>10248</v>
      </c>
      <c r="B179" s="1">
        <v>38114</v>
      </c>
      <c r="C179" t="s">
        <v>59</v>
      </c>
      <c r="D179">
        <v>114900</v>
      </c>
      <c r="E179">
        <v>41445.21</v>
      </c>
      <c r="F179">
        <v>63737.83</v>
      </c>
      <c r="G179">
        <v>2</v>
      </c>
    </row>
    <row r="180" spans="1:7" x14ac:dyDescent="0.25">
      <c r="A180">
        <v>10292</v>
      </c>
      <c r="B180" s="1">
        <v>38238</v>
      </c>
      <c r="C180" t="s">
        <v>59</v>
      </c>
      <c r="D180">
        <v>114900</v>
      </c>
      <c r="E180">
        <v>35321.97</v>
      </c>
      <c r="F180">
        <v>99059.8</v>
      </c>
      <c r="G180">
        <v>3</v>
      </c>
    </row>
    <row r="181" spans="1:7" x14ac:dyDescent="0.25">
      <c r="A181">
        <v>10329</v>
      </c>
      <c r="B181" s="1">
        <v>38306</v>
      </c>
      <c r="C181" t="s">
        <v>59</v>
      </c>
      <c r="D181">
        <v>114900</v>
      </c>
      <c r="E181">
        <v>50025.35</v>
      </c>
      <c r="F181">
        <v>149085.15</v>
      </c>
      <c r="G181">
        <v>4</v>
      </c>
    </row>
    <row r="182" spans="1:7" x14ac:dyDescent="0.25">
      <c r="A182">
        <v>10134</v>
      </c>
      <c r="B182" s="1">
        <v>37803</v>
      </c>
      <c r="C182" t="s">
        <v>60</v>
      </c>
      <c r="D182">
        <v>68100</v>
      </c>
      <c r="E182">
        <v>23419.47</v>
      </c>
      <c r="F182">
        <v>23419.47</v>
      </c>
      <c r="G182">
        <v>1</v>
      </c>
    </row>
    <row r="183" spans="1:7" x14ac:dyDescent="0.25">
      <c r="A183">
        <v>10356</v>
      </c>
      <c r="B183" s="1">
        <v>38330</v>
      </c>
      <c r="C183" t="s">
        <v>60</v>
      </c>
      <c r="D183">
        <v>68100</v>
      </c>
      <c r="E183">
        <v>26311.63</v>
      </c>
      <c r="F183">
        <v>49731.1</v>
      </c>
      <c r="G183">
        <v>2</v>
      </c>
    </row>
    <row r="184" spans="1:7" x14ac:dyDescent="0.25">
      <c r="A184">
        <v>10395</v>
      </c>
      <c r="B184" s="1">
        <v>38428</v>
      </c>
      <c r="C184" t="s">
        <v>60</v>
      </c>
      <c r="D184">
        <v>68100</v>
      </c>
      <c r="E184">
        <v>17928.09</v>
      </c>
      <c r="F184">
        <v>67659.19</v>
      </c>
      <c r="G184">
        <v>3</v>
      </c>
    </row>
    <row r="185" spans="1:7" x14ac:dyDescent="0.25">
      <c r="A185">
        <v>10122</v>
      </c>
      <c r="B185" s="1">
        <v>37749</v>
      </c>
      <c r="C185" t="s">
        <v>61</v>
      </c>
      <c r="D185">
        <v>65000</v>
      </c>
      <c r="E185">
        <v>50824.66</v>
      </c>
      <c r="F185">
        <v>50824.66</v>
      </c>
      <c r="G185">
        <v>1</v>
      </c>
    </row>
    <row r="186" spans="1:7" x14ac:dyDescent="0.25">
      <c r="A186">
        <v>10344</v>
      </c>
      <c r="B186" s="1">
        <v>38316</v>
      </c>
      <c r="C186" t="s">
        <v>61</v>
      </c>
      <c r="D186">
        <v>65000</v>
      </c>
      <c r="E186">
        <v>18888.310000000001</v>
      </c>
      <c r="F186">
        <v>69712.97</v>
      </c>
      <c r="G186">
        <v>2</v>
      </c>
    </row>
    <row r="187" spans="1:7" x14ac:dyDescent="0.25">
      <c r="A187">
        <v>10364</v>
      </c>
      <c r="B187" s="1">
        <v>38358</v>
      </c>
      <c r="C187" t="s">
        <v>61</v>
      </c>
      <c r="D187">
        <v>65000</v>
      </c>
      <c r="E187">
        <v>1834.56</v>
      </c>
      <c r="F187">
        <v>71547.53</v>
      </c>
      <c r="G187">
        <v>3</v>
      </c>
    </row>
    <row r="188" spans="1:7" x14ac:dyDescent="0.25">
      <c r="A188">
        <v>10285</v>
      </c>
      <c r="B188" s="1">
        <v>38226</v>
      </c>
      <c r="C188" t="s">
        <v>62</v>
      </c>
      <c r="D188">
        <v>123700</v>
      </c>
      <c r="E188">
        <v>43134.04</v>
      </c>
      <c r="F188">
        <v>43134.04</v>
      </c>
      <c r="G188">
        <v>1</v>
      </c>
    </row>
    <row r="189" spans="1:7" x14ac:dyDescent="0.25">
      <c r="A189">
        <v>10305</v>
      </c>
      <c r="B189" s="1">
        <v>38273</v>
      </c>
      <c r="C189" t="s">
        <v>62</v>
      </c>
      <c r="D189">
        <v>123700</v>
      </c>
      <c r="E189">
        <v>47411.33</v>
      </c>
      <c r="F189">
        <v>90545.37</v>
      </c>
      <c r="G189">
        <v>2</v>
      </c>
    </row>
    <row r="190" spans="1:7" x14ac:dyDescent="0.25">
      <c r="A190">
        <v>10160</v>
      </c>
      <c r="B190" s="1">
        <v>37905</v>
      </c>
      <c r="C190" t="s">
        <v>63</v>
      </c>
      <c r="D190">
        <v>57700</v>
      </c>
      <c r="E190">
        <v>20452.5</v>
      </c>
      <c r="F190">
        <v>20452.5</v>
      </c>
      <c r="G190">
        <v>1</v>
      </c>
    </row>
    <row r="191" spans="1:7" x14ac:dyDescent="0.25">
      <c r="A191">
        <v>10209</v>
      </c>
      <c r="B191" s="1">
        <v>37995</v>
      </c>
      <c r="C191" t="s">
        <v>63</v>
      </c>
      <c r="D191">
        <v>57700</v>
      </c>
      <c r="E191">
        <v>21053.69</v>
      </c>
      <c r="F191">
        <v>41506.19</v>
      </c>
      <c r="G191">
        <v>2</v>
      </c>
    </row>
    <row r="192" spans="1:7" x14ac:dyDescent="0.25">
      <c r="A192">
        <v>10242</v>
      </c>
      <c r="B192" s="1">
        <v>38097</v>
      </c>
      <c r="C192" t="s">
        <v>64</v>
      </c>
      <c r="D192">
        <v>39800</v>
      </c>
      <c r="E192">
        <v>1679.92</v>
      </c>
      <c r="F192">
        <v>1679.92</v>
      </c>
      <c r="G192">
        <v>1</v>
      </c>
    </row>
    <row r="193" spans="1:7" x14ac:dyDescent="0.25">
      <c r="A193">
        <v>10319</v>
      </c>
      <c r="B193" s="1">
        <v>38294</v>
      </c>
      <c r="C193" t="s">
        <v>64</v>
      </c>
      <c r="D193">
        <v>39800</v>
      </c>
      <c r="E193">
        <v>27550.51</v>
      </c>
      <c r="F193">
        <v>29230.43</v>
      </c>
      <c r="G193">
        <v>2</v>
      </c>
    </row>
    <row r="194" spans="1:7" x14ac:dyDescent="0.25">
      <c r="A194">
        <v>10164</v>
      </c>
      <c r="B194" s="1">
        <v>37915</v>
      </c>
      <c r="C194" t="s">
        <v>65</v>
      </c>
      <c r="D194">
        <v>45300</v>
      </c>
      <c r="E194">
        <v>27121.9</v>
      </c>
      <c r="F194">
        <v>27121.9</v>
      </c>
      <c r="G194">
        <v>1</v>
      </c>
    </row>
    <row r="195" spans="1:7" x14ac:dyDescent="0.25">
      <c r="A195">
        <v>10170</v>
      </c>
      <c r="B195" s="1">
        <v>37929</v>
      </c>
      <c r="C195" t="s">
        <v>65</v>
      </c>
      <c r="D195">
        <v>45300</v>
      </c>
      <c r="E195">
        <v>15130.97</v>
      </c>
      <c r="F195">
        <v>42252.87</v>
      </c>
      <c r="G195">
        <v>2</v>
      </c>
    </row>
    <row r="196" spans="1:7" x14ac:dyDescent="0.25">
      <c r="A196">
        <v>10392</v>
      </c>
      <c r="B196" s="1">
        <v>38421</v>
      </c>
      <c r="C196" t="s">
        <v>65</v>
      </c>
      <c r="D196">
        <v>45300</v>
      </c>
      <c r="E196">
        <v>8807.1200000000008</v>
      </c>
      <c r="F196">
        <v>51059.99</v>
      </c>
      <c r="G196">
        <v>3</v>
      </c>
    </row>
    <row r="197" spans="1:7" x14ac:dyDescent="0.25">
      <c r="A197">
        <v>10241</v>
      </c>
      <c r="B197" s="1">
        <v>38090</v>
      </c>
      <c r="C197" t="s">
        <v>66</v>
      </c>
      <c r="D197">
        <v>53800</v>
      </c>
      <c r="E197">
        <v>36069.26</v>
      </c>
      <c r="F197">
        <v>36069.26</v>
      </c>
      <c r="G197">
        <v>1</v>
      </c>
    </row>
    <row r="198" spans="1:7" x14ac:dyDescent="0.25">
      <c r="A198">
        <v>10255</v>
      </c>
      <c r="B198" s="1">
        <v>38142</v>
      </c>
      <c r="C198" t="s">
        <v>66</v>
      </c>
      <c r="D198">
        <v>53800</v>
      </c>
      <c r="E198">
        <v>4632.3100000000004</v>
      </c>
      <c r="F198">
        <v>40701.57</v>
      </c>
      <c r="G198">
        <v>2</v>
      </c>
    </row>
    <row r="199" spans="1:7" x14ac:dyDescent="0.25">
      <c r="A199">
        <v>10405</v>
      </c>
      <c r="B199" s="1">
        <v>38456</v>
      </c>
      <c r="C199" t="s">
        <v>66</v>
      </c>
      <c r="D199">
        <v>53800</v>
      </c>
      <c r="E199">
        <v>35157.75</v>
      </c>
      <c r="F199">
        <v>75859.320000000007</v>
      </c>
      <c r="G199">
        <v>3</v>
      </c>
    </row>
    <row r="200" spans="1:7" x14ac:dyDescent="0.25">
      <c r="A200">
        <v>10195</v>
      </c>
      <c r="B200" s="1">
        <v>37950</v>
      </c>
      <c r="C200" t="s">
        <v>67</v>
      </c>
      <c r="D200">
        <v>102700</v>
      </c>
      <c r="E200">
        <v>36092.400000000001</v>
      </c>
      <c r="F200">
        <v>36092.400000000001</v>
      </c>
      <c r="G200">
        <v>1</v>
      </c>
    </row>
    <row r="201" spans="1:7" x14ac:dyDescent="0.25">
      <c r="A201">
        <v>10308</v>
      </c>
      <c r="B201" s="1">
        <v>38275</v>
      </c>
      <c r="C201" t="s">
        <v>67</v>
      </c>
      <c r="D201">
        <v>102700</v>
      </c>
      <c r="E201">
        <v>42339.76</v>
      </c>
      <c r="F201">
        <v>78432.160000000003</v>
      </c>
      <c r="G201">
        <v>2</v>
      </c>
    </row>
    <row r="202" spans="1:7" x14ac:dyDescent="0.25">
      <c r="A202">
        <v>10143</v>
      </c>
      <c r="B202" s="1">
        <v>37843</v>
      </c>
      <c r="C202" t="s">
        <v>68</v>
      </c>
      <c r="D202">
        <v>94500</v>
      </c>
      <c r="E202">
        <v>41016.75</v>
      </c>
      <c r="F202">
        <v>41016.75</v>
      </c>
      <c r="G202">
        <v>1</v>
      </c>
    </row>
    <row r="203" spans="1:7" x14ac:dyDescent="0.25">
      <c r="A203">
        <v>10185</v>
      </c>
      <c r="B203" s="1">
        <v>37939</v>
      </c>
      <c r="C203" t="s">
        <v>68</v>
      </c>
      <c r="D203">
        <v>94500</v>
      </c>
      <c r="E203">
        <v>52548.49</v>
      </c>
      <c r="F203">
        <v>93565.24</v>
      </c>
      <c r="G203">
        <v>2</v>
      </c>
    </row>
    <row r="204" spans="1:7" x14ac:dyDescent="0.25">
      <c r="A204">
        <v>10365</v>
      </c>
      <c r="B204" s="1">
        <v>38359</v>
      </c>
      <c r="C204" t="s">
        <v>68</v>
      </c>
      <c r="D204">
        <v>94500</v>
      </c>
      <c r="E204">
        <v>8307.2800000000007</v>
      </c>
      <c r="F204">
        <v>101872.52</v>
      </c>
      <c r="G204">
        <v>3</v>
      </c>
    </row>
    <row r="205" spans="1:7" x14ac:dyDescent="0.25">
      <c r="A205">
        <v>10113</v>
      </c>
      <c r="B205" s="1">
        <v>37706</v>
      </c>
      <c r="C205" t="s">
        <v>69</v>
      </c>
      <c r="D205">
        <v>210500</v>
      </c>
      <c r="E205">
        <v>11044.3</v>
      </c>
      <c r="F205">
        <v>11044.3</v>
      </c>
      <c r="G205">
        <v>1</v>
      </c>
    </row>
    <row r="206" spans="1:7" x14ac:dyDescent="0.25">
      <c r="A206">
        <v>10135</v>
      </c>
      <c r="B206" s="1">
        <v>37804</v>
      </c>
      <c r="C206" t="s">
        <v>69</v>
      </c>
      <c r="D206">
        <v>210500</v>
      </c>
      <c r="E206">
        <v>55601.84</v>
      </c>
      <c r="F206">
        <v>66646.14</v>
      </c>
      <c r="G206">
        <v>2</v>
      </c>
    </row>
    <row r="207" spans="1:7" x14ac:dyDescent="0.25">
      <c r="A207">
        <v>10142</v>
      </c>
      <c r="B207" s="1">
        <v>37841</v>
      </c>
      <c r="C207" t="s">
        <v>69</v>
      </c>
      <c r="D207">
        <v>210500</v>
      </c>
      <c r="E207">
        <v>56052.56</v>
      </c>
      <c r="F207">
        <v>122698.7</v>
      </c>
      <c r="G207">
        <v>3</v>
      </c>
    </row>
    <row r="208" spans="1:7" x14ac:dyDescent="0.25">
      <c r="A208">
        <v>10182</v>
      </c>
      <c r="B208" s="1">
        <v>37937</v>
      </c>
      <c r="C208" t="s">
        <v>69</v>
      </c>
      <c r="D208">
        <v>210500</v>
      </c>
      <c r="E208">
        <v>45084.38</v>
      </c>
      <c r="F208">
        <v>167783.08</v>
      </c>
      <c r="G208">
        <v>4</v>
      </c>
    </row>
    <row r="209" spans="1:7" x14ac:dyDescent="0.25">
      <c r="A209">
        <v>10229</v>
      </c>
      <c r="B209" s="1">
        <v>38057</v>
      </c>
      <c r="C209" t="s">
        <v>69</v>
      </c>
      <c r="D209">
        <v>210500</v>
      </c>
      <c r="E209">
        <v>43369.3</v>
      </c>
      <c r="F209">
        <v>211152.38</v>
      </c>
      <c r="G209">
        <v>5</v>
      </c>
    </row>
    <row r="210" spans="1:7" x14ac:dyDescent="0.25">
      <c r="A210">
        <v>10271</v>
      </c>
      <c r="B210" s="1">
        <v>38188</v>
      </c>
      <c r="C210" t="s">
        <v>69</v>
      </c>
      <c r="D210">
        <v>210500</v>
      </c>
      <c r="E210">
        <v>37430.89</v>
      </c>
      <c r="F210">
        <v>248583.27</v>
      </c>
      <c r="G210">
        <v>6</v>
      </c>
    </row>
    <row r="211" spans="1:7" x14ac:dyDescent="0.25">
      <c r="A211">
        <v>10282</v>
      </c>
      <c r="B211" s="1">
        <v>38219</v>
      </c>
      <c r="C211" t="s">
        <v>69</v>
      </c>
      <c r="D211">
        <v>210500</v>
      </c>
      <c r="E211">
        <v>47979.98</v>
      </c>
      <c r="F211">
        <v>296563.25</v>
      </c>
      <c r="G211">
        <v>7</v>
      </c>
    </row>
    <row r="212" spans="1:7" x14ac:dyDescent="0.25">
      <c r="A212">
        <v>10312</v>
      </c>
      <c r="B212" s="1">
        <v>38281</v>
      </c>
      <c r="C212" t="s">
        <v>69</v>
      </c>
      <c r="D212">
        <v>210500</v>
      </c>
      <c r="E212">
        <v>55639.66</v>
      </c>
      <c r="F212">
        <v>352202.91</v>
      </c>
      <c r="G212">
        <v>8</v>
      </c>
    </row>
    <row r="213" spans="1:7" x14ac:dyDescent="0.25">
      <c r="A213">
        <v>10335</v>
      </c>
      <c r="B213" s="1">
        <v>38310</v>
      </c>
      <c r="C213" t="s">
        <v>69</v>
      </c>
      <c r="D213">
        <v>210500</v>
      </c>
      <c r="E213">
        <v>6466.44</v>
      </c>
      <c r="F213">
        <v>358669.35</v>
      </c>
      <c r="G213">
        <v>9</v>
      </c>
    </row>
    <row r="214" spans="1:7" x14ac:dyDescent="0.25">
      <c r="A214">
        <v>10357</v>
      </c>
      <c r="B214" s="1">
        <v>38331</v>
      </c>
      <c r="C214" t="s">
        <v>69</v>
      </c>
      <c r="D214">
        <v>210500</v>
      </c>
      <c r="E214">
        <v>40676.26</v>
      </c>
      <c r="F214">
        <v>399345.61</v>
      </c>
      <c r="G214">
        <v>10</v>
      </c>
    </row>
    <row r="215" spans="1:7" x14ac:dyDescent="0.25">
      <c r="A215">
        <v>10368</v>
      </c>
      <c r="B215" s="1">
        <v>38371</v>
      </c>
      <c r="C215" t="s">
        <v>69</v>
      </c>
      <c r="D215">
        <v>210500</v>
      </c>
      <c r="E215">
        <v>13874.75</v>
      </c>
      <c r="F215">
        <v>413220.36</v>
      </c>
      <c r="G215">
        <v>11</v>
      </c>
    </row>
    <row r="216" spans="1:7" x14ac:dyDescent="0.25">
      <c r="A216">
        <v>10371</v>
      </c>
      <c r="B216" s="1">
        <v>38375</v>
      </c>
      <c r="C216" t="s">
        <v>69</v>
      </c>
      <c r="D216">
        <v>210500</v>
      </c>
      <c r="E216">
        <v>35137.54</v>
      </c>
      <c r="F216">
        <v>448357.9</v>
      </c>
      <c r="G216">
        <v>12</v>
      </c>
    </row>
    <row r="217" spans="1:7" x14ac:dyDescent="0.25">
      <c r="A217">
        <v>10382</v>
      </c>
      <c r="B217" s="1">
        <v>38400</v>
      </c>
      <c r="C217" t="s">
        <v>69</v>
      </c>
      <c r="D217">
        <v>210500</v>
      </c>
      <c r="E217">
        <v>47765.59</v>
      </c>
      <c r="F217">
        <v>496123.49</v>
      </c>
      <c r="G217">
        <v>13</v>
      </c>
    </row>
    <row r="218" spans="1:7" x14ac:dyDescent="0.25">
      <c r="A218">
        <v>10385</v>
      </c>
      <c r="B218" s="1">
        <v>38411</v>
      </c>
      <c r="C218" t="s">
        <v>69</v>
      </c>
      <c r="D218">
        <v>210500</v>
      </c>
      <c r="E218">
        <v>4466.71</v>
      </c>
      <c r="F218">
        <v>500590.2</v>
      </c>
      <c r="G218">
        <v>14</v>
      </c>
    </row>
    <row r="219" spans="1:7" x14ac:dyDescent="0.25">
      <c r="A219">
        <v>10390</v>
      </c>
      <c r="B219" s="1">
        <v>38415</v>
      </c>
      <c r="C219" t="s">
        <v>69</v>
      </c>
      <c r="D219">
        <v>210500</v>
      </c>
      <c r="E219">
        <v>55902.5</v>
      </c>
      <c r="F219">
        <v>556492.69999999995</v>
      </c>
      <c r="G219">
        <v>15</v>
      </c>
    </row>
    <row r="220" spans="1:7" x14ac:dyDescent="0.25">
      <c r="A220">
        <v>10396</v>
      </c>
      <c r="B220" s="1">
        <v>38434</v>
      </c>
      <c r="C220" t="s">
        <v>69</v>
      </c>
      <c r="D220">
        <v>210500</v>
      </c>
      <c r="E220">
        <v>27695.54</v>
      </c>
      <c r="F220">
        <v>584188.24</v>
      </c>
      <c r="G220">
        <v>16</v>
      </c>
    </row>
    <row r="221" spans="1:7" x14ac:dyDescent="0.25">
      <c r="A221">
        <v>10421</v>
      </c>
      <c r="B221" s="1">
        <v>38501</v>
      </c>
      <c r="C221" t="s">
        <v>69</v>
      </c>
      <c r="D221">
        <v>210500</v>
      </c>
      <c r="E221">
        <v>7639.1</v>
      </c>
      <c r="F221">
        <v>591827.34</v>
      </c>
      <c r="G221">
        <v>17</v>
      </c>
    </row>
    <row r="222" spans="1:7" x14ac:dyDescent="0.25">
      <c r="A222">
        <v>10111</v>
      </c>
      <c r="B222" s="1">
        <v>37705</v>
      </c>
      <c r="C222" t="s">
        <v>70</v>
      </c>
      <c r="D222">
        <v>64600</v>
      </c>
      <c r="E222">
        <v>16537.849999999999</v>
      </c>
      <c r="F222">
        <v>16537.849999999999</v>
      </c>
      <c r="G222">
        <v>1</v>
      </c>
    </row>
    <row r="223" spans="1:7" x14ac:dyDescent="0.25">
      <c r="A223">
        <v>10201</v>
      </c>
      <c r="B223" s="1">
        <v>37956</v>
      </c>
      <c r="C223" t="s">
        <v>70</v>
      </c>
      <c r="D223">
        <v>64600</v>
      </c>
      <c r="E223">
        <v>23923.93</v>
      </c>
      <c r="F223">
        <v>40461.78</v>
      </c>
      <c r="G223">
        <v>2</v>
      </c>
    </row>
    <row r="224" spans="1:7" x14ac:dyDescent="0.25">
      <c r="A224">
        <v>10333</v>
      </c>
      <c r="B224" s="1">
        <v>38309</v>
      </c>
      <c r="C224" t="s">
        <v>70</v>
      </c>
      <c r="D224">
        <v>64600</v>
      </c>
      <c r="E224">
        <v>26248.78</v>
      </c>
      <c r="F224">
        <v>66710.559999999998</v>
      </c>
      <c r="G224">
        <v>3</v>
      </c>
    </row>
    <row r="225" spans="1:7" x14ac:dyDescent="0.25">
      <c r="A225">
        <v>10109</v>
      </c>
      <c r="B225" s="1">
        <v>37690</v>
      </c>
      <c r="C225" t="s">
        <v>71</v>
      </c>
      <c r="D225">
        <v>72600</v>
      </c>
      <c r="E225">
        <v>25833.14</v>
      </c>
      <c r="F225">
        <v>25833.14</v>
      </c>
      <c r="G225">
        <v>1</v>
      </c>
    </row>
    <row r="226" spans="1:7" x14ac:dyDescent="0.25">
      <c r="A226">
        <v>10236</v>
      </c>
      <c r="B226" s="1">
        <v>38080</v>
      </c>
      <c r="C226" t="s">
        <v>71</v>
      </c>
      <c r="D226">
        <v>72600</v>
      </c>
      <c r="E226">
        <v>5899.38</v>
      </c>
      <c r="F226">
        <v>31732.52</v>
      </c>
      <c r="G226">
        <v>2</v>
      </c>
    </row>
    <row r="227" spans="1:7" x14ac:dyDescent="0.25">
      <c r="A227">
        <v>10331</v>
      </c>
      <c r="B227" s="1">
        <v>38308</v>
      </c>
      <c r="C227" t="s">
        <v>71</v>
      </c>
      <c r="D227">
        <v>72600</v>
      </c>
      <c r="E227">
        <v>45994.07</v>
      </c>
      <c r="F227">
        <v>77726.59</v>
      </c>
      <c r="G227">
        <v>3</v>
      </c>
    </row>
    <row r="228" spans="1:7" x14ac:dyDescent="0.25">
      <c r="A228">
        <v>10127</v>
      </c>
      <c r="B228" s="1">
        <v>37775</v>
      </c>
      <c r="C228" t="s">
        <v>72</v>
      </c>
      <c r="D228">
        <v>138500</v>
      </c>
      <c r="E228">
        <v>58841.35</v>
      </c>
      <c r="F228">
        <v>58841.35</v>
      </c>
      <c r="G228">
        <v>1</v>
      </c>
    </row>
    <row r="229" spans="1:7" x14ac:dyDescent="0.25">
      <c r="A229">
        <v>10204</v>
      </c>
      <c r="B229" s="1">
        <v>37957</v>
      </c>
      <c r="C229" t="s">
        <v>72</v>
      </c>
      <c r="D229">
        <v>138500</v>
      </c>
      <c r="E229">
        <v>58793.53</v>
      </c>
      <c r="F229">
        <v>117634.88</v>
      </c>
      <c r="G229">
        <v>2</v>
      </c>
    </row>
    <row r="230" spans="1:7" x14ac:dyDescent="0.25">
      <c r="A230">
        <v>10267</v>
      </c>
      <c r="B230" s="1">
        <v>38175</v>
      </c>
      <c r="C230" t="s">
        <v>72</v>
      </c>
      <c r="D230">
        <v>138500</v>
      </c>
      <c r="E230">
        <v>20314.439999999999</v>
      </c>
      <c r="F230">
        <v>137949.32</v>
      </c>
      <c r="G230">
        <v>3</v>
      </c>
    </row>
    <row r="231" spans="1:7" x14ac:dyDescent="0.25">
      <c r="A231">
        <v>10349</v>
      </c>
      <c r="B231" s="1">
        <v>38322</v>
      </c>
      <c r="C231" t="s">
        <v>72</v>
      </c>
      <c r="D231">
        <v>138500</v>
      </c>
      <c r="E231">
        <v>39964.629999999997</v>
      </c>
      <c r="F231">
        <v>177913.95</v>
      </c>
      <c r="G231">
        <v>4</v>
      </c>
    </row>
    <row r="232" spans="1:7" x14ac:dyDescent="0.25">
      <c r="A232">
        <v>10301</v>
      </c>
      <c r="B232" s="1">
        <v>37899</v>
      </c>
      <c r="C232" t="s">
        <v>73</v>
      </c>
      <c r="D232">
        <v>95100</v>
      </c>
      <c r="E232">
        <v>36798.879999999997</v>
      </c>
      <c r="F232">
        <v>36798.879999999997</v>
      </c>
      <c r="G232">
        <v>1</v>
      </c>
    </row>
    <row r="233" spans="1:7" x14ac:dyDescent="0.25">
      <c r="A233">
        <v>10284</v>
      </c>
      <c r="B233" s="1">
        <v>38220</v>
      </c>
      <c r="C233" t="s">
        <v>73</v>
      </c>
      <c r="D233">
        <v>95100</v>
      </c>
      <c r="E233">
        <v>32260.16</v>
      </c>
      <c r="F233">
        <v>69059.039999999994</v>
      </c>
      <c r="G233">
        <v>2</v>
      </c>
    </row>
    <row r="234" spans="1:7" x14ac:dyDescent="0.25">
      <c r="A234">
        <v>10100</v>
      </c>
      <c r="B234" s="1">
        <v>37627</v>
      </c>
      <c r="C234" t="s">
        <v>74</v>
      </c>
      <c r="D234">
        <v>114200</v>
      </c>
      <c r="E234">
        <v>10223.83</v>
      </c>
      <c r="F234">
        <v>10223.83</v>
      </c>
      <c r="G234">
        <v>1</v>
      </c>
    </row>
    <row r="235" spans="1:7" x14ac:dyDescent="0.25">
      <c r="A235">
        <v>10192</v>
      </c>
      <c r="B235" s="1">
        <v>37945</v>
      </c>
      <c r="C235" t="s">
        <v>74</v>
      </c>
      <c r="D235">
        <v>114200</v>
      </c>
      <c r="E235">
        <v>55425.77</v>
      </c>
      <c r="F235">
        <v>65649.600000000006</v>
      </c>
      <c r="G235">
        <v>2</v>
      </c>
    </row>
    <row r="236" spans="1:7" x14ac:dyDescent="0.25">
      <c r="A236">
        <v>10322</v>
      </c>
      <c r="B236" s="1">
        <v>38295</v>
      </c>
      <c r="C236" t="s">
        <v>74</v>
      </c>
      <c r="D236">
        <v>114200</v>
      </c>
      <c r="E236">
        <v>50799.69</v>
      </c>
      <c r="F236">
        <v>116449.29</v>
      </c>
      <c r="G236">
        <v>3</v>
      </c>
    </row>
    <row r="237" spans="1:7" x14ac:dyDescent="0.25">
      <c r="A237">
        <v>10276</v>
      </c>
      <c r="B237" s="1">
        <v>38201</v>
      </c>
      <c r="C237" t="s">
        <v>75</v>
      </c>
      <c r="D237">
        <v>68700</v>
      </c>
      <c r="E237">
        <v>51152.86</v>
      </c>
      <c r="F237">
        <v>51152.86</v>
      </c>
      <c r="G237">
        <v>1</v>
      </c>
    </row>
    <row r="238" spans="1:7" x14ac:dyDescent="0.25">
      <c r="A238">
        <v>10294</v>
      </c>
      <c r="B238" s="1">
        <v>38240</v>
      </c>
      <c r="C238" t="s">
        <v>75</v>
      </c>
      <c r="D238">
        <v>68700</v>
      </c>
      <c r="E238">
        <v>4424.3999999999996</v>
      </c>
      <c r="F238">
        <v>55577.26</v>
      </c>
      <c r="G238">
        <v>2</v>
      </c>
    </row>
    <row r="239" spans="1:7" x14ac:dyDescent="0.25">
      <c r="A239">
        <v>10210</v>
      </c>
      <c r="B239" s="1">
        <v>37998</v>
      </c>
      <c r="C239" t="s">
        <v>76</v>
      </c>
      <c r="D239">
        <v>81200</v>
      </c>
      <c r="E239">
        <v>47177.59</v>
      </c>
      <c r="F239">
        <v>47177.59</v>
      </c>
      <c r="G239">
        <v>1</v>
      </c>
    </row>
    <row r="240" spans="1:7" x14ac:dyDescent="0.25">
      <c r="A240">
        <v>10240</v>
      </c>
      <c r="B240" s="1">
        <v>38090</v>
      </c>
      <c r="C240" t="s">
        <v>76</v>
      </c>
      <c r="D240">
        <v>81200</v>
      </c>
      <c r="E240">
        <v>15183.63</v>
      </c>
      <c r="F240">
        <v>62361.22</v>
      </c>
      <c r="G240">
        <v>2</v>
      </c>
    </row>
    <row r="241" spans="1:7" x14ac:dyDescent="0.25">
      <c r="A241">
        <v>10151</v>
      </c>
      <c r="B241" s="1">
        <v>37885</v>
      </c>
      <c r="C241" t="s">
        <v>77</v>
      </c>
      <c r="D241">
        <v>90500</v>
      </c>
      <c r="E241">
        <v>32723.040000000001</v>
      </c>
      <c r="F241">
        <v>32723.040000000001</v>
      </c>
      <c r="G241">
        <v>1</v>
      </c>
    </row>
    <row r="242" spans="1:7" x14ac:dyDescent="0.25">
      <c r="A242">
        <v>10239</v>
      </c>
      <c r="B242" s="1">
        <v>38089</v>
      </c>
      <c r="C242" t="s">
        <v>77</v>
      </c>
      <c r="D242">
        <v>90500</v>
      </c>
      <c r="E242">
        <v>16212.59</v>
      </c>
      <c r="F242">
        <v>48935.63</v>
      </c>
      <c r="G242">
        <v>2</v>
      </c>
    </row>
    <row r="243" spans="1:7" x14ac:dyDescent="0.25">
      <c r="A243">
        <v>10373</v>
      </c>
      <c r="B243" s="1">
        <v>38383</v>
      </c>
      <c r="C243" t="s">
        <v>77</v>
      </c>
      <c r="D243">
        <v>90500</v>
      </c>
      <c r="E243">
        <v>46770.52</v>
      </c>
      <c r="F243">
        <v>95706.15</v>
      </c>
      <c r="G243">
        <v>3</v>
      </c>
    </row>
    <row r="244" spans="1:7" x14ac:dyDescent="0.25">
      <c r="A244">
        <v>10221</v>
      </c>
      <c r="B244" s="1">
        <v>38035</v>
      </c>
      <c r="C244" t="s">
        <v>78</v>
      </c>
      <c r="D244">
        <v>79900</v>
      </c>
      <c r="E244">
        <v>16901.38</v>
      </c>
      <c r="F244">
        <v>16901.38</v>
      </c>
      <c r="G244">
        <v>1</v>
      </c>
    </row>
    <row r="245" spans="1:7" x14ac:dyDescent="0.25">
      <c r="A245">
        <v>10273</v>
      </c>
      <c r="B245" s="1">
        <v>38189</v>
      </c>
      <c r="C245" t="s">
        <v>78</v>
      </c>
      <c r="D245">
        <v>79900</v>
      </c>
      <c r="E245">
        <v>45352.47</v>
      </c>
      <c r="F245">
        <v>62253.85</v>
      </c>
      <c r="G245">
        <v>2</v>
      </c>
    </row>
    <row r="246" spans="1:7" x14ac:dyDescent="0.25">
      <c r="A246">
        <v>10423</v>
      </c>
      <c r="B246" s="1">
        <v>38502</v>
      </c>
      <c r="C246" t="s">
        <v>78</v>
      </c>
      <c r="D246">
        <v>79900</v>
      </c>
      <c r="E246">
        <v>8597.73</v>
      </c>
      <c r="F246">
        <v>70851.58</v>
      </c>
      <c r="G246">
        <v>3</v>
      </c>
    </row>
    <row r="247" spans="1:7" x14ac:dyDescent="0.25">
      <c r="A247">
        <v>10171</v>
      </c>
      <c r="B247" s="1">
        <v>37930</v>
      </c>
      <c r="C247" t="s">
        <v>79</v>
      </c>
      <c r="D247">
        <v>48700</v>
      </c>
      <c r="E247">
        <v>16909.84</v>
      </c>
      <c r="F247">
        <v>16909.84</v>
      </c>
      <c r="G247">
        <v>1</v>
      </c>
    </row>
    <row r="248" spans="1:7" x14ac:dyDescent="0.25">
      <c r="A248">
        <v>10261</v>
      </c>
      <c r="B248" s="1">
        <v>38155</v>
      </c>
      <c r="C248" t="s">
        <v>79</v>
      </c>
      <c r="D248">
        <v>48700</v>
      </c>
      <c r="E248">
        <v>22997.45</v>
      </c>
      <c r="F248">
        <v>39907.29</v>
      </c>
      <c r="G248">
        <v>2</v>
      </c>
    </row>
    <row r="249" spans="1:7" x14ac:dyDescent="0.25">
      <c r="A249">
        <v>10411</v>
      </c>
      <c r="B249" s="1">
        <v>38473</v>
      </c>
      <c r="C249" t="s">
        <v>79</v>
      </c>
      <c r="D249">
        <v>48700</v>
      </c>
      <c r="E249">
        <v>29070.38</v>
      </c>
      <c r="F249">
        <v>68977.67</v>
      </c>
      <c r="G249">
        <v>3</v>
      </c>
    </row>
    <row r="250" spans="1:7" x14ac:dyDescent="0.25">
      <c r="A250">
        <v>10121</v>
      </c>
      <c r="B250" s="1">
        <v>37748</v>
      </c>
      <c r="C250" t="s">
        <v>80</v>
      </c>
      <c r="D250">
        <v>81100</v>
      </c>
      <c r="E250">
        <v>16700.47</v>
      </c>
      <c r="F250">
        <v>16700.47</v>
      </c>
      <c r="G250">
        <v>1</v>
      </c>
    </row>
    <row r="251" spans="1:7" x14ac:dyDescent="0.25">
      <c r="A251">
        <v>10137</v>
      </c>
      <c r="B251" s="1">
        <v>37812</v>
      </c>
      <c r="C251" t="s">
        <v>80</v>
      </c>
      <c r="D251">
        <v>81100</v>
      </c>
      <c r="E251">
        <v>13920.26</v>
      </c>
      <c r="F251">
        <v>30620.73</v>
      </c>
      <c r="G251">
        <v>2</v>
      </c>
    </row>
    <row r="252" spans="1:7" x14ac:dyDescent="0.25">
      <c r="A252">
        <v>10343</v>
      </c>
      <c r="B252" s="1">
        <v>38315</v>
      </c>
      <c r="C252" t="s">
        <v>80</v>
      </c>
      <c r="D252">
        <v>81100</v>
      </c>
      <c r="E252">
        <v>17104.91</v>
      </c>
      <c r="F252">
        <v>47725.64</v>
      </c>
      <c r="G252">
        <v>3</v>
      </c>
    </row>
    <row r="253" spans="1:7" x14ac:dyDescent="0.25">
      <c r="A253">
        <v>10359</v>
      </c>
      <c r="B253" s="1">
        <v>38336</v>
      </c>
      <c r="C253" t="s">
        <v>80</v>
      </c>
      <c r="D253">
        <v>81100</v>
      </c>
      <c r="E253">
        <v>32600.61</v>
      </c>
      <c r="F253">
        <v>80326.25</v>
      </c>
      <c r="G253">
        <v>4</v>
      </c>
    </row>
    <row r="254" spans="1:7" x14ac:dyDescent="0.25">
      <c r="A254">
        <v>10398</v>
      </c>
      <c r="B254" s="1">
        <v>38441</v>
      </c>
      <c r="C254" t="s">
        <v>80</v>
      </c>
      <c r="D254">
        <v>81100</v>
      </c>
      <c r="E254">
        <v>46656.94</v>
      </c>
      <c r="F254">
        <v>126983.19</v>
      </c>
      <c r="G254">
        <v>5</v>
      </c>
    </row>
    <row r="255" spans="1:7" x14ac:dyDescent="0.25">
      <c r="A255">
        <v>10106</v>
      </c>
      <c r="B255" s="1">
        <v>37669</v>
      </c>
      <c r="C255" t="s">
        <v>81</v>
      </c>
      <c r="D255">
        <v>119600</v>
      </c>
      <c r="E255">
        <v>52151.81</v>
      </c>
      <c r="F255">
        <v>52151.81</v>
      </c>
      <c r="G255">
        <v>1</v>
      </c>
    </row>
    <row r="256" spans="1:7" x14ac:dyDescent="0.25">
      <c r="A256">
        <v>10173</v>
      </c>
      <c r="B256" s="1">
        <v>37930</v>
      </c>
      <c r="C256" t="s">
        <v>81</v>
      </c>
      <c r="D256">
        <v>119600</v>
      </c>
      <c r="E256">
        <v>37723.79</v>
      </c>
      <c r="F256">
        <v>89875.6</v>
      </c>
      <c r="G256">
        <v>2</v>
      </c>
    </row>
    <row r="257" spans="1:7" x14ac:dyDescent="0.25">
      <c r="A257">
        <v>10328</v>
      </c>
      <c r="B257" s="1">
        <v>38303</v>
      </c>
      <c r="C257" t="s">
        <v>81</v>
      </c>
      <c r="D257">
        <v>119600</v>
      </c>
      <c r="E257">
        <v>37654.089999999997</v>
      </c>
      <c r="F257">
        <v>127529.69</v>
      </c>
      <c r="G257">
        <v>3</v>
      </c>
    </row>
    <row r="258" spans="1:7" x14ac:dyDescent="0.25">
      <c r="A258">
        <v>10235</v>
      </c>
      <c r="B258" s="1">
        <v>38079</v>
      </c>
      <c r="C258" t="s">
        <v>82</v>
      </c>
      <c r="D258">
        <v>89600</v>
      </c>
      <c r="E258">
        <v>29284.42</v>
      </c>
      <c r="F258">
        <v>29284.42</v>
      </c>
      <c r="G258">
        <v>1</v>
      </c>
    </row>
    <row r="259" spans="1:7" x14ac:dyDescent="0.25">
      <c r="A259">
        <v>10283</v>
      </c>
      <c r="B259" s="1">
        <v>38219</v>
      </c>
      <c r="C259" t="s">
        <v>82</v>
      </c>
      <c r="D259">
        <v>89600</v>
      </c>
      <c r="E259">
        <v>37527.58</v>
      </c>
      <c r="F259">
        <v>66812</v>
      </c>
      <c r="G259">
        <v>2</v>
      </c>
    </row>
    <row r="260" spans="1:7" x14ac:dyDescent="0.25">
      <c r="A260">
        <v>10116</v>
      </c>
      <c r="B260" s="1">
        <v>37722</v>
      </c>
      <c r="C260" t="s">
        <v>83</v>
      </c>
      <c r="D260">
        <v>23500</v>
      </c>
      <c r="E260">
        <v>1627.56</v>
      </c>
      <c r="F260">
        <v>1627.56</v>
      </c>
      <c r="G260">
        <v>1</v>
      </c>
    </row>
    <row r="261" spans="1:7" x14ac:dyDescent="0.25">
      <c r="A261">
        <v>10144</v>
      </c>
      <c r="B261" s="1">
        <v>37846</v>
      </c>
      <c r="C261" t="s">
        <v>83</v>
      </c>
      <c r="D261">
        <v>23500</v>
      </c>
      <c r="E261">
        <v>1128.2</v>
      </c>
      <c r="F261">
        <v>2755.76</v>
      </c>
      <c r="G261">
        <v>2</v>
      </c>
    </row>
    <row r="262" spans="1:7" x14ac:dyDescent="0.25">
      <c r="A262">
        <v>10338</v>
      </c>
      <c r="B262" s="1">
        <v>38313</v>
      </c>
      <c r="C262" t="s">
        <v>83</v>
      </c>
      <c r="D262">
        <v>23500</v>
      </c>
      <c r="E262">
        <v>12081.52</v>
      </c>
      <c r="F262">
        <v>14837.28</v>
      </c>
      <c r="G262">
        <v>3</v>
      </c>
    </row>
    <row r="263" spans="1:7" x14ac:dyDescent="0.25">
      <c r="A263">
        <v>10366</v>
      </c>
      <c r="B263" s="1">
        <v>38362</v>
      </c>
      <c r="C263" t="s">
        <v>83</v>
      </c>
      <c r="D263">
        <v>23500</v>
      </c>
      <c r="E263">
        <v>14379.9</v>
      </c>
      <c r="F263">
        <v>29217.18</v>
      </c>
      <c r="G263">
        <v>4</v>
      </c>
    </row>
    <row r="264" spans="1:7" x14ac:dyDescent="0.25">
      <c r="A264">
        <v>10119</v>
      </c>
      <c r="B264" s="1">
        <v>37739</v>
      </c>
      <c r="C264" t="s">
        <v>84</v>
      </c>
      <c r="D264">
        <v>71700</v>
      </c>
      <c r="E264">
        <v>35826.33</v>
      </c>
      <c r="F264">
        <v>35826.33</v>
      </c>
      <c r="G264">
        <v>1</v>
      </c>
    </row>
    <row r="265" spans="1:7" x14ac:dyDescent="0.25">
      <c r="A265">
        <v>10269</v>
      </c>
      <c r="B265" s="1">
        <v>38184</v>
      </c>
      <c r="C265" t="s">
        <v>84</v>
      </c>
      <c r="D265">
        <v>71700</v>
      </c>
      <c r="E265">
        <v>6419.84</v>
      </c>
      <c r="F265">
        <v>42246.17</v>
      </c>
      <c r="G265">
        <v>2</v>
      </c>
    </row>
    <row r="266" spans="1:7" x14ac:dyDescent="0.25">
      <c r="A266">
        <v>10341</v>
      </c>
      <c r="B266" s="1">
        <v>38315</v>
      </c>
      <c r="C266" t="s">
        <v>84</v>
      </c>
      <c r="D266">
        <v>71700</v>
      </c>
      <c r="E266">
        <v>42813.83</v>
      </c>
      <c r="F266">
        <v>85060</v>
      </c>
      <c r="G266">
        <v>3</v>
      </c>
    </row>
    <row r="267" spans="1:7" x14ac:dyDescent="0.25">
      <c r="A267">
        <v>10419</v>
      </c>
      <c r="B267" s="1">
        <v>38489</v>
      </c>
      <c r="C267" t="s">
        <v>84</v>
      </c>
      <c r="D267">
        <v>71700</v>
      </c>
      <c r="E267">
        <v>52420.07</v>
      </c>
      <c r="F267">
        <v>137480.07</v>
      </c>
      <c r="G267">
        <v>4</v>
      </c>
    </row>
    <row r="268" spans="1:7" x14ac:dyDescent="0.25">
      <c r="A268">
        <v>10194</v>
      </c>
      <c r="B268" s="1">
        <v>37950</v>
      </c>
      <c r="C268" t="s">
        <v>85</v>
      </c>
      <c r="D268">
        <v>123900</v>
      </c>
      <c r="E268">
        <v>39712.1</v>
      </c>
      <c r="F268">
        <v>39712.1</v>
      </c>
      <c r="G268">
        <v>1</v>
      </c>
    </row>
    <row r="269" spans="1:7" x14ac:dyDescent="0.25">
      <c r="A269">
        <v>10208</v>
      </c>
      <c r="B269" s="1">
        <v>37988</v>
      </c>
      <c r="C269" t="s">
        <v>85</v>
      </c>
      <c r="D269">
        <v>123900</v>
      </c>
      <c r="E269">
        <v>49614.720000000001</v>
      </c>
      <c r="F269">
        <v>89326.82</v>
      </c>
      <c r="G269">
        <v>2</v>
      </c>
    </row>
    <row r="270" spans="1:7" x14ac:dyDescent="0.25">
      <c r="A270">
        <v>10227</v>
      </c>
      <c r="B270" s="1">
        <v>38048</v>
      </c>
      <c r="C270" t="s">
        <v>85</v>
      </c>
      <c r="D270">
        <v>123900</v>
      </c>
      <c r="E270">
        <v>40978.53</v>
      </c>
      <c r="F270">
        <v>130305.35</v>
      </c>
      <c r="G270">
        <v>3</v>
      </c>
    </row>
    <row r="271" spans="1:7" x14ac:dyDescent="0.25">
      <c r="A271">
        <v>10167</v>
      </c>
      <c r="B271" s="1">
        <v>37917</v>
      </c>
      <c r="C271" t="s">
        <v>86</v>
      </c>
      <c r="D271">
        <v>116400</v>
      </c>
      <c r="E271">
        <v>44167.09</v>
      </c>
      <c r="F271">
        <v>44167.09</v>
      </c>
      <c r="G271">
        <v>1</v>
      </c>
    </row>
    <row r="272" spans="1:7" x14ac:dyDescent="0.25">
      <c r="A272">
        <v>10291</v>
      </c>
      <c r="B272" s="1">
        <v>38238</v>
      </c>
      <c r="C272" t="s">
        <v>86</v>
      </c>
      <c r="D272">
        <v>116400</v>
      </c>
      <c r="E272">
        <v>48809.9</v>
      </c>
      <c r="F272">
        <v>92976.99</v>
      </c>
      <c r="G272">
        <v>2</v>
      </c>
    </row>
    <row r="273" spans="1:7" x14ac:dyDescent="0.25">
      <c r="A273">
        <v>10389</v>
      </c>
      <c r="B273" s="1">
        <v>38414</v>
      </c>
      <c r="C273" t="s">
        <v>86</v>
      </c>
      <c r="D273">
        <v>116400</v>
      </c>
      <c r="E273">
        <v>27966.54</v>
      </c>
      <c r="F273">
        <v>120943.53</v>
      </c>
      <c r="G273">
        <v>3</v>
      </c>
    </row>
    <row r="274" spans="1:7" x14ac:dyDescent="0.25">
      <c r="A274">
        <v>10149</v>
      </c>
      <c r="B274" s="1">
        <v>37876</v>
      </c>
      <c r="C274" t="s">
        <v>87</v>
      </c>
      <c r="D274">
        <v>60300</v>
      </c>
      <c r="E274">
        <v>29997.09</v>
      </c>
      <c r="F274">
        <v>29997.09</v>
      </c>
      <c r="G274">
        <v>1</v>
      </c>
    </row>
    <row r="275" spans="1:7" x14ac:dyDescent="0.25">
      <c r="A275">
        <v>10219</v>
      </c>
      <c r="B275" s="1">
        <v>38027</v>
      </c>
      <c r="C275" t="s">
        <v>87</v>
      </c>
      <c r="D275">
        <v>60300</v>
      </c>
      <c r="E275">
        <v>12573.28</v>
      </c>
      <c r="F275">
        <v>42570.37</v>
      </c>
      <c r="G275">
        <v>2</v>
      </c>
    </row>
    <row r="276" spans="1:7" x14ac:dyDescent="0.25">
      <c r="A276">
        <v>10124</v>
      </c>
      <c r="B276" s="1">
        <v>37762</v>
      </c>
      <c r="C276" t="s">
        <v>88</v>
      </c>
      <c r="D276">
        <v>71800</v>
      </c>
      <c r="E276">
        <v>32641.98</v>
      </c>
      <c r="F276">
        <v>32641.98</v>
      </c>
      <c r="G276">
        <v>1</v>
      </c>
    </row>
    <row r="277" spans="1:7" x14ac:dyDescent="0.25">
      <c r="A277">
        <v>10278</v>
      </c>
      <c r="B277" s="1">
        <v>38205</v>
      </c>
      <c r="C277" t="s">
        <v>88</v>
      </c>
      <c r="D277">
        <v>71800</v>
      </c>
      <c r="E277">
        <v>33347.879999999997</v>
      </c>
      <c r="F277">
        <v>65989.86</v>
      </c>
      <c r="G277">
        <v>2</v>
      </c>
    </row>
    <row r="278" spans="1:7" x14ac:dyDescent="0.25">
      <c r="A278">
        <v>10346</v>
      </c>
      <c r="B278" s="1">
        <v>38320</v>
      </c>
      <c r="C278" t="s">
        <v>88</v>
      </c>
      <c r="D278">
        <v>71800</v>
      </c>
      <c r="E278">
        <v>14191.12</v>
      </c>
      <c r="F278">
        <v>80180.98</v>
      </c>
      <c r="G278">
        <v>3</v>
      </c>
    </row>
    <row r="279" spans="1:7" x14ac:dyDescent="0.25">
      <c r="A279">
        <v>10139</v>
      </c>
      <c r="B279" s="1">
        <v>37818</v>
      </c>
      <c r="C279" t="s">
        <v>89</v>
      </c>
      <c r="D279">
        <v>93300</v>
      </c>
      <c r="E279">
        <v>24013.52</v>
      </c>
      <c r="F279">
        <v>24013.52</v>
      </c>
      <c r="G279">
        <v>1</v>
      </c>
    </row>
    <row r="280" spans="1:7" x14ac:dyDescent="0.25">
      <c r="A280">
        <v>10270</v>
      </c>
      <c r="B280" s="1">
        <v>38187</v>
      </c>
      <c r="C280" t="s">
        <v>89</v>
      </c>
      <c r="D280">
        <v>93300</v>
      </c>
      <c r="E280">
        <v>35806.730000000003</v>
      </c>
      <c r="F280">
        <v>59820.25</v>
      </c>
      <c r="G280">
        <v>2</v>
      </c>
    </row>
    <row r="281" spans="1:7" x14ac:dyDescent="0.25">
      <c r="A281">
        <v>10361</v>
      </c>
      <c r="B281" s="1">
        <v>38338</v>
      </c>
      <c r="C281" t="s">
        <v>89</v>
      </c>
      <c r="D281">
        <v>93300</v>
      </c>
      <c r="E281">
        <v>31835.360000000001</v>
      </c>
      <c r="F281">
        <v>91655.61</v>
      </c>
      <c r="G281">
        <v>3</v>
      </c>
    </row>
    <row r="282" spans="1:7" x14ac:dyDescent="0.25">
      <c r="A282">
        <v>10420</v>
      </c>
      <c r="B282" s="1">
        <v>38501</v>
      </c>
      <c r="C282" t="s">
        <v>89</v>
      </c>
      <c r="D282">
        <v>93300</v>
      </c>
      <c r="E282">
        <v>42251.51</v>
      </c>
      <c r="F282">
        <v>133907.12</v>
      </c>
      <c r="G282">
        <v>4</v>
      </c>
    </row>
    <row r="283" spans="1:7" x14ac:dyDescent="0.25">
      <c r="A283">
        <v>10129</v>
      </c>
      <c r="B283" s="1">
        <v>37784</v>
      </c>
      <c r="C283" t="s">
        <v>90</v>
      </c>
      <c r="D283">
        <v>77000</v>
      </c>
      <c r="E283">
        <v>29429.14</v>
      </c>
      <c r="F283">
        <v>29429.14</v>
      </c>
      <c r="G283">
        <v>1</v>
      </c>
    </row>
    <row r="284" spans="1:7" x14ac:dyDescent="0.25">
      <c r="A284">
        <v>10175</v>
      </c>
      <c r="B284" s="1">
        <v>37931</v>
      </c>
      <c r="C284" t="s">
        <v>90</v>
      </c>
      <c r="D284">
        <v>77000</v>
      </c>
      <c r="E284">
        <v>37455.769999999997</v>
      </c>
      <c r="F284">
        <v>66884.91</v>
      </c>
      <c r="G284">
        <v>2</v>
      </c>
    </row>
    <row r="285" spans="1:7" x14ac:dyDescent="0.25">
      <c r="A285">
        <v>10351</v>
      </c>
      <c r="B285" s="1">
        <v>38324</v>
      </c>
      <c r="C285" t="s">
        <v>90</v>
      </c>
      <c r="D285">
        <v>77000</v>
      </c>
      <c r="E285">
        <v>13671.82</v>
      </c>
      <c r="F285">
        <v>80556.73</v>
      </c>
      <c r="G285">
        <v>3</v>
      </c>
    </row>
    <row r="286" spans="1:7" x14ac:dyDescent="0.25">
      <c r="A286">
        <v>10141</v>
      </c>
      <c r="B286" s="1">
        <v>37834</v>
      </c>
      <c r="C286" t="s">
        <v>91</v>
      </c>
      <c r="D286">
        <v>98800</v>
      </c>
      <c r="E286">
        <v>29716.86</v>
      </c>
      <c r="F286">
        <v>29716.86</v>
      </c>
      <c r="G286">
        <v>1</v>
      </c>
    </row>
    <row r="287" spans="1:7" x14ac:dyDescent="0.25">
      <c r="A287">
        <v>10247</v>
      </c>
      <c r="B287" s="1">
        <v>38112</v>
      </c>
      <c r="C287" t="s">
        <v>91</v>
      </c>
      <c r="D287">
        <v>98800</v>
      </c>
      <c r="E287">
        <v>28394.54</v>
      </c>
      <c r="F287">
        <v>58111.4</v>
      </c>
      <c r="G287">
        <v>2</v>
      </c>
    </row>
    <row r="288" spans="1:7" x14ac:dyDescent="0.25">
      <c r="A288">
        <v>10363</v>
      </c>
      <c r="B288" s="1">
        <v>38358</v>
      </c>
      <c r="C288" t="s">
        <v>91</v>
      </c>
      <c r="D288">
        <v>98800</v>
      </c>
      <c r="E288">
        <v>45785.34</v>
      </c>
      <c r="F288">
        <v>103896.74</v>
      </c>
      <c r="G288">
        <v>3</v>
      </c>
    </row>
    <row r="289" spans="1:7" x14ac:dyDescent="0.25">
      <c r="A289">
        <v>10196</v>
      </c>
      <c r="B289" s="1">
        <v>37951</v>
      </c>
      <c r="C289" t="s">
        <v>92</v>
      </c>
      <c r="D289">
        <v>95400</v>
      </c>
      <c r="E289">
        <v>38139.18</v>
      </c>
      <c r="F289">
        <v>38139.18</v>
      </c>
      <c r="G289">
        <v>1</v>
      </c>
    </row>
    <row r="290" spans="1:7" x14ac:dyDescent="0.25">
      <c r="A290">
        <v>10245</v>
      </c>
      <c r="B290" s="1">
        <v>38111</v>
      </c>
      <c r="C290" t="s">
        <v>92</v>
      </c>
      <c r="D290">
        <v>95400</v>
      </c>
      <c r="E290">
        <v>32239.47</v>
      </c>
      <c r="F290">
        <v>70378.649999999994</v>
      </c>
      <c r="G290">
        <v>2</v>
      </c>
    </row>
    <row r="291" spans="1:7" x14ac:dyDescent="0.25">
      <c r="A291">
        <v>10140</v>
      </c>
      <c r="B291" s="1">
        <v>37826</v>
      </c>
      <c r="C291" t="s">
        <v>93</v>
      </c>
      <c r="D291">
        <v>84600</v>
      </c>
      <c r="E291">
        <v>38675.129999999997</v>
      </c>
      <c r="F291">
        <v>38675.129999999997</v>
      </c>
      <c r="G291">
        <v>1</v>
      </c>
    </row>
    <row r="292" spans="1:7" x14ac:dyDescent="0.25">
      <c r="A292">
        <v>10168</v>
      </c>
      <c r="B292" s="1">
        <v>37922</v>
      </c>
      <c r="C292" t="s">
        <v>93</v>
      </c>
      <c r="D292">
        <v>84600</v>
      </c>
      <c r="E292">
        <v>50743.65</v>
      </c>
      <c r="F292">
        <v>89418.78</v>
      </c>
      <c r="G292">
        <v>2</v>
      </c>
    </row>
    <row r="293" spans="1:7" x14ac:dyDescent="0.25">
      <c r="A293">
        <v>10317</v>
      </c>
      <c r="B293" s="1">
        <v>38293</v>
      </c>
      <c r="C293" t="s">
        <v>93</v>
      </c>
      <c r="D293">
        <v>84600</v>
      </c>
      <c r="E293">
        <v>2434.25</v>
      </c>
      <c r="F293">
        <v>91853.03</v>
      </c>
      <c r="G293">
        <v>3</v>
      </c>
    </row>
    <row r="294" spans="1:7" x14ac:dyDescent="0.25">
      <c r="A294">
        <v>10362</v>
      </c>
      <c r="B294" s="1">
        <v>38357</v>
      </c>
      <c r="C294" t="s">
        <v>93</v>
      </c>
      <c r="D294">
        <v>84600</v>
      </c>
      <c r="E294">
        <v>12692.19</v>
      </c>
      <c r="F294">
        <v>104545.22</v>
      </c>
      <c r="G294">
        <v>4</v>
      </c>
    </row>
    <row r="295" spans="1:7" x14ac:dyDescent="0.25">
      <c r="A295">
        <v>10233</v>
      </c>
      <c r="B295" s="1">
        <v>38075</v>
      </c>
      <c r="C295" t="s">
        <v>94</v>
      </c>
      <c r="D295">
        <v>43000</v>
      </c>
      <c r="E295">
        <v>7178.66</v>
      </c>
      <c r="F295">
        <v>7178.66</v>
      </c>
      <c r="G295">
        <v>1</v>
      </c>
    </row>
    <row r="296" spans="1:7" x14ac:dyDescent="0.25">
      <c r="A296">
        <v>10251</v>
      </c>
      <c r="B296" s="1">
        <v>38125</v>
      </c>
      <c r="C296" t="s">
        <v>94</v>
      </c>
      <c r="D296">
        <v>43000</v>
      </c>
      <c r="E296">
        <v>31102.85</v>
      </c>
      <c r="F296">
        <v>38281.51</v>
      </c>
      <c r="G296">
        <v>2</v>
      </c>
    </row>
    <row r="297" spans="1:7" x14ac:dyDescent="0.25">
      <c r="A297">
        <v>10401</v>
      </c>
      <c r="B297" s="1">
        <v>38445</v>
      </c>
      <c r="C297" t="s">
        <v>94</v>
      </c>
      <c r="D297">
        <v>43000</v>
      </c>
      <c r="E297">
        <v>43525.04</v>
      </c>
      <c r="F297">
        <v>81806.55</v>
      </c>
      <c r="G297">
        <v>3</v>
      </c>
    </row>
    <row r="298" spans="1:7" x14ac:dyDescent="0.25">
      <c r="A298">
        <v>10250</v>
      </c>
      <c r="B298" s="1">
        <v>38118</v>
      </c>
      <c r="C298" t="s">
        <v>95</v>
      </c>
      <c r="D298">
        <v>77600</v>
      </c>
      <c r="E298">
        <v>42798.080000000002</v>
      </c>
      <c r="F298">
        <v>42798.080000000002</v>
      </c>
      <c r="G298">
        <v>1</v>
      </c>
    </row>
    <row r="299" spans="1:7" x14ac:dyDescent="0.25">
      <c r="A299">
        <v>10257</v>
      </c>
      <c r="B299" s="1">
        <v>38152</v>
      </c>
      <c r="C299" t="s">
        <v>95</v>
      </c>
      <c r="D299">
        <v>77600</v>
      </c>
      <c r="E299">
        <v>16753.3</v>
      </c>
      <c r="F299">
        <v>59551.38</v>
      </c>
      <c r="G299">
        <v>2</v>
      </c>
    </row>
    <row r="300" spans="1:7" x14ac:dyDescent="0.25">
      <c r="A300">
        <v>10400</v>
      </c>
      <c r="B300" s="1">
        <v>38443</v>
      </c>
      <c r="C300" t="s">
        <v>95</v>
      </c>
      <c r="D300">
        <v>77600</v>
      </c>
      <c r="E300">
        <v>31755.34</v>
      </c>
      <c r="F300">
        <v>91306.72</v>
      </c>
      <c r="G300">
        <v>3</v>
      </c>
    </row>
    <row r="301" spans="1:7" x14ac:dyDescent="0.25">
      <c r="A301">
        <v>10407</v>
      </c>
      <c r="B301" s="1">
        <v>38464</v>
      </c>
      <c r="C301" t="s">
        <v>95</v>
      </c>
      <c r="D301">
        <v>77600</v>
      </c>
      <c r="E301">
        <v>52229.55</v>
      </c>
      <c r="F301">
        <v>143536.26999999999</v>
      </c>
      <c r="G301">
        <v>4</v>
      </c>
    </row>
    <row r="302" spans="1:7" x14ac:dyDescent="0.25">
      <c r="A302">
        <v>10258</v>
      </c>
      <c r="B302" s="1">
        <v>38153</v>
      </c>
      <c r="C302" t="s">
        <v>96</v>
      </c>
      <c r="D302">
        <v>94400</v>
      </c>
      <c r="E302">
        <v>22037.91</v>
      </c>
      <c r="F302">
        <v>22037.91</v>
      </c>
      <c r="G302">
        <v>1</v>
      </c>
    </row>
    <row r="303" spans="1:7" x14ac:dyDescent="0.25">
      <c r="A303">
        <v>10339</v>
      </c>
      <c r="B303" s="1">
        <v>38314</v>
      </c>
      <c r="C303" t="s">
        <v>96</v>
      </c>
      <c r="D303">
        <v>94400</v>
      </c>
      <c r="E303">
        <v>48927.64</v>
      </c>
      <c r="F303">
        <v>70965.55</v>
      </c>
      <c r="G303">
        <v>2</v>
      </c>
    </row>
    <row r="304" spans="1:7" x14ac:dyDescent="0.25">
      <c r="A304">
        <v>10372</v>
      </c>
      <c r="B304" s="1">
        <v>38378</v>
      </c>
      <c r="C304" t="s">
        <v>96</v>
      </c>
      <c r="D304">
        <v>94400</v>
      </c>
      <c r="E304">
        <v>33967.730000000003</v>
      </c>
      <c r="F304">
        <v>104933.28</v>
      </c>
      <c r="G304">
        <v>3</v>
      </c>
    </row>
    <row r="305" spans="1:7" x14ac:dyDescent="0.25">
      <c r="A305">
        <v>10408</v>
      </c>
      <c r="B305" s="1">
        <v>38464</v>
      </c>
      <c r="C305" t="s">
        <v>96</v>
      </c>
      <c r="D305">
        <v>94400</v>
      </c>
      <c r="E305">
        <v>615.45000000000005</v>
      </c>
      <c r="F305">
        <v>105548.73</v>
      </c>
      <c r="G305">
        <v>4</v>
      </c>
    </row>
    <row r="306" spans="1:7" x14ac:dyDescent="0.25">
      <c r="A306">
        <v>10191</v>
      </c>
      <c r="B306" s="1">
        <v>37945</v>
      </c>
      <c r="C306" t="s">
        <v>97</v>
      </c>
      <c r="D306">
        <v>120400</v>
      </c>
      <c r="E306">
        <v>27988.47</v>
      </c>
      <c r="F306">
        <v>27988.47</v>
      </c>
      <c r="G306">
        <v>1</v>
      </c>
    </row>
    <row r="307" spans="1:7" x14ac:dyDescent="0.25">
      <c r="A307">
        <v>10310</v>
      </c>
      <c r="B307" s="1">
        <v>38276</v>
      </c>
      <c r="C307" t="s">
        <v>97</v>
      </c>
      <c r="D307">
        <v>120400</v>
      </c>
      <c r="E307">
        <v>61234.67</v>
      </c>
      <c r="F307">
        <v>89223.14</v>
      </c>
      <c r="G307">
        <v>2</v>
      </c>
    </row>
    <row r="308" spans="1:7" x14ac:dyDescent="0.25">
      <c r="A308">
        <v>10155</v>
      </c>
      <c r="B308" s="1">
        <v>37900</v>
      </c>
      <c r="C308" t="s">
        <v>98</v>
      </c>
      <c r="D308">
        <v>96500</v>
      </c>
      <c r="E308">
        <v>37602.480000000003</v>
      </c>
      <c r="F308">
        <v>37602.480000000003</v>
      </c>
      <c r="G308">
        <v>1</v>
      </c>
    </row>
    <row r="309" spans="1:7" x14ac:dyDescent="0.25">
      <c r="A309">
        <v>10299</v>
      </c>
      <c r="B309" s="1">
        <v>38260</v>
      </c>
      <c r="C309" t="s">
        <v>98</v>
      </c>
      <c r="D309">
        <v>96500</v>
      </c>
      <c r="E309">
        <v>34341.08</v>
      </c>
      <c r="F309">
        <v>71943.56</v>
      </c>
      <c r="G309">
        <v>2</v>
      </c>
    </row>
    <row r="310" spans="1:7" x14ac:dyDescent="0.25">
      <c r="A310">
        <v>10377</v>
      </c>
      <c r="B310" s="1">
        <v>38392</v>
      </c>
      <c r="C310" t="s">
        <v>98</v>
      </c>
      <c r="D310">
        <v>96500</v>
      </c>
      <c r="E310">
        <v>23602.9</v>
      </c>
      <c r="F310">
        <v>95546.46</v>
      </c>
      <c r="G310">
        <v>3</v>
      </c>
    </row>
    <row r="311" spans="1:7" x14ac:dyDescent="0.25">
      <c r="A311">
        <v>10145</v>
      </c>
      <c r="B311" s="1">
        <v>37858</v>
      </c>
      <c r="C311" t="s">
        <v>99</v>
      </c>
      <c r="D311">
        <v>90700</v>
      </c>
      <c r="E311">
        <v>50342.74</v>
      </c>
      <c r="F311">
        <v>50342.74</v>
      </c>
      <c r="G311">
        <v>1</v>
      </c>
    </row>
    <row r="312" spans="1:7" x14ac:dyDescent="0.25">
      <c r="A312">
        <v>10189</v>
      </c>
      <c r="B312" s="1">
        <v>37943</v>
      </c>
      <c r="C312" t="s">
        <v>99</v>
      </c>
      <c r="D312">
        <v>90700</v>
      </c>
      <c r="E312">
        <v>3879.96</v>
      </c>
      <c r="F312">
        <v>54222.7</v>
      </c>
      <c r="G312">
        <v>2</v>
      </c>
    </row>
    <row r="313" spans="1:7" x14ac:dyDescent="0.25">
      <c r="A313">
        <v>10367</v>
      </c>
      <c r="B313" s="1">
        <v>38364</v>
      </c>
      <c r="C313" t="s">
        <v>99</v>
      </c>
      <c r="D313">
        <v>90700</v>
      </c>
      <c r="E313">
        <v>39580.6</v>
      </c>
      <c r="F313">
        <v>93803.3</v>
      </c>
      <c r="G313">
        <v>3</v>
      </c>
    </row>
    <row r="314" spans="1:7" x14ac:dyDescent="0.25">
      <c r="A314">
        <v>10302</v>
      </c>
      <c r="B314" s="1">
        <v>37900</v>
      </c>
      <c r="C314" t="s">
        <v>100</v>
      </c>
      <c r="D314">
        <v>92700</v>
      </c>
      <c r="E314">
        <v>23908.240000000002</v>
      </c>
      <c r="F314">
        <v>23908.240000000002</v>
      </c>
      <c r="G314">
        <v>1</v>
      </c>
    </row>
    <row r="315" spans="1:7" x14ac:dyDescent="0.25">
      <c r="A315">
        <v>10253</v>
      </c>
      <c r="B315" s="1">
        <v>38139</v>
      </c>
      <c r="C315" t="s">
        <v>100</v>
      </c>
      <c r="D315">
        <v>92700</v>
      </c>
      <c r="E315">
        <v>45443.54</v>
      </c>
      <c r="F315">
        <v>69351.78</v>
      </c>
      <c r="G315">
        <v>2</v>
      </c>
    </row>
    <row r="316" spans="1:7" x14ac:dyDescent="0.25">
      <c r="A316">
        <v>10403</v>
      </c>
      <c r="B316" s="1">
        <v>38450</v>
      </c>
      <c r="C316" t="s">
        <v>100</v>
      </c>
      <c r="D316">
        <v>92700</v>
      </c>
      <c r="E316">
        <v>37258.94</v>
      </c>
      <c r="F316">
        <v>106610.72</v>
      </c>
      <c r="G316">
        <v>3</v>
      </c>
    </row>
    <row r="317" spans="1:7" x14ac:dyDescent="0.25">
      <c r="A317">
        <v>10225</v>
      </c>
      <c r="B317" s="1">
        <v>38039</v>
      </c>
      <c r="C317" t="s">
        <v>101</v>
      </c>
      <c r="D317">
        <v>141300</v>
      </c>
      <c r="E317">
        <v>47375.92</v>
      </c>
      <c r="F317">
        <v>47375.92</v>
      </c>
      <c r="G317">
        <v>1</v>
      </c>
    </row>
    <row r="318" spans="1:7" x14ac:dyDescent="0.25">
      <c r="A318">
        <v>10287</v>
      </c>
      <c r="B318" s="1">
        <v>38229</v>
      </c>
      <c r="C318" t="s">
        <v>101</v>
      </c>
      <c r="D318">
        <v>141300</v>
      </c>
      <c r="E318">
        <v>61402</v>
      </c>
      <c r="F318">
        <v>108777.92</v>
      </c>
      <c r="G318">
        <v>2</v>
      </c>
    </row>
    <row r="319" spans="1:7" x14ac:dyDescent="0.25">
      <c r="A319">
        <v>10102</v>
      </c>
      <c r="B319" s="1">
        <v>37631</v>
      </c>
      <c r="C319" t="s">
        <v>102</v>
      </c>
      <c r="D319">
        <v>76400</v>
      </c>
      <c r="E319">
        <v>5494.78</v>
      </c>
      <c r="F319">
        <v>5494.78</v>
      </c>
      <c r="G319">
        <v>1</v>
      </c>
    </row>
    <row r="320" spans="1:7" x14ac:dyDescent="0.25">
      <c r="A320">
        <v>10237</v>
      </c>
      <c r="B320" s="1">
        <v>38082</v>
      </c>
      <c r="C320" t="s">
        <v>102</v>
      </c>
      <c r="D320">
        <v>76400</v>
      </c>
      <c r="E320">
        <v>22602.36</v>
      </c>
      <c r="F320">
        <v>28097.14</v>
      </c>
      <c r="G320">
        <v>2</v>
      </c>
    </row>
    <row r="321" spans="1:7" x14ac:dyDescent="0.25">
      <c r="A321">
        <v>10324</v>
      </c>
      <c r="B321" s="1">
        <v>38296</v>
      </c>
      <c r="C321" t="s">
        <v>102</v>
      </c>
      <c r="D321">
        <v>76400</v>
      </c>
      <c r="E321">
        <v>44400.5</v>
      </c>
      <c r="F321">
        <v>72497.64</v>
      </c>
      <c r="G321">
        <v>3</v>
      </c>
    </row>
    <row r="322" spans="1:7" x14ac:dyDescent="0.25">
      <c r="A322">
        <v>10112</v>
      </c>
      <c r="B322" s="1">
        <v>37704</v>
      </c>
      <c r="C322" t="s">
        <v>103</v>
      </c>
      <c r="D322">
        <v>53100</v>
      </c>
      <c r="E322">
        <v>7674.94</v>
      </c>
      <c r="F322">
        <v>7674.94</v>
      </c>
      <c r="G322">
        <v>1</v>
      </c>
    </row>
    <row r="323" spans="1:7" x14ac:dyDescent="0.25">
      <c r="A323">
        <v>10320</v>
      </c>
      <c r="B323" s="1">
        <v>38294</v>
      </c>
      <c r="C323" t="s">
        <v>103</v>
      </c>
      <c r="D323">
        <v>53100</v>
      </c>
      <c r="E323">
        <v>16799.03</v>
      </c>
      <c r="F323">
        <v>24473.97</v>
      </c>
      <c r="G323">
        <v>2</v>
      </c>
    </row>
    <row r="324" spans="1:7" x14ac:dyDescent="0.25">
      <c r="A324">
        <v>10326</v>
      </c>
      <c r="B324" s="1">
        <v>38300</v>
      </c>
      <c r="C324" t="s">
        <v>103</v>
      </c>
      <c r="D324">
        <v>53100</v>
      </c>
      <c r="E324">
        <v>19206.68</v>
      </c>
      <c r="F324">
        <v>43680.65</v>
      </c>
      <c r="G324">
        <v>3</v>
      </c>
    </row>
    <row r="325" spans="1:7" x14ac:dyDescent="0.25">
      <c r="A325">
        <v>10334</v>
      </c>
      <c r="B325" s="1">
        <v>38310</v>
      </c>
      <c r="C325" t="s">
        <v>103</v>
      </c>
      <c r="D325">
        <v>53100</v>
      </c>
      <c r="E325">
        <v>23014.17</v>
      </c>
      <c r="F325">
        <v>66694.820000000007</v>
      </c>
      <c r="G325">
        <v>4</v>
      </c>
    </row>
    <row r="326" spans="1:7" x14ac:dyDescent="0.25">
      <c r="A326">
        <v>10199</v>
      </c>
      <c r="B326" s="1">
        <v>37956</v>
      </c>
      <c r="C326" t="s">
        <v>104</v>
      </c>
      <c r="D326">
        <v>55400</v>
      </c>
      <c r="E326">
        <v>7678.25</v>
      </c>
      <c r="F326">
        <v>7678.25</v>
      </c>
      <c r="G326">
        <v>1</v>
      </c>
    </row>
    <row r="327" spans="1:7" x14ac:dyDescent="0.25">
      <c r="A327">
        <v>10215</v>
      </c>
      <c r="B327" s="1">
        <v>38015</v>
      </c>
      <c r="C327" t="s">
        <v>104</v>
      </c>
      <c r="D327">
        <v>55400</v>
      </c>
      <c r="E327">
        <v>36070.47</v>
      </c>
      <c r="F327">
        <v>43748.72</v>
      </c>
      <c r="G32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BDED-DA9D-4CDC-96B1-4101A41AC9F2}">
  <dimension ref="A1:F99"/>
  <sheetViews>
    <sheetView workbookViewId="0">
      <selection activeCell="F6" sqref="F6"/>
    </sheetView>
  </sheetViews>
  <sheetFormatPr defaultRowHeight="15" x14ac:dyDescent="0.25"/>
  <cols>
    <col min="1" max="1" width="31.7109375" bestFit="1" customWidth="1"/>
    <col min="2" max="2" width="20" bestFit="1" customWidth="1"/>
    <col min="3" max="3" width="11.28515625" bestFit="1" customWidth="1"/>
    <col min="4" max="4" width="13.28515625" bestFit="1" customWidth="1"/>
    <col min="6" max="6" width="20.5703125" bestFit="1" customWidth="1"/>
  </cols>
  <sheetData>
    <row r="1" spans="1:6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</row>
    <row r="2" spans="1:6" x14ac:dyDescent="0.25">
      <c r="A2" t="str" cm="1">
        <f t="array" ref="A2:A99">_xlfn.UNIQUE('Customer Credit &amp; Purchase'!C2:C327)</f>
        <v>Alpha Cognac</v>
      </c>
      <c r="B2">
        <f>COUNTIF('Customer Credit &amp; Purchase'!C2:C327,Modified!A2)</f>
        <v>3</v>
      </c>
      <c r="C2">
        <f>VLOOKUP(A2, 'Customer Credit &amp; Purchase'!$C$2:$G$327, AVERAGE(2), 0)</f>
        <v>61100</v>
      </c>
      <c r="D2" cm="1">
        <f t="array" ref="D2">MAX(_xlfn._xlws.FILTER('Customer Credit &amp; Purchase'!$F$2:$F$327, 'Customer Credit &amp; Purchase'!$C$2:$C$327 = A2))</f>
        <v>60483.360000000001</v>
      </c>
      <c r="E2">
        <f>C2-D2</f>
        <v>616.63999999999942</v>
      </c>
      <c r="F2">
        <f>IF(E2&lt;0,1,0)</f>
        <v>0</v>
      </c>
    </row>
    <row r="3" spans="1:6" x14ac:dyDescent="0.25">
      <c r="A3" t="str">
        <v>Amica Models &amp; Co.</v>
      </c>
      <c r="B3">
        <f>COUNTIF('Customer Credit &amp; Purchase'!C3:C328,Modified!A3)</f>
        <v>2</v>
      </c>
      <c r="C3">
        <f>VLOOKUP(A3, 'Customer Credit &amp; Purchase'!$C$2:$G$327, AVERAGE(2), 0)</f>
        <v>113000</v>
      </c>
      <c r="D3" cm="1">
        <f t="array" ref="D3">MAX(_xlfn._xlws.FILTER('Customer Credit &amp; Purchase'!$F$2:$F$327, 'Customer Credit &amp; Purchase'!$C$2:$C$327 = A3))</f>
        <v>82223.23</v>
      </c>
      <c r="E3">
        <f t="shared" ref="E3:E66" si="0">C3-D3</f>
        <v>30776.770000000004</v>
      </c>
      <c r="F3">
        <f t="shared" ref="F3:F66" si="1">IF(E3&lt;0,1,0)</f>
        <v>0</v>
      </c>
    </row>
    <row r="4" spans="1:6" x14ac:dyDescent="0.25">
      <c r="A4" t="str">
        <v>Anna's Decorations, Ltd</v>
      </c>
      <c r="B4">
        <f>COUNTIF('Customer Credit &amp; Purchase'!C4:C329,Modified!A4)</f>
        <v>4</v>
      </c>
      <c r="C4">
        <f>VLOOKUP(A4, 'Customer Credit &amp; Purchase'!$C$2:$G$327, AVERAGE(2), 0)</f>
        <v>107800</v>
      </c>
      <c r="D4" cm="1">
        <f t="array" ref="D4">MAX(_xlfn._xlws.FILTER('Customer Credit &amp; Purchase'!$F$2:$F$327, 'Customer Credit &amp; Purchase'!$C$2:$C$327 = A4))</f>
        <v>137034.22</v>
      </c>
      <c r="E4">
        <f t="shared" si="0"/>
        <v>-29234.22</v>
      </c>
      <c r="F4">
        <f t="shared" si="1"/>
        <v>1</v>
      </c>
    </row>
    <row r="5" spans="1:6" x14ac:dyDescent="0.25">
      <c r="A5" t="str">
        <v>Atelier graphique</v>
      </c>
      <c r="B5">
        <f>COUNTIF('Customer Credit &amp; Purchase'!C5:C330,Modified!A5)</f>
        <v>3</v>
      </c>
      <c r="C5">
        <f>VLOOKUP(A5, 'Customer Credit &amp; Purchase'!$C$2:$G$327, AVERAGE(2), 0)</f>
        <v>21000</v>
      </c>
      <c r="D5" cm="1">
        <f t="array" ref="D5">MAX(_xlfn._xlws.FILTER('Customer Credit &amp; Purchase'!$F$2:$F$327, 'Customer Credit &amp; Purchase'!$C$2:$C$327 = A5))</f>
        <v>22314.36</v>
      </c>
      <c r="E5">
        <f t="shared" si="0"/>
        <v>-1314.3600000000006</v>
      </c>
      <c r="F5">
        <f t="shared" si="1"/>
        <v>1</v>
      </c>
    </row>
    <row r="6" spans="1:6" x14ac:dyDescent="0.25">
      <c r="A6" t="str">
        <v>Australian Collectables, Ltd</v>
      </c>
      <c r="B6">
        <f>COUNTIF('Customer Credit &amp; Purchase'!C6:C331,Modified!A6)</f>
        <v>3</v>
      </c>
      <c r="C6">
        <f>VLOOKUP(A6, 'Customer Credit &amp; Purchase'!$C$2:$G$327, AVERAGE(2), 0)</f>
        <v>60300</v>
      </c>
      <c r="D6" cm="1">
        <f t="array" ref="D6">MAX(_xlfn._xlws.FILTER('Customer Credit &amp; Purchase'!$F$2:$F$327, 'Customer Credit &amp; Purchase'!$C$2:$C$327 = A6))</f>
        <v>55866.02</v>
      </c>
      <c r="E6">
        <f t="shared" si="0"/>
        <v>4433.9800000000032</v>
      </c>
      <c r="F6">
        <f t="shared" si="1"/>
        <v>0</v>
      </c>
    </row>
    <row r="7" spans="1:6" x14ac:dyDescent="0.25">
      <c r="A7" t="str">
        <v>Australian Collectors, Co.</v>
      </c>
      <c r="B7">
        <f>COUNTIF('Customer Credit &amp; Purchase'!C7:C332,Modified!A7)</f>
        <v>5</v>
      </c>
      <c r="C7">
        <f>VLOOKUP(A7, 'Customer Credit &amp; Purchase'!$C$2:$G$327, AVERAGE(2), 0)</f>
        <v>117300</v>
      </c>
      <c r="D7" cm="1">
        <f t="array" ref="D7">MAX(_xlfn._xlws.FILTER('Customer Credit &amp; Purchase'!$F$2:$F$327, 'Customer Credit &amp; Purchase'!$C$2:$C$327 = A7))</f>
        <v>180585.07</v>
      </c>
      <c r="E7">
        <f t="shared" si="0"/>
        <v>-63285.070000000007</v>
      </c>
      <c r="F7">
        <f t="shared" si="1"/>
        <v>1</v>
      </c>
    </row>
    <row r="8" spans="1:6" x14ac:dyDescent="0.25">
      <c r="A8" t="str">
        <v>Australian Gift Network, Co</v>
      </c>
      <c r="B8">
        <f>COUNTIF('Customer Credit &amp; Purchase'!C8:C333,Modified!A8)</f>
        <v>3</v>
      </c>
      <c r="C8">
        <f>VLOOKUP(A8, 'Customer Credit &amp; Purchase'!$C$2:$G$327, AVERAGE(2), 0)</f>
        <v>51600</v>
      </c>
      <c r="D8" cm="1">
        <f t="array" ref="D8">MAX(_xlfn._xlws.FILTER('Customer Credit &amp; Purchase'!$F$2:$F$327, 'Customer Credit &amp; Purchase'!$C$2:$C$327 = A8))</f>
        <v>55190.16</v>
      </c>
      <c r="E8">
        <f t="shared" si="0"/>
        <v>-3590.1600000000035</v>
      </c>
      <c r="F8">
        <f t="shared" si="1"/>
        <v>1</v>
      </c>
    </row>
    <row r="9" spans="1:6" x14ac:dyDescent="0.25">
      <c r="A9" t="str">
        <v>Auto Associés &amp; Cie.</v>
      </c>
      <c r="B9">
        <f>COUNTIF('Customer Credit &amp; Purchase'!C9:C334,Modified!A9)</f>
        <v>2</v>
      </c>
      <c r="C9">
        <f>VLOOKUP(A9, 'Customer Credit &amp; Purchase'!$C$2:$G$327, AVERAGE(2), 0)</f>
        <v>77900</v>
      </c>
      <c r="D9" cm="1">
        <f t="array" ref="D9">MAX(_xlfn._xlws.FILTER('Customer Credit &amp; Purchase'!$F$2:$F$327, 'Customer Credit &amp; Purchase'!$C$2:$C$327 = A9))</f>
        <v>58876.41</v>
      </c>
      <c r="E9">
        <f t="shared" si="0"/>
        <v>19023.589999999997</v>
      </c>
      <c r="F9">
        <f t="shared" si="1"/>
        <v>0</v>
      </c>
    </row>
    <row r="10" spans="1:6" x14ac:dyDescent="0.25">
      <c r="A10" t="str">
        <v>Auto Canal+ Petit</v>
      </c>
      <c r="B10">
        <f>COUNTIF('Customer Credit &amp; Purchase'!C10:C335,Modified!A10)</f>
        <v>3</v>
      </c>
      <c r="C10">
        <f>VLOOKUP(A10, 'Customer Credit &amp; Purchase'!$C$2:$G$327, AVERAGE(2), 0)</f>
        <v>95000</v>
      </c>
      <c r="D10" cm="1">
        <f t="array" ref="D10">MAX(_xlfn._xlws.FILTER('Customer Credit &amp; Purchase'!$F$2:$F$327, 'Customer Credit &amp; Purchase'!$C$2:$C$327 = A10))</f>
        <v>86436.97</v>
      </c>
      <c r="E10">
        <f t="shared" si="0"/>
        <v>8563.0299999999988</v>
      </c>
      <c r="F10">
        <f t="shared" si="1"/>
        <v>0</v>
      </c>
    </row>
    <row r="11" spans="1:6" x14ac:dyDescent="0.25">
      <c r="A11" t="str">
        <v>Auto-Moto Classics Inc.</v>
      </c>
      <c r="B11">
        <f>COUNTIF('Customer Credit &amp; Purchase'!C11:C336,Modified!A11)</f>
        <v>3</v>
      </c>
      <c r="C11">
        <f>VLOOKUP(A11, 'Customer Credit &amp; Purchase'!$C$2:$G$327, AVERAGE(2), 0)</f>
        <v>23000</v>
      </c>
      <c r="D11" cm="1">
        <f t="array" ref="D11">MAX(_xlfn._xlws.FILTER('Customer Credit &amp; Purchase'!$F$2:$F$327, 'Customer Credit &amp; Purchase'!$C$2:$C$327 = A11))</f>
        <v>21554.26</v>
      </c>
      <c r="E11">
        <f t="shared" si="0"/>
        <v>1445.7400000000016</v>
      </c>
      <c r="F11">
        <f t="shared" si="1"/>
        <v>0</v>
      </c>
    </row>
    <row r="12" spans="1:6" x14ac:dyDescent="0.25">
      <c r="A12" t="str">
        <v>AV Stores, Co.</v>
      </c>
      <c r="B12">
        <f>COUNTIF('Customer Credit &amp; Purchase'!C12:C337,Modified!A12)</f>
        <v>3</v>
      </c>
      <c r="C12">
        <f>VLOOKUP(A12, 'Customer Credit &amp; Purchase'!$C$2:$G$327, AVERAGE(2), 0)</f>
        <v>136800</v>
      </c>
      <c r="D12" cm="1">
        <f t="array" ref="D12">MAX(_xlfn._xlws.FILTER('Customer Credit &amp; Purchase'!$F$2:$F$327, 'Customer Credit &amp; Purchase'!$C$2:$C$327 = A12))</f>
        <v>148410.09</v>
      </c>
      <c r="E12">
        <f t="shared" si="0"/>
        <v>-11610.089999999997</v>
      </c>
      <c r="F12">
        <f t="shared" si="1"/>
        <v>1</v>
      </c>
    </row>
    <row r="13" spans="1:6" x14ac:dyDescent="0.25">
      <c r="A13" t="str">
        <v>Baane Mini Imports</v>
      </c>
      <c r="B13">
        <f>COUNTIF('Customer Credit &amp; Purchase'!C13:C338,Modified!A13)</f>
        <v>4</v>
      </c>
      <c r="C13">
        <f>VLOOKUP(A13, 'Customer Credit &amp; Purchase'!$C$2:$G$327, AVERAGE(2), 0)</f>
        <v>81700</v>
      </c>
      <c r="D13" cm="1">
        <f t="array" ref="D13">MAX(_xlfn._xlws.FILTER('Customer Credit &amp; Purchase'!$F$2:$F$327, 'Customer Credit &amp; Purchase'!$C$2:$C$327 = A13))</f>
        <v>104224.79</v>
      </c>
      <c r="E13">
        <f t="shared" si="0"/>
        <v>-22524.789999999994</v>
      </c>
      <c r="F13">
        <f t="shared" si="1"/>
        <v>1</v>
      </c>
    </row>
    <row r="14" spans="1:6" x14ac:dyDescent="0.25">
      <c r="A14" t="str">
        <v>Bavarian Collectables Imports, Co.</v>
      </c>
      <c r="B14">
        <f>COUNTIF('Customer Credit &amp; Purchase'!C14:C339,Modified!A14)</f>
        <v>1</v>
      </c>
      <c r="C14">
        <f>VLOOKUP(A14, 'Customer Credit &amp; Purchase'!$C$2:$G$327, AVERAGE(2), 0)</f>
        <v>77000</v>
      </c>
      <c r="D14" cm="1">
        <f t="array" ref="D14">MAX(_xlfn._xlws.FILTER('Customer Credit &amp; Purchase'!$F$2:$F$327, 'Customer Credit &amp; Purchase'!$C$2:$C$327 = A14))</f>
        <v>31310.09</v>
      </c>
      <c r="E14">
        <f t="shared" si="0"/>
        <v>45689.91</v>
      </c>
      <c r="F14">
        <f t="shared" si="1"/>
        <v>0</v>
      </c>
    </row>
    <row r="15" spans="1:6" x14ac:dyDescent="0.25">
      <c r="A15" t="str">
        <v>Blauer See Auto, Co.</v>
      </c>
      <c r="B15">
        <f>COUNTIF('Customer Credit &amp; Purchase'!C15:C340,Modified!A15)</f>
        <v>4</v>
      </c>
      <c r="C15">
        <f>VLOOKUP(A15, 'Customer Credit &amp; Purchase'!$C$2:$G$327, AVERAGE(2), 0)</f>
        <v>59700</v>
      </c>
      <c r="D15" cm="1">
        <f t="array" ref="D15">MAX(_xlfn._xlws.FILTER('Customer Credit &amp; Purchase'!$F$2:$F$327, 'Customer Credit &amp; Purchase'!$C$2:$C$327 = A15))</f>
        <v>75937.759999999995</v>
      </c>
      <c r="E15">
        <f t="shared" si="0"/>
        <v>-16237.759999999995</v>
      </c>
      <c r="F15">
        <f t="shared" si="1"/>
        <v>1</v>
      </c>
    </row>
    <row r="16" spans="1:6" x14ac:dyDescent="0.25">
      <c r="A16" t="str">
        <v>Boards &amp; Toys Co.</v>
      </c>
      <c r="B16">
        <f>COUNTIF('Customer Credit &amp; Purchase'!C16:C341,Modified!A16)</f>
        <v>2</v>
      </c>
      <c r="C16">
        <f>VLOOKUP(A16, 'Customer Credit &amp; Purchase'!$C$2:$G$327, AVERAGE(2), 0)</f>
        <v>11000</v>
      </c>
      <c r="D16" cm="1">
        <f t="array" ref="D16">MAX(_xlfn._xlws.FILTER('Customer Credit &amp; Purchase'!$F$2:$F$327, 'Customer Credit &amp; Purchase'!$C$2:$C$327 = A16))</f>
        <v>7918.6</v>
      </c>
      <c r="E16">
        <f t="shared" si="0"/>
        <v>3081.3999999999996</v>
      </c>
      <c r="F16">
        <f t="shared" si="1"/>
        <v>0</v>
      </c>
    </row>
    <row r="17" spans="1:6" x14ac:dyDescent="0.25">
      <c r="A17" t="str">
        <v>CAF Imports</v>
      </c>
      <c r="B17">
        <f>COUNTIF('Customer Credit &amp; Purchase'!C17:C342,Modified!A17)</f>
        <v>2</v>
      </c>
      <c r="C17">
        <f>VLOOKUP(A17, 'Customer Credit &amp; Purchase'!$C$2:$G$327, AVERAGE(2), 0)</f>
        <v>59600</v>
      </c>
      <c r="D17" cm="1">
        <f t="array" ref="D17">MAX(_xlfn._xlws.FILTER('Customer Credit &amp; Purchase'!$F$2:$F$327, 'Customer Credit &amp; Purchase'!$C$2:$C$327 = A17))</f>
        <v>46751.14</v>
      </c>
      <c r="E17">
        <f t="shared" si="0"/>
        <v>12848.86</v>
      </c>
      <c r="F17">
        <f t="shared" si="1"/>
        <v>0</v>
      </c>
    </row>
    <row r="18" spans="1:6" x14ac:dyDescent="0.25">
      <c r="A18" t="str">
        <v>Cambridge Collectables Co.</v>
      </c>
      <c r="B18">
        <f>COUNTIF('Customer Credit &amp; Purchase'!C18:C343,Modified!A18)</f>
        <v>2</v>
      </c>
      <c r="C18">
        <f>VLOOKUP(A18, 'Customer Credit &amp; Purchase'!$C$2:$G$327, AVERAGE(2), 0)</f>
        <v>43400</v>
      </c>
      <c r="D18" cm="1">
        <f t="array" ref="D18">MAX(_xlfn._xlws.FILTER('Customer Credit &amp; Purchase'!$F$2:$F$327, 'Customer Credit &amp; Purchase'!$C$2:$C$327 = A18))</f>
        <v>32198.69</v>
      </c>
      <c r="E18">
        <f t="shared" si="0"/>
        <v>11201.310000000001</v>
      </c>
      <c r="F18">
        <f t="shared" si="1"/>
        <v>0</v>
      </c>
    </row>
    <row r="19" spans="1:6" x14ac:dyDescent="0.25">
      <c r="A19" t="str">
        <v>Canadian Gift Exchange Network</v>
      </c>
      <c r="B19">
        <f>COUNTIF('Customer Credit &amp; Purchase'!C19:C344,Modified!A19)</f>
        <v>2</v>
      </c>
      <c r="C19">
        <f>VLOOKUP(A19, 'Customer Credit &amp; Purchase'!$C$2:$G$327, AVERAGE(2), 0)</f>
        <v>90300</v>
      </c>
      <c r="D19" cm="1">
        <f t="array" ref="D19">MAX(_xlfn._xlws.FILTER('Customer Credit &amp; Purchase'!$F$2:$F$327, 'Customer Credit &amp; Purchase'!$C$2:$C$327 = A19))</f>
        <v>70122.19</v>
      </c>
      <c r="E19">
        <f t="shared" si="0"/>
        <v>20177.809999999998</v>
      </c>
      <c r="F19">
        <f t="shared" si="1"/>
        <v>0</v>
      </c>
    </row>
    <row r="20" spans="1:6" x14ac:dyDescent="0.25">
      <c r="A20" t="str">
        <v>Classic Gift Ideas, Inc</v>
      </c>
      <c r="B20">
        <f>COUNTIF('Customer Credit &amp; Purchase'!C20:C345,Modified!A20)</f>
        <v>2</v>
      </c>
      <c r="C20">
        <f>VLOOKUP(A20, 'Customer Credit &amp; Purchase'!$C$2:$G$327, AVERAGE(2), 0)</f>
        <v>81100</v>
      </c>
      <c r="D20" cm="1">
        <f t="array" ref="D20">MAX(_xlfn._xlws.FILTER('Customer Credit &amp; Purchase'!$F$2:$F$327, 'Customer Credit &amp; Purchase'!$C$2:$C$327 = A20))</f>
        <v>57939.34</v>
      </c>
      <c r="E20">
        <f t="shared" si="0"/>
        <v>23160.660000000003</v>
      </c>
      <c r="F20">
        <f t="shared" si="1"/>
        <v>0</v>
      </c>
    </row>
    <row r="21" spans="1:6" x14ac:dyDescent="0.25">
      <c r="A21" t="str">
        <v>Classic Legends Inc.</v>
      </c>
      <c r="B21">
        <f>COUNTIF('Customer Credit &amp; Purchase'!C21:C346,Modified!A21)</f>
        <v>3</v>
      </c>
      <c r="C21">
        <f>VLOOKUP(A21, 'Customer Credit &amp; Purchase'!$C$2:$G$327, AVERAGE(2), 0)</f>
        <v>67500</v>
      </c>
      <c r="D21" cm="1">
        <f t="array" ref="D21">MAX(_xlfn._xlws.FILTER('Customer Credit &amp; Purchase'!$F$2:$F$327, 'Customer Credit &amp; Purchase'!$C$2:$C$327 = A21))</f>
        <v>69214.33</v>
      </c>
      <c r="E21">
        <f t="shared" si="0"/>
        <v>-1714.3300000000017</v>
      </c>
      <c r="F21">
        <f t="shared" si="1"/>
        <v>1</v>
      </c>
    </row>
    <row r="22" spans="1:6" x14ac:dyDescent="0.25">
      <c r="A22" t="str">
        <v>Clover Collections, Co.</v>
      </c>
      <c r="B22">
        <f>COUNTIF('Customer Credit &amp; Purchase'!C22:C347,Modified!A22)</f>
        <v>2</v>
      </c>
      <c r="C22">
        <f>VLOOKUP(A22, 'Customer Credit &amp; Purchase'!$C$2:$G$327, AVERAGE(2), 0)</f>
        <v>69400</v>
      </c>
      <c r="D22" cm="1">
        <f t="array" ref="D22">MAX(_xlfn._xlws.FILTER('Customer Credit &amp; Purchase'!$F$2:$F$327, 'Customer Credit &amp; Purchase'!$C$2:$C$327 = A22))</f>
        <v>49898.27</v>
      </c>
      <c r="E22">
        <f t="shared" si="0"/>
        <v>19501.730000000003</v>
      </c>
      <c r="F22">
        <f t="shared" si="1"/>
        <v>0</v>
      </c>
    </row>
    <row r="23" spans="1:6" x14ac:dyDescent="0.25">
      <c r="A23" t="str">
        <v>Collectable Mini Designs Co.</v>
      </c>
      <c r="B23">
        <f>COUNTIF('Customer Credit &amp; Purchase'!C23:C348,Modified!A23)</f>
        <v>2</v>
      </c>
      <c r="C23">
        <f>VLOOKUP(A23, 'Customer Credit &amp; Purchase'!$C$2:$G$327, AVERAGE(2), 0)</f>
        <v>105000</v>
      </c>
      <c r="D23" cm="1">
        <f t="array" ref="D23">MAX(_xlfn._xlws.FILTER('Customer Credit &amp; Purchase'!$F$2:$F$327, 'Customer Credit &amp; Purchase'!$C$2:$C$327 = A23))</f>
        <v>80375.240000000005</v>
      </c>
      <c r="E23">
        <f t="shared" si="0"/>
        <v>24624.759999999995</v>
      </c>
      <c r="F23">
        <f t="shared" si="1"/>
        <v>0</v>
      </c>
    </row>
    <row r="24" spans="1:6" x14ac:dyDescent="0.25">
      <c r="A24" t="str">
        <v>Collectables For Less Inc.</v>
      </c>
      <c r="B24">
        <f>COUNTIF('Customer Credit &amp; Purchase'!C24:C349,Modified!A24)</f>
        <v>3</v>
      </c>
      <c r="C24">
        <f>VLOOKUP(A24, 'Customer Credit &amp; Purchase'!$C$2:$G$327, AVERAGE(2), 0)</f>
        <v>70700</v>
      </c>
      <c r="D24" cm="1">
        <f t="array" ref="D24">MAX(_xlfn._xlws.FILTER('Customer Credit &amp; Purchase'!$F$2:$F$327, 'Customer Credit &amp; Purchase'!$C$2:$C$327 = A24))</f>
        <v>73533.649999999994</v>
      </c>
      <c r="E24">
        <f t="shared" si="0"/>
        <v>-2833.6499999999942</v>
      </c>
      <c r="F24">
        <f t="shared" si="1"/>
        <v>1</v>
      </c>
    </row>
    <row r="25" spans="1:6" x14ac:dyDescent="0.25">
      <c r="A25" t="str">
        <v>Corporate Gift Ideas Co.</v>
      </c>
      <c r="B25">
        <f>COUNTIF('Customer Credit &amp; Purchase'!C25:C350,Modified!A25)</f>
        <v>4</v>
      </c>
      <c r="C25">
        <f>VLOOKUP(A25, 'Customer Credit &amp; Purchase'!$C$2:$G$327, AVERAGE(2), 0)</f>
        <v>105000</v>
      </c>
      <c r="D25" cm="1">
        <f t="array" ref="D25">MAX(_xlfn._xlws.FILTER('Customer Credit &amp; Purchase'!$F$2:$F$327, 'Customer Credit &amp; Purchase'!$C$2:$C$327 = A25))</f>
        <v>132340.78</v>
      </c>
      <c r="E25">
        <f t="shared" si="0"/>
        <v>-27340.78</v>
      </c>
      <c r="F25">
        <f t="shared" si="1"/>
        <v>1</v>
      </c>
    </row>
    <row r="26" spans="1:6" x14ac:dyDescent="0.25">
      <c r="A26" t="str">
        <v>Corrida Auto Replicas, Ltd</v>
      </c>
      <c r="B26">
        <f>COUNTIF('Customer Credit &amp; Purchase'!C26:C351,Modified!A26)</f>
        <v>3</v>
      </c>
      <c r="C26">
        <f>VLOOKUP(A26, 'Customer Credit &amp; Purchase'!$C$2:$G$327, AVERAGE(2), 0)</f>
        <v>104600</v>
      </c>
      <c r="D26" cm="1">
        <f t="array" ref="D26">MAX(_xlfn._xlws.FILTER('Customer Credit &amp; Purchase'!$F$2:$F$327, 'Customer Credit &amp; Purchase'!$C$2:$C$327 = A26))</f>
        <v>112440.09</v>
      </c>
      <c r="E26">
        <f t="shared" si="0"/>
        <v>-7840.0899999999965</v>
      </c>
      <c r="F26">
        <f t="shared" si="1"/>
        <v>1</v>
      </c>
    </row>
    <row r="27" spans="1:6" x14ac:dyDescent="0.25">
      <c r="A27" t="str">
        <v>Cruz &amp; Sons Co.</v>
      </c>
      <c r="B27">
        <f>COUNTIF('Customer Credit &amp; Purchase'!C27:C352,Modified!A27)</f>
        <v>3</v>
      </c>
      <c r="C27">
        <f>VLOOKUP(A27, 'Customer Credit &amp; Purchase'!$C$2:$G$327, AVERAGE(2), 0)</f>
        <v>81500</v>
      </c>
      <c r="D27" cm="1">
        <f t="array" ref="D27">MAX(_xlfn._xlws.FILTER('Customer Credit &amp; Purchase'!$F$2:$F$327, 'Customer Credit &amp; Purchase'!$C$2:$C$327 = A27))</f>
        <v>87468.3</v>
      </c>
      <c r="E27">
        <f t="shared" si="0"/>
        <v>-5968.3000000000029</v>
      </c>
      <c r="F27">
        <f t="shared" si="1"/>
        <v>1</v>
      </c>
    </row>
    <row r="28" spans="1:6" x14ac:dyDescent="0.25">
      <c r="A28" t="str">
        <v>Daedalus Designs Imports</v>
      </c>
      <c r="B28">
        <f>COUNTIF('Customer Credit &amp; Purchase'!C28:C353,Modified!A28)</f>
        <v>2</v>
      </c>
      <c r="C28">
        <f>VLOOKUP(A28, 'Customer Credit &amp; Purchase'!$C$2:$G$327, AVERAGE(2), 0)</f>
        <v>82900</v>
      </c>
      <c r="D28" cm="1">
        <f t="array" ref="D28">MAX(_xlfn._xlws.FILTER('Customer Credit &amp; Purchase'!$F$2:$F$327, 'Customer Credit &amp; Purchase'!$C$2:$C$327 = A28))</f>
        <v>61781.7</v>
      </c>
      <c r="E28">
        <f t="shared" si="0"/>
        <v>21118.300000000003</v>
      </c>
      <c r="F28">
        <f t="shared" si="1"/>
        <v>0</v>
      </c>
    </row>
    <row r="29" spans="1:6" x14ac:dyDescent="0.25">
      <c r="A29" t="str">
        <v>Danish Wholesale Imports</v>
      </c>
      <c r="B29">
        <f>COUNTIF('Customer Credit &amp; Purchase'!C29:C354,Modified!A29)</f>
        <v>5</v>
      </c>
      <c r="C29">
        <f>VLOOKUP(A29, 'Customer Credit &amp; Purchase'!$C$2:$G$327, AVERAGE(2), 0)</f>
        <v>83400</v>
      </c>
      <c r="D29" cm="1">
        <f t="array" ref="D29">MAX(_xlfn._xlws.FILTER('Customer Credit &amp; Purchase'!$F$2:$F$327, 'Customer Credit &amp; Purchase'!$C$2:$C$327 = A29))</f>
        <v>129085.12</v>
      </c>
      <c r="E29">
        <f t="shared" si="0"/>
        <v>-45685.119999999995</v>
      </c>
      <c r="F29">
        <f t="shared" si="1"/>
        <v>1</v>
      </c>
    </row>
    <row r="30" spans="1:6" x14ac:dyDescent="0.25">
      <c r="A30" t="str">
        <v>Diecast Classics Inc.</v>
      </c>
      <c r="B30">
        <f>COUNTIF('Customer Credit &amp; Purchase'!C30:C355,Modified!A30)</f>
        <v>4</v>
      </c>
      <c r="C30">
        <f>VLOOKUP(A30, 'Customer Credit &amp; Purchase'!$C$2:$G$327, AVERAGE(2), 0)</f>
        <v>100600</v>
      </c>
      <c r="D30" cm="1">
        <f t="array" ref="D30">MAX(_xlfn._xlws.FILTER('Customer Credit &amp; Purchase'!$F$2:$F$327, 'Customer Credit &amp; Purchase'!$C$2:$C$327 = A30))</f>
        <v>104358.69</v>
      </c>
      <c r="E30">
        <f t="shared" si="0"/>
        <v>-3758.6900000000023</v>
      </c>
      <c r="F30">
        <f t="shared" si="1"/>
        <v>1</v>
      </c>
    </row>
    <row r="31" spans="1:6" x14ac:dyDescent="0.25">
      <c r="A31" t="str">
        <v>Diecast Collectables</v>
      </c>
      <c r="B31">
        <f>COUNTIF('Customer Credit &amp; Purchase'!C31:C356,Modified!A31)</f>
        <v>2</v>
      </c>
      <c r="C31">
        <f>VLOOKUP(A31, 'Customer Credit &amp; Purchase'!$C$2:$G$327, AVERAGE(2), 0)</f>
        <v>85100</v>
      </c>
      <c r="D31" cm="1">
        <f t="array" ref="D31">MAX(_xlfn._xlws.FILTER('Customer Credit &amp; Purchase'!$F$2:$F$327, 'Customer Credit &amp; Purchase'!$C$2:$C$327 = A31))</f>
        <v>65541.740000000005</v>
      </c>
      <c r="E31">
        <f t="shared" si="0"/>
        <v>19558.259999999995</v>
      </c>
      <c r="F31">
        <f t="shared" si="1"/>
        <v>0</v>
      </c>
    </row>
    <row r="32" spans="1:6" x14ac:dyDescent="0.25">
      <c r="A32" t="str">
        <v>Double Decker Gift Stores, Ltd</v>
      </c>
      <c r="B32">
        <f>COUNTIF('Customer Credit &amp; Purchase'!C32:C357,Modified!A32)</f>
        <v>2</v>
      </c>
      <c r="C32">
        <f>VLOOKUP(A32, 'Customer Credit &amp; Purchase'!$C$2:$G$327, AVERAGE(2), 0)</f>
        <v>43300</v>
      </c>
      <c r="D32" cm="1">
        <f t="array" ref="D32">MAX(_xlfn._xlws.FILTER('Customer Credit &amp; Purchase'!$F$2:$F$327, 'Customer Credit &amp; Purchase'!$C$2:$C$327 = A32))</f>
        <v>29586.15</v>
      </c>
      <c r="E32">
        <f t="shared" si="0"/>
        <v>13713.849999999999</v>
      </c>
      <c r="F32">
        <f t="shared" si="1"/>
        <v>0</v>
      </c>
    </row>
    <row r="33" spans="1:6" x14ac:dyDescent="0.25">
      <c r="A33" t="str">
        <v>Down Under Souveniers, Inc</v>
      </c>
      <c r="B33">
        <f>COUNTIF('Customer Credit &amp; Purchase'!C33:C358,Modified!A33)</f>
        <v>5</v>
      </c>
      <c r="C33">
        <f>VLOOKUP(A33, 'Customer Credit &amp; Purchase'!$C$2:$G$327, AVERAGE(2), 0)</f>
        <v>88000</v>
      </c>
      <c r="D33" cm="1">
        <f t="array" ref="D33">MAX(_xlfn._xlws.FILTER('Customer Credit &amp; Purchase'!$F$2:$F$327, 'Customer Credit &amp; Purchase'!$C$2:$C$327 = A33))</f>
        <v>154622.07999999999</v>
      </c>
      <c r="E33">
        <f t="shared" si="0"/>
        <v>-66622.079999999987</v>
      </c>
      <c r="F33">
        <f t="shared" si="1"/>
        <v>1</v>
      </c>
    </row>
    <row r="34" spans="1:6" x14ac:dyDescent="0.25">
      <c r="A34" t="str">
        <v>Dragon Souveniers, Ltd.</v>
      </c>
      <c r="B34">
        <f>COUNTIF('Customer Credit &amp; Purchase'!C34:C359,Modified!A34)</f>
        <v>5</v>
      </c>
      <c r="C34">
        <f>VLOOKUP(A34, 'Customer Credit &amp; Purchase'!$C$2:$G$327, AVERAGE(2), 0)</f>
        <v>103800</v>
      </c>
      <c r="D34" cm="1">
        <f t="array" ref="D34">MAX(_xlfn._xlws.FILTER('Customer Credit &amp; Purchase'!$F$2:$F$327, 'Customer Credit &amp; Purchase'!$C$2:$C$327 = A34))</f>
        <v>156251.03</v>
      </c>
      <c r="E34">
        <f t="shared" si="0"/>
        <v>-52451.03</v>
      </c>
      <c r="F34">
        <f t="shared" si="1"/>
        <v>1</v>
      </c>
    </row>
    <row r="35" spans="1:6" x14ac:dyDescent="0.25">
      <c r="A35" t="str">
        <v>Enaco Distributors</v>
      </c>
      <c r="B35">
        <f>COUNTIF('Customer Credit &amp; Purchase'!C35:C360,Modified!A35)</f>
        <v>3</v>
      </c>
      <c r="C35">
        <f>VLOOKUP(A35, 'Customer Credit &amp; Purchase'!$C$2:$G$327, AVERAGE(2), 0)</f>
        <v>60300</v>
      </c>
      <c r="D35" cm="1">
        <f t="array" ref="D35">MAX(_xlfn._xlws.FILTER('Customer Credit &amp; Purchase'!$F$2:$F$327, 'Customer Credit &amp; Purchase'!$C$2:$C$327 = A35))</f>
        <v>68520.47</v>
      </c>
      <c r="E35">
        <f t="shared" si="0"/>
        <v>-8220.4700000000012</v>
      </c>
      <c r="F35">
        <f t="shared" si="1"/>
        <v>1</v>
      </c>
    </row>
    <row r="36" spans="1:6" x14ac:dyDescent="0.25">
      <c r="A36" t="str">
        <v>Euro+ Shopping Channel</v>
      </c>
      <c r="B36">
        <f>COUNTIF('Customer Credit &amp; Purchase'!C36:C361,Modified!A36)</f>
        <v>26</v>
      </c>
      <c r="C36">
        <f>VLOOKUP(A36, 'Customer Credit &amp; Purchase'!$C$2:$G$327, AVERAGE(2), 0)</f>
        <v>227600</v>
      </c>
      <c r="D36" cm="1">
        <f t="array" ref="D36">MAX(_xlfn._xlws.FILTER('Customer Credit &amp; Purchase'!$F$2:$F$327, 'Customer Credit &amp; Purchase'!$C$2:$C$327 = A36))</f>
        <v>820689.54</v>
      </c>
      <c r="E36">
        <f t="shared" si="0"/>
        <v>-593089.54</v>
      </c>
      <c r="F36">
        <f t="shared" si="1"/>
        <v>1</v>
      </c>
    </row>
    <row r="37" spans="1:6" x14ac:dyDescent="0.25">
      <c r="A37" t="str">
        <v>Extreme Desk Decorations, Ltd</v>
      </c>
      <c r="B37">
        <f>COUNTIF('Customer Credit &amp; Purchase'!C37:C362,Modified!A37)</f>
        <v>3</v>
      </c>
      <c r="C37">
        <f>VLOOKUP(A37, 'Customer Credit &amp; Purchase'!$C$2:$G$327, AVERAGE(2), 0)</f>
        <v>86800</v>
      </c>
      <c r="D37" cm="1">
        <f t="array" ref="D37">MAX(_xlfn._xlws.FILTER('Customer Credit &amp; Purchase'!$F$2:$F$327, 'Customer Credit &amp; Purchase'!$C$2:$C$327 = A37))</f>
        <v>90332.38</v>
      </c>
      <c r="E37">
        <f t="shared" si="0"/>
        <v>-3532.3800000000047</v>
      </c>
      <c r="F37">
        <f t="shared" si="1"/>
        <v>1</v>
      </c>
    </row>
    <row r="38" spans="1:6" x14ac:dyDescent="0.25">
      <c r="A38" t="str">
        <v>Frau da Collezione</v>
      </c>
      <c r="B38">
        <f>COUNTIF('Customer Credit &amp; Purchase'!C38:C363,Modified!A38)</f>
        <v>2</v>
      </c>
      <c r="C38">
        <f>VLOOKUP(A38, 'Customer Credit &amp; Purchase'!$C$2:$G$327, AVERAGE(2), 0)</f>
        <v>34800</v>
      </c>
      <c r="D38" cm="1">
        <f t="array" ref="D38">MAX(_xlfn._xlws.FILTER('Customer Credit &amp; Purchase'!$F$2:$F$327, 'Customer Credit &amp; Purchase'!$C$2:$C$327 = A38))</f>
        <v>25358.32</v>
      </c>
      <c r="E38">
        <f t="shared" si="0"/>
        <v>9441.68</v>
      </c>
      <c r="F38">
        <f t="shared" si="1"/>
        <v>0</v>
      </c>
    </row>
    <row r="39" spans="1:6" x14ac:dyDescent="0.25">
      <c r="A39" t="str">
        <v>FunGiftIdeas.com</v>
      </c>
      <c r="B39">
        <f>COUNTIF('Customer Credit &amp; Purchase'!C39:C364,Modified!A39)</f>
        <v>3</v>
      </c>
      <c r="C39">
        <f>VLOOKUP(A39, 'Customer Credit &amp; Purchase'!$C$2:$G$327, AVERAGE(2), 0)</f>
        <v>85800</v>
      </c>
      <c r="D39" cm="1">
        <f t="array" ref="D39">MAX(_xlfn._xlws.FILTER('Customer Credit &amp; Purchase'!$F$2:$F$327, 'Customer Credit &amp; Purchase'!$C$2:$C$327 = A39))</f>
        <v>88627.49</v>
      </c>
      <c r="E39">
        <f t="shared" si="0"/>
        <v>-2827.4900000000052</v>
      </c>
      <c r="F39">
        <f t="shared" si="1"/>
        <v>1</v>
      </c>
    </row>
    <row r="40" spans="1:6" x14ac:dyDescent="0.25">
      <c r="A40" t="str">
        <v>Gift Depot Inc.</v>
      </c>
      <c r="B40">
        <f>COUNTIF('Customer Credit &amp; Purchase'!C40:C365,Modified!A40)</f>
        <v>3</v>
      </c>
      <c r="C40">
        <f>VLOOKUP(A40, 'Customer Credit &amp; Purchase'!$C$2:$G$327, AVERAGE(2), 0)</f>
        <v>84300</v>
      </c>
      <c r="D40" cm="1">
        <f t="array" ref="D40">MAX(_xlfn._xlws.FILTER('Customer Credit &amp; Purchase'!$F$2:$F$327, 'Customer Credit &amp; Purchase'!$C$2:$C$327 = A40))</f>
        <v>95424.63</v>
      </c>
      <c r="E40">
        <f t="shared" si="0"/>
        <v>-11124.630000000005</v>
      </c>
      <c r="F40">
        <f t="shared" si="1"/>
        <v>1</v>
      </c>
    </row>
    <row r="41" spans="1:6" x14ac:dyDescent="0.25">
      <c r="A41" t="str">
        <v>Gift Ideas Corp.</v>
      </c>
      <c r="B41">
        <f>COUNTIF('Customer Credit &amp; Purchase'!C41:C366,Modified!A41)</f>
        <v>3</v>
      </c>
      <c r="C41">
        <f>VLOOKUP(A41, 'Customer Credit &amp; Purchase'!$C$2:$G$327, AVERAGE(2), 0)</f>
        <v>49700</v>
      </c>
      <c r="D41" cm="1">
        <f t="array" ref="D41">MAX(_xlfn._xlws.FILTER('Customer Credit &amp; Purchase'!$F$2:$F$327, 'Customer Credit &amp; Purchase'!$C$2:$C$327 = A41))</f>
        <v>49967.78</v>
      </c>
      <c r="E41">
        <f t="shared" si="0"/>
        <v>-267.77999999999884</v>
      </c>
      <c r="F41">
        <f t="shared" si="1"/>
        <v>1</v>
      </c>
    </row>
    <row r="42" spans="1:6" x14ac:dyDescent="0.25">
      <c r="A42" t="str">
        <v>Gifts4AllAges.com</v>
      </c>
      <c r="B42">
        <f>COUNTIF('Customer Credit &amp; Purchase'!C42:C367,Modified!A42)</f>
        <v>3</v>
      </c>
      <c r="C42">
        <f>VLOOKUP(A42, 'Customer Credit &amp; Purchase'!$C$2:$G$327, AVERAGE(2), 0)</f>
        <v>41900</v>
      </c>
      <c r="D42" cm="1">
        <f t="array" ref="D42">MAX(_xlfn._xlws.FILTER('Customer Credit &amp; Purchase'!$F$2:$F$327, 'Customer Credit &amp; Purchase'!$C$2:$C$327 = A42))</f>
        <v>84340.32</v>
      </c>
      <c r="E42">
        <f t="shared" si="0"/>
        <v>-42440.320000000007</v>
      </c>
      <c r="F42">
        <f t="shared" si="1"/>
        <v>1</v>
      </c>
    </row>
    <row r="43" spans="1:6" x14ac:dyDescent="0.25">
      <c r="A43" t="str">
        <v>giftsbymail.co.uk</v>
      </c>
      <c r="B43">
        <f>COUNTIF('Customer Credit &amp; Purchase'!C43:C368,Modified!A43)</f>
        <v>2</v>
      </c>
      <c r="C43">
        <f>VLOOKUP(A43, 'Customer Credit &amp; Purchase'!$C$2:$G$327, AVERAGE(2), 0)</f>
        <v>93900</v>
      </c>
      <c r="D43" cm="1">
        <f t="array" ref="D43">MAX(_xlfn._xlws.FILTER('Customer Credit &amp; Purchase'!$F$2:$F$327, 'Customer Credit &amp; Purchase'!$C$2:$C$327 = A43))</f>
        <v>71783.75</v>
      </c>
      <c r="E43">
        <f t="shared" si="0"/>
        <v>22116.25</v>
      </c>
      <c r="F43">
        <f t="shared" si="1"/>
        <v>0</v>
      </c>
    </row>
    <row r="44" spans="1:6" x14ac:dyDescent="0.25">
      <c r="A44" t="str">
        <v>GiftsForHim.com</v>
      </c>
      <c r="B44">
        <f>COUNTIF('Customer Credit &amp; Purchase'!C44:C369,Modified!A44)</f>
        <v>3</v>
      </c>
      <c r="C44">
        <f>VLOOKUP(A44, 'Customer Credit &amp; Purchase'!$C$2:$G$327, AVERAGE(2), 0)</f>
        <v>77700</v>
      </c>
      <c r="D44" cm="1">
        <f t="array" ref="D44">MAX(_xlfn._xlws.FILTER('Customer Credit &amp; Purchase'!$F$2:$F$327, 'Customer Credit &amp; Purchase'!$C$2:$C$327 = A44))</f>
        <v>94431.76</v>
      </c>
      <c r="E44">
        <f t="shared" si="0"/>
        <v>-16731.759999999995</v>
      </c>
      <c r="F44">
        <f t="shared" si="1"/>
        <v>1</v>
      </c>
    </row>
    <row r="45" spans="1:6" x14ac:dyDescent="0.25">
      <c r="A45" t="str">
        <v>Handji Gifts&amp; Co</v>
      </c>
      <c r="B45">
        <f>COUNTIF('Customer Credit &amp; Purchase'!C45:C370,Modified!A45)</f>
        <v>4</v>
      </c>
      <c r="C45">
        <f>VLOOKUP(A45, 'Customer Credit &amp; Purchase'!$C$2:$G$327, AVERAGE(2), 0)</f>
        <v>97900</v>
      </c>
      <c r="D45" cm="1">
        <f t="array" ref="D45">MAX(_xlfn._xlws.FILTER('Customer Credit &amp; Purchase'!$F$2:$F$327, 'Customer Credit &amp; Purchase'!$C$2:$C$327 = A45))</f>
        <v>107746.75</v>
      </c>
      <c r="E45">
        <f t="shared" si="0"/>
        <v>-9846.75</v>
      </c>
      <c r="F45">
        <f t="shared" si="1"/>
        <v>1</v>
      </c>
    </row>
    <row r="46" spans="1:6" x14ac:dyDescent="0.25">
      <c r="A46" t="str">
        <v>Heintze Collectables</v>
      </c>
      <c r="B46">
        <f>COUNTIF('Customer Credit &amp; Purchase'!C46:C371,Modified!A46)</f>
        <v>2</v>
      </c>
      <c r="C46">
        <f>VLOOKUP(A46, 'Customer Credit &amp; Purchase'!$C$2:$G$327, AVERAGE(2), 0)</f>
        <v>120800</v>
      </c>
      <c r="D46" cm="1">
        <f t="array" ref="D46">MAX(_xlfn._xlws.FILTER('Customer Credit &amp; Purchase'!$F$2:$F$327, 'Customer Credit &amp; Purchase'!$C$2:$C$327 = A46))</f>
        <v>89909.8</v>
      </c>
      <c r="E46">
        <f t="shared" si="0"/>
        <v>30890.199999999997</v>
      </c>
      <c r="F46">
        <f t="shared" si="1"/>
        <v>0</v>
      </c>
    </row>
    <row r="47" spans="1:6" x14ac:dyDescent="0.25">
      <c r="A47" t="str">
        <v>Herkku Gifts</v>
      </c>
      <c r="B47">
        <f>COUNTIF('Customer Credit &amp; Purchase'!C47:C372,Modified!A47)</f>
        <v>3</v>
      </c>
      <c r="C47">
        <f>VLOOKUP(A47, 'Customer Credit &amp; Purchase'!$C$2:$G$327, AVERAGE(2), 0)</f>
        <v>96800</v>
      </c>
      <c r="D47" cm="1">
        <f t="array" ref="D47">MAX(_xlfn._xlws.FILTER('Customer Credit &amp; Purchase'!$F$2:$F$327, 'Customer Credit &amp; Purchase'!$C$2:$C$327 = A47))</f>
        <v>97562.47</v>
      </c>
      <c r="E47">
        <f t="shared" si="0"/>
        <v>-762.47000000000116</v>
      </c>
      <c r="F47">
        <f t="shared" si="1"/>
        <v>1</v>
      </c>
    </row>
    <row r="48" spans="1:6" x14ac:dyDescent="0.25">
      <c r="A48" t="str">
        <v>Iberia Gift Imports, Corp.</v>
      </c>
      <c r="B48">
        <f>COUNTIF('Customer Credit &amp; Purchase'!C48:C373,Modified!A48)</f>
        <v>2</v>
      </c>
      <c r="C48">
        <f>VLOOKUP(A48, 'Customer Credit &amp; Purchase'!$C$2:$G$327, AVERAGE(2), 0)</f>
        <v>65700</v>
      </c>
      <c r="D48" cm="1">
        <f t="array" ref="D48">MAX(_xlfn._xlws.FILTER('Customer Credit &amp; Purchase'!$F$2:$F$327, 'Customer Credit &amp; Purchase'!$C$2:$C$327 = A48))</f>
        <v>50987.85</v>
      </c>
      <c r="E48">
        <f t="shared" si="0"/>
        <v>14712.150000000001</v>
      </c>
      <c r="F48">
        <f t="shared" si="1"/>
        <v>0</v>
      </c>
    </row>
    <row r="49" spans="1:6" x14ac:dyDescent="0.25">
      <c r="A49" t="str">
        <v>Kelly's Gift Shop</v>
      </c>
      <c r="B49">
        <f>COUNTIF('Customer Credit &amp; Purchase'!C49:C374,Modified!A49)</f>
        <v>4</v>
      </c>
      <c r="C49">
        <f>VLOOKUP(A49, 'Customer Credit &amp; Purchase'!$C$2:$G$327, AVERAGE(2), 0)</f>
        <v>110000</v>
      </c>
      <c r="D49" cm="1">
        <f t="array" ref="D49">MAX(_xlfn._xlws.FILTER('Customer Credit &amp; Purchase'!$F$2:$F$327, 'Customer Credit &amp; Purchase'!$C$2:$C$327 = A49))</f>
        <v>137460.79</v>
      </c>
      <c r="E49">
        <f t="shared" si="0"/>
        <v>-27460.790000000008</v>
      </c>
      <c r="F49">
        <f t="shared" si="1"/>
        <v>1</v>
      </c>
    </row>
    <row r="50" spans="1:6" x14ac:dyDescent="0.25">
      <c r="A50" t="str">
        <v>King Kong Collectables, Co.</v>
      </c>
      <c r="B50">
        <f>COUNTIF('Customer Credit &amp; Purchase'!C50:C375,Modified!A50)</f>
        <v>2</v>
      </c>
      <c r="C50">
        <f>VLOOKUP(A50, 'Customer Credit &amp; Purchase'!$C$2:$G$327, AVERAGE(2), 0)</f>
        <v>58600</v>
      </c>
      <c r="D50" cm="1">
        <f t="array" ref="D50">MAX(_xlfn._xlws.FILTER('Customer Credit &amp; Purchase'!$F$2:$F$327, 'Customer Credit &amp; Purchase'!$C$2:$C$327 = A50))</f>
        <v>45480.79</v>
      </c>
      <c r="E50">
        <f t="shared" si="0"/>
        <v>13119.21</v>
      </c>
      <c r="F50">
        <f t="shared" si="1"/>
        <v>0</v>
      </c>
    </row>
    <row r="51" spans="1:6" x14ac:dyDescent="0.25">
      <c r="A51" t="str">
        <v>L'ordine Souveniers</v>
      </c>
      <c r="B51">
        <f>COUNTIF('Customer Credit &amp; Purchase'!C51:C376,Modified!A51)</f>
        <v>3</v>
      </c>
      <c r="C51">
        <f>VLOOKUP(A51, 'Customer Credit &amp; Purchase'!$C$2:$G$327, AVERAGE(2), 0)</f>
        <v>121400</v>
      </c>
      <c r="D51" cm="1">
        <f t="array" ref="D51">MAX(_xlfn._xlws.FILTER('Customer Credit &amp; Purchase'!$F$2:$F$327, 'Customer Credit &amp; Purchase'!$C$2:$C$327 = A51))</f>
        <v>125505.57</v>
      </c>
      <c r="E51">
        <f t="shared" si="0"/>
        <v>-4105.570000000007</v>
      </c>
      <c r="F51">
        <f t="shared" si="1"/>
        <v>1</v>
      </c>
    </row>
    <row r="52" spans="1:6" x14ac:dyDescent="0.25">
      <c r="A52" t="str">
        <v>La Corne D'abondance, Co.</v>
      </c>
      <c r="B52">
        <f>COUNTIF('Customer Credit &amp; Purchase'!C52:C377,Modified!A52)</f>
        <v>3</v>
      </c>
      <c r="C52">
        <f>VLOOKUP(A52, 'Customer Credit &amp; Purchase'!$C$2:$G$327, AVERAGE(2), 0)</f>
        <v>84300</v>
      </c>
      <c r="D52" cm="1">
        <f t="array" ref="D52">MAX(_xlfn._xlws.FILTER('Customer Credit &amp; Purchase'!$F$2:$F$327, 'Customer Credit &amp; Purchase'!$C$2:$C$327 = A52))</f>
        <v>86553.52</v>
      </c>
      <c r="E52">
        <f t="shared" si="0"/>
        <v>-2253.5200000000041</v>
      </c>
      <c r="F52">
        <f t="shared" si="1"/>
        <v>1</v>
      </c>
    </row>
    <row r="53" spans="1:6" x14ac:dyDescent="0.25">
      <c r="A53" t="str">
        <v>La Rochelle Gifts</v>
      </c>
      <c r="B53">
        <f>COUNTIF('Customer Credit &amp; Purchase'!C53:C378,Modified!A53)</f>
        <v>4</v>
      </c>
      <c r="C53">
        <f>VLOOKUP(A53, 'Customer Credit &amp; Purchase'!$C$2:$G$327, AVERAGE(2), 0)</f>
        <v>118200</v>
      </c>
      <c r="D53" cm="1">
        <f t="array" ref="D53">MAX(_xlfn._xlws.FILTER('Customer Credit &amp; Purchase'!$F$2:$F$327, 'Customer Credit &amp; Purchase'!$C$2:$C$327 = A53))</f>
        <v>158573.12</v>
      </c>
      <c r="E53">
        <f t="shared" si="0"/>
        <v>-40373.119999999995</v>
      </c>
      <c r="F53">
        <f t="shared" si="1"/>
        <v>1</v>
      </c>
    </row>
    <row r="54" spans="1:6" x14ac:dyDescent="0.25">
      <c r="A54" t="str">
        <v>Land of Toys Inc.</v>
      </c>
      <c r="B54">
        <f>COUNTIF('Customer Credit &amp; Purchase'!C54:C379,Modified!A54)</f>
        <v>4</v>
      </c>
      <c r="C54">
        <f>VLOOKUP(A54, 'Customer Credit &amp; Purchase'!$C$2:$G$327, AVERAGE(2), 0)</f>
        <v>114900</v>
      </c>
      <c r="D54" cm="1">
        <f t="array" ref="D54">MAX(_xlfn._xlws.FILTER('Customer Credit &amp; Purchase'!$F$2:$F$327, 'Customer Credit &amp; Purchase'!$C$2:$C$327 = A54))</f>
        <v>149085.15</v>
      </c>
      <c r="E54">
        <f t="shared" si="0"/>
        <v>-34185.149999999994</v>
      </c>
      <c r="F54">
        <f t="shared" si="1"/>
        <v>1</v>
      </c>
    </row>
    <row r="55" spans="1:6" x14ac:dyDescent="0.25">
      <c r="A55" t="str">
        <v>Lyon Souveniers</v>
      </c>
      <c r="B55">
        <f>COUNTIF('Customer Credit &amp; Purchase'!C55:C380,Modified!A55)</f>
        <v>3</v>
      </c>
      <c r="C55">
        <f>VLOOKUP(A55, 'Customer Credit &amp; Purchase'!$C$2:$G$327, AVERAGE(2), 0)</f>
        <v>68100</v>
      </c>
      <c r="D55" cm="1">
        <f t="array" ref="D55">MAX(_xlfn._xlws.FILTER('Customer Credit &amp; Purchase'!$F$2:$F$327, 'Customer Credit &amp; Purchase'!$C$2:$C$327 = A55))</f>
        <v>67659.19</v>
      </c>
      <c r="E55">
        <f t="shared" si="0"/>
        <v>440.80999999999767</v>
      </c>
      <c r="F55">
        <f t="shared" si="1"/>
        <v>0</v>
      </c>
    </row>
    <row r="56" spans="1:6" x14ac:dyDescent="0.25">
      <c r="A56" t="str">
        <v>Marseille Mini Autos</v>
      </c>
      <c r="B56">
        <f>COUNTIF('Customer Credit &amp; Purchase'!C56:C381,Modified!A56)</f>
        <v>3</v>
      </c>
      <c r="C56">
        <f>VLOOKUP(A56, 'Customer Credit &amp; Purchase'!$C$2:$G$327, AVERAGE(2), 0)</f>
        <v>65000</v>
      </c>
      <c r="D56" cm="1">
        <f t="array" ref="D56">MAX(_xlfn._xlws.FILTER('Customer Credit &amp; Purchase'!$F$2:$F$327, 'Customer Credit &amp; Purchase'!$C$2:$C$327 = A56))</f>
        <v>71547.53</v>
      </c>
      <c r="E56">
        <f t="shared" si="0"/>
        <v>-6547.5299999999988</v>
      </c>
      <c r="F56">
        <f t="shared" si="1"/>
        <v>1</v>
      </c>
    </row>
    <row r="57" spans="1:6" x14ac:dyDescent="0.25">
      <c r="A57" t="str">
        <v>Marta's Replicas Co.</v>
      </c>
      <c r="B57">
        <f>COUNTIF('Customer Credit &amp; Purchase'!C57:C382,Modified!A57)</f>
        <v>2</v>
      </c>
      <c r="C57">
        <f>VLOOKUP(A57, 'Customer Credit &amp; Purchase'!$C$2:$G$327, AVERAGE(2), 0)</f>
        <v>123700</v>
      </c>
      <c r="D57" cm="1">
        <f t="array" ref="D57">MAX(_xlfn._xlws.FILTER('Customer Credit &amp; Purchase'!$F$2:$F$327, 'Customer Credit &amp; Purchase'!$C$2:$C$327 = A57))</f>
        <v>90545.37</v>
      </c>
      <c r="E57">
        <f t="shared" si="0"/>
        <v>33154.630000000005</v>
      </c>
      <c r="F57">
        <f t="shared" si="1"/>
        <v>0</v>
      </c>
    </row>
    <row r="58" spans="1:6" x14ac:dyDescent="0.25">
      <c r="A58" t="str">
        <v>Men 'R' US Retailers, Ltd.</v>
      </c>
      <c r="B58">
        <f>COUNTIF('Customer Credit &amp; Purchase'!C58:C383,Modified!A58)</f>
        <v>2</v>
      </c>
      <c r="C58">
        <f>VLOOKUP(A58, 'Customer Credit &amp; Purchase'!$C$2:$G$327, AVERAGE(2), 0)</f>
        <v>57700</v>
      </c>
      <c r="D58" cm="1">
        <f t="array" ref="D58">MAX(_xlfn._xlws.FILTER('Customer Credit &amp; Purchase'!$F$2:$F$327, 'Customer Credit &amp; Purchase'!$C$2:$C$327 = A58))</f>
        <v>41506.19</v>
      </c>
      <c r="E58">
        <f t="shared" si="0"/>
        <v>16193.809999999998</v>
      </c>
      <c r="F58">
        <f t="shared" si="1"/>
        <v>0</v>
      </c>
    </row>
    <row r="59" spans="1:6" x14ac:dyDescent="0.25">
      <c r="A59" t="str">
        <v>Microscale Inc.</v>
      </c>
      <c r="B59">
        <f>COUNTIF('Customer Credit &amp; Purchase'!C59:C384,Modified!A59)</f>
        <v>2</v>
      </c>
      <c r="C59">
        <f>VLOOKUP(A59, 'Customer Credit &amp; Purchase'!$C$2:$G$327, AVERAGE(2), 0)</f>
        <v>39800</v>
      </c>
      <c r="D59" cm="1">
        <f t="array" ref="D59">MAX(_xlfn._xlws.FILTER('Customer Credit &amp; Purchase'!$F$2:$F$327, 'Customer Credit &amp; Purchase'!$C$2:$C$327 = A59))</f>
        <v>29230.43</v>
      </c>
      <c r="E59">
        <f t="shared" si="0"/>
        <v>10569.57</v>
      </c>
      <c r="F59">
        <f t="shared" si="1"/>
        <v>0</v>
      </c>
    </row>
    <row r="60" spans="1:6" x14ac:dyDescent="0.25">
      <c r="A60" t="str">
        <v>Mini Auto Werke</v>
      </c>
      <c r="B60">
        <f>COUNTIF('Customer Credit &amp; Purchase'!C60:C385,Modified!A60)</f>
        <v>3</v>
      </c>
      <c r="C60">
        <f>VLOOKUP(A60, 'Customer Credit &amp; Purchase'!$C$2:$G$327, AVERAGE(2), 0)</f>
        <v>45300</v>
      </c>
      <c r="D60" cm="1">
        <f t="array" ref="D60">MAX(_xlfn._xlws.FILTER('Customer Credit &amp; Purchase'!$F$2:$F$327, 'Customer Credit &amp; Purchase'!$C$2:$C$327 = A60))</f>
        <v>51059.99</v>
      </c>
      <c r="E60">
        <f t="shared" si="0"/>
        <v>-5759.989999999998</v>
      </c>
      <c r="F60">
        <f t="shared" si="1"/>
        <v>1</v>
      </c>
    </row>
    <row r="61" spans="1:6" x14ac:dyDescent="0.25">
      <c r="A61" t="str">
        <v>Mini Caravy</v>
      </c>
      <c r="B61">
        <f>COUNTIF('Customer Credit &amp; Purchase'!C61:C386,Modified!A61)</f>
        <v>3</v>
      </c>
      <c r="C61">
        <f>VLOOKUP(A61, 'Customer Credit &amp; Purchase'!$C$2:$G$327, AVERAGE(2), 0)</f>
        <v>53800</v>
      </c>
      <c r="D61" cm="1">
        <f t="array" ref="D61">MAX(_xlfn._xlws.FILTER('Customer Credit &amp; Purchase'!$F$2:$F$327, 'Customer Credit &amp; Purchase'!$C$2:$C$327 = A61))</f>
        <v>75859.320000000007</v>
      </c>
      <c r="E61">
        <f t="shared" si="0"/>
        <v>-22059.320000000007</v>
      </c>
      <c r="F61">
        <f t="shared" si="1"/>
        <v>1</v>
      </c>
    </row>
    <row r="62" spans="1:6" x14ac:dyDescent="0.25">
      <c r="A62" t="str">
        <v>Mini Classics</v>
      </c>
      <c r="B62">
        <f>COUNTIF('Customer Credit &amp; Purchase'!C62:C387,Modified!A62)</f>
        <v>2</v>
      </c>
      <c r="C62">
        <f>VLOOKUP(A62, 'Customer Credit &amp; Purchase'!$C$2:$G$327, AVERAGE(2), 0)</f>
        <v>102700</v>
      </c>
      <c r="D62" cm="1">
        <f t="array" ref="D62">MAX(_xlfn._xlws.FILTER('Customer Credit &amp; Purchase'!$F$2:$F$327, 'Customer Credit &amp; Purchase'!$C$2:$C$327 = A62))</f>
        <v>78432.160000000003</v>
      </c>
      <c r="E62">
        <f t="shared" si="0"/>
        <v>24267.839999999997</v>
      </c>
      <c r="F62">
        <f t="shared" si="1"/>
        <v>0</v>
      </c>
    </row>
    <row r="63" spans="1:6" x14ac:dyDescent="0.25">
      <c r="A63" t="str">
        <v>Mini Creations Ltd.</v>
      </c>
      <c r="B63">
        <f>COUNTIF('Customer Credit &amp; Purchase'!C63:C388,Modified!A63)</f>
        <v>3</v>
      </c>
      <c r="C63">
        <f>VLOOKUP(A63, 'Customer Credit &amp; Purchase'!$C$2:$G$327, AVERAGE(2), 0)</f>
        <v>94500</v>
      </c>
      <c r="D63" cm="1">
        <f t="array" ref="D63">MAX(_xlfn._xlws.FILTER('Customer Credit &amp; Purchase'!$F$2:$F$327, 'Customer Credit &amp; Purchase'!$C$2:$C$327 = A63))</f>
        <v>101872.52</v>
      </c>
      <c r="E63">
        <f t="shared" si="0"/>
        <v>-7372.5200000000041</v>
      </c>
      <c r="F63">
        <f t="shared" si="1"/>
        <v>1</v>
      </c>
    </row>
    <row r="64" spans="1:6" x14ac:dyDescent="0.25">
      <c r="A64" t="str">
        <v>Mini Gifts Distributors Ltd.</v>
      </c>
      <c r="B64">
        <f>COUNTIF('Customer Credit &amp; Purchase'!C64:C389,Modified!A64)</f>
        <v>17</v>
      </c>
      <c r="C64">
        <f>VLOOKUP(A64, 'Customer Credit &amp; Purchase'!$C$2:$G$327, AVERAGE(2), 0)</f>
        <v>210500</v>
      </c>
      <c r="D64" cm="1">
        <f t="array" ref="D64">MAX(_xlfn._xlws.FILTER('Customer Credit &amp; Purchase'!$F$2:$F$327, 'Customer Credit &amp; Purchase'!$C$2:$C$327 = A64))</f>
        <v>591827.34</v>
      </c>
      <c r="E64">
        <f t="shared" si="0"/>
        <v>-381327.33999999997</v>
      </c>
      <c r="F64">
        <f t="shared" si="1"/>
        <v>1</v>
      </c>
    </row>
    <row r="65" spans="1:6" x14ac:dyDescent="0.25">
      <c r="A65" t="str">
        <v>Mini Wheels Co.</v>
      </c>
      <c r="B65">
        <f>COUNTIF('Customer Credit &amp; Purchase'!C65:C390,Modified!A65)</f>
        <v>3</v>
      </c>
      <c r="C65">
        <f>VLOOKUP(A65, 'Customer Credit &amp; Purchase'!$C$2:$G$327, AVERAGE(2), 0)</f>
        <v>64600</v>
      </c>
      <c r="D65" cm="1">
        <f t="array" ref="D65">MAX(_xlfn._xlws.FILTER('Customer Credit &amp; Purchase'!$F$2:$F$327, 'Customer Credit &amp; Purchase'!$C$2:$C$327 = A65))</f>
        <v>66710.559999999998</v>
      </c>
      <c r="E65">
        <f t="shared" si="0"/>
        <v>-2110.5599999999977</v>
      </c>
      <c r="F65">
        <f t="shared" si="1"/>
        <v>1</v>
      </c>
    </row>
    <row r="66" spans="1:6" x14ac:dyDescent="0.25">
      <c r="A66" t="str">
        <v>Motor Mint Distributors Inc.</v>
      </c>
      <c r="B66">
        <f>COUNTIF('Customer Credit &amp; Purchase'!C66:C391,Modified!A66)</f>
        <v>3</v>
      </c>
      <c r="C66">
        <f>VLOOKUP(A66, 'Customer Credit &amp; Purchase'!$C$2:$G$327, AVERAGE(2), 0)</f>
        <v>72600</v>
      </c>
      <c r="D66" cm="1">
        <f t="array" ref="D66">MAX(_xlfn._xlws.FILTER('Customer Credit &amp; Purchase'!$F$2:$F$327, 'Customer Credit &amp; Purchase'!$C$2:$C$327 = A66))</f>
        <v>77726.59</v>
      </c>
      <c r="E66">
        <f t="shared" si="0"/>
        <v>-5126.5899999999965</v>
      </c>
      <c r="F66">
        <f t="shared" si="1"/>
        <v>1</v>
      </c>
    </row>
    <row r="67" spans="1:6" x14ac:dyDescent="0.25">
      <c r="A67" t="str">
        <v>Muscle Machine Inc</v>
      </c>
      <c r="B67">
        <f>COUNTIF('Customer Credit &amp; Purchase'!C67:C392,Modified!A67)</f>
        <v>4</v>
      </c>
      <c r="C67">
        <f>VLOOKUP(A67, 'Customer Credit &amp; Purchase'!$C$2:$G$327, AVERAGE(2), 0)</f>
        <v>138500</v>
      </c>
      <c r="D67" cm="1">
        <f t="array" ref="D67">MAX(_xlfn._xlws.FILTER('Customer Credit &amp; Purchase'!$F$2:$F$327, 'Customer Credit &amp; Purchase'!$C$2:$C$327 = A67))</f>
        <v>177913.95</v>
      </c>
      <c r="E67">
        <f t="shared" ref="E67:E99" si="2">C67-D67</f>
        <v>-39413.950000000012</v>
      </c>
      <c r="F67">
        <f t="shared" ref="F67:F99" si="3">IF(E67&lt;0,1,0)</f>
        <v>1</v>
      </c>
    </row>
    <row r="68" spans="1:6" x14ac:dyDescent="0.25">
      <c r="A68" t="str">
        <v>Norway Gifts By Mail, Co.</v>
      </c>
      <c r="B68">
        <f>COUNTIF('Customer Credit &amp; Purchase'!C68:C393,Modified!A68)</f>
        <v>2</v>
      </c>
      <c r="C68">
        <f>VLOOKUP(A68, 'Customer Credit &amp; Purchase'!$C$2:$G$327, AVERAGE(2), 0)</f>
        <v>95100</v>
      </c>
      <c r="D68" cm="1">
        <f t="array" ref="D68">MAX(_xlfn._xlws.FILTER('Customer Credit &amp; Purchase'!$F$2:$F$327, 'Customer Credit &amp; Purchase'!$C$2:$C$327 = A68))</f>
        <v>69059.039999999994</v>
      </c>
      <c r="E68">
        <f t="shared" si="2"/>
        <v>26040.960000000006</v>
      </c>
      <c r="F68">
        <f t="shared" si="3"/>
        <v>0</v>
      </c>
    </row>
    <row r="69" spans="1:6" x14ac:dyDescent="0.25">
      <c r="A69" t="str">
        <v>Online Diecast Creations Co.</v>
      </c>
      <c r="B69">
        <f>COUNTIF('Customer Credit &amp; Purchase'!C69:C394,Modified!A69)</f>
        <v>3</v>
      </c>
      <c r="C69">
        <f>VLOOKUP(A69, 'Customer Credit &amp; Purchase'!$C$2:$G$327, AVERAGE(2), 0)</f>
        <v>114200</v>
      </c>
      <c r="D69" cm="1">
        <f t="array" ref="D69">MAX(_xlfn._xlws.FILTER('Customer Credit &amp; Purchase'!$F$2:$F$327, 'Customer Credit &amp; Purchase'!$C$2:$C$327 = A69))</f>
        <v>116449.29</v>
      </c>
      <c r="E69">
        <f t="shared" si="2"/>
        <v>-2249.2899999999936</v>
      </c>
      <c r="F69">
        <f t="shared" si="3"/>
        <v>1</v>
      </c>
    </row>
    <row r="70" spans="1:6" x14ac:dyDescent="0.25">
      <c r="A70" t="str">
        <v>Online Mini Collectables</v>
      </c>
      <c r="B70">
        <f>COUNTIF('Customer Credit &amp; Purchase'!C70:C395,Modified!A70)</f>
        <v>2</v>
      </c>
      <c r="C70">
        <f>VLOOKUP(A70, 'Customer Credit &amp; Purchase'!$C$2:$G$327, AVERAGE(2), 0)</f>
        <v>68700</v>
      </c>
      <c r="D70" cm="1">
        <f t="array" ref="D70">MAX(_xlfn._xlws.FILTER('Customer Credit &amp; Purchase'!$F$2:$F$327, 'Customer Credit &amp; Purchase'!$C$2:$C$327 = A70))</f>
        <v>55577.26</v>
      </c>
      <c r="E70">
        <f t="shared" si="2"/>
        <v>13122.739999999998</v>
      </c>
      <c r="F70">
        <f t="shared" si="3"/>
        <v>0</v>
      </c>
    </row>
    <row r="71" spans="1:6" x14ac:dyDescent="0.25">
      <c r="A71" t="str">
        <v>Osaka Souveniers Co.</v>
      </c>
      <c r="B71">
        <f>COUNTIF('Customer Credit &amp; Purchase'!C71:C396,Modified!A71)</f>
        <v>2</v>
      </c>
      <c r="C71">
        <f>VLOOKUP(A71, 'Customer Credit &amp; Purchase'!$C$2:$G$327, AVERAGE(2), 0)</f>
        <v>81200</v>
      </c>
      <c r="D71" cm="1">
        <f t="array" ref="D71">MAX(_xlfn._xlws.FILTER('Customer Credit &amp; Purchase'!$F$2:$F$327, 'Customer Credit &amp; Purchase'!$C$2:$C$327 = A71))</f>
        <v>62361.22</v>
      </c>
      <c r="E71">
        <f t="shared" si="2"/>
        <v>18838.78</v>
      </c>
      <c r="F71">
        <f t="shared" si="3"/>
        <v>0</v>
      </c>
    </row>
    <row r="72" spans="1:6" x14ac:dyDescent="0.25">
      <c r="A72" t="str">
        <v>Oulu Toy Supplies, Inc.</v>
      </c>
      <c r="B72">
        <f>COUNTIF('Customer Credit &amp; Purchase'!C72:C397,Modified!A72)</f>
        <v>3</v>
      </c>
      <c r="C72">
        <f>VLOOKUP(A72, 'Customer Credit &amp; Purchase'!$C$2:$G$327, AVERAGE(2), 0)</f>
        <v>90500</v>
      </c>
      <c r="D72" cm="1">
        <f t="array" ref="D72">MAX(_xlfn._xlws.FILTER('Customer Credit &amp; Purchase'!$F$2:$F$327, 'Customer Credit &amp; Purchase'!$C$2:$C$327 = A72))</f>
        <v>95706.15</v>
      </c>
      <c r="E72">
        <f t="shared" si="2"/>
        <v>-5206.1499999999942</v>
      </c>
      <c r="F72">
        <f t="shared" si="3"/>
        <v>1</v>
      </c>
    </row>
    <row r="73" spans="1:6" x14ac:dyDescent="0.25">
      <c r="A73" t="str">
        <v>Petit Auto</v>
      </c>
      <c r="B73">
        <f>COUNTIF('Customer Credit &amp; Purchase'!C73:C398,Modified!A73)</f>
        <v>3</v>
      </c>
      <c r="C73">
        <f>VLOOKUP(A73, 'Customer Credit &amp; Purchase'!$C$2:$G$327, AVERAGE(2), 0)</f>
        <v>79900</v>
      </c>
      <c r="D73" cm="1">
        <f t="array" ref="D73">MAX(_xlfn._xlws.FILTER('Customer Credit &amp; Purchase'!$F$2:$F$327, 'Customer Credit &amp; Purchase'!$C$2:$C$327 = A73))</f>
        <v>70851.58</v>
      </c>
      <c r="E73">
        <f t="shared" si="2"/>
        <v>9048.4199999999983</v>
      </c>
      <c r="F73">
        <f t="shared" si="3"/>
        <v>0</v>
      </c>
    </row>
    <row r="74" spans="1:6" x14ac:dyDescent="0.25">
      <c r="A74" t="str">
        <v>Québec Home Shopping Network</v>
      </c>
      <c r="B74">
        <f>COUNTIF('Customer Credit &amp; Purchase'!C74:C399,Modified!A74)</f>
        <v>3</v>
      </c>
      <c r="C74">
        <f>VLOOKUP(A74, 'Customer Credit &amp; Purchase'!$C$2:$G$327, AVERAGE(2), 0)</f>
        <v>48700</v>
      </c>
      <c r="D74" cm="1">
        <f t="array" ref="D74">MAX(_xlfn._xlws.FILTER('Customer Credit &amp; Purchase'!$F$2:$F$327, 'Customer Credit &amp; Purchase'!$C$2:$C$327 = A74))</f>
        <v>68977.67</v>
      </c>
      <c r="E74">
        <f t="shared" si="2"/>
        <v>-20277.669999999998</v>
      </c>
      <c r="F74">
        <f t="shared" si="3"/>
        <v>1</v>
      </c>
    </row>
    <row r="75" spans="1:6" x14ac:dyDescent="0.25">
      <c r="A75" t="str">
        <v>Reims Collectables</v>
      </c>
      <c r="B75">
        <f>COUNTIF('Customer Credit &amp; Purchase'!C75:C400,Modified!A75)</f>
        <v>5</v>
      </c>
      <c r="C75">
        <f>VLOOKUP(A75, 'Customer Credit &amp; Purchase'!$C$2:$G$327, AVERAGE(2), 0)</f>
        <v>81100</v>
      </c>
      <c r="D75" cm="1">
        <f t="array" ref="D75">MAX(_xlfn._xlws.FILTER('Customer Credit &amp; Purchase'!$F$2:$F$327, 'Customer Credit &amp; Purchase'!$C$2:$C$327 = A75))</f>
        <v>126983.19</v>
      </c>
      <c r="E75">
        <f t="shared" si="2"/>
        <v>-45883.19</v>
      </c>
      <c r="F75">
        <f t="shared" si="3"/>
        <v>1</v>
      </c>
    </row>
    <row r="76" spans="1:6" x14ac:dyDescent="0.25">
      <c r="A76" t="str">
        <v>Rovelli Gifts</v>
      </c>
      <c r="B76">
        <f>COUNTIF('Customer Credit &amp; Purchase'!C76:C401,Modified!A76)</f>
        <v>3</v>
      </c>
      <c r="C76">
        <f>VLOOKUP(A76, 'Customer Credit &amp; Purchase'!$C$2:$G$327, AVERAGE(2), 0)</f>
        <v>119600</v>
      </c>
      <c r="D76" cm="1">
        <f t="array" ref="D76">MAX(_xlfn._xlws.FILTER('Customer Credit &amp; Purchase'!$F$2:$F$327, 'Customer Credit &amp; Purchase'!$C$2:$C$327 = A76))</f>
        <v>127529.69</v>
      </c>
      <c r="E76">
        <f t="shared" si="2"/>
        <v>-7929.6900000000023</v>
      </c>
      <c r="F76">
        <f t="shared" si="3"/>
        <v>1</v>
      </c>
    </row>
    <row r="77" spans="1:6" x14ac:dyDescent="0.25">
      <c r="A77" t="str">
        <v>Royal Canadian Collectables, Ltd.</v>
      </c>
      <c r="B77">
        <f>COUNTIF('Customer Credit &amp; Purchase'!C77:C402,Modified!A77)</f>
        <v>2</v>
      </c>
      <c r="C77">
        <f>VLOOKUP(A77, 'Customer Credit &amp; Purchase'!$C$2:$G$327, AVERAGE(2), 0)</f>
        <v>89600</v>
      </c>
      <c r="D77" cm="1">
        <f t="array" ref="D77">MAX(_xlfn._xlws.FILTER('Customer Credit &amp; Purchase'!$F$2:$F$327, 'Customer Credit &amp; Purchase'!$C$2:$C$327 = A77))</f>
        <v>66812</v>
      </c>
      <c r="E77">
        <f t="shared" si="2"/>
        <v>22788</v>
      </c>
      <c r="F77">
        <f t="shared" si="3"/>
        <v>0</v>
      </c>
    </row>
    <row r="78" spans="1:6" x14ac:dyDescent="0.25">
      <c r="A78" t="str">
        <v>Royale Belge</v>
      </c>
      <c r="B78">
        <f>COUNTIF('Customer Credit &amp; Purchase'!C78:C403,Modified!A78)</f>
        <v>4</v>
      </c>
      <c r="C78">
        <f>VLOOKUP(A78, 'Customer Credit &amp; Purchase'!$C$2:$G$327, AVERAGE(2), 0)</f>
        <v>23500</v>
      </c>
      <c r="D78" cm="1">
        <f t="array" ref="D78">MAX(_xlfn._xlws.FILTER('Customer Credit &amp; Purchase'!$F$2:$F$327, 'Customer Credit &amp; Purchase'!$C$2:$C$327 = A78))</f>
        <v>29217.18</v>
      </c>
      <c r="E78">
        <f t="shared" si="2"/>
        <v>-5717.18</v>
      </c>
      <c r="F78">
        <f t="shared" si="3"/>
        <v>1</v>
      </c>
    </row>
    <row r="79" spans="1:6" x14ac:dyDescent="0.25">
      <c r="A79" t="str">
        <v>Salzburg Collectables</v>
      </c>
      <c r="B79">
        <f>COUNTIF('Customer Credit &amp; Purchase'!C79:C404,Modified!A79)</f>
        <v>4</v>
      </c>
      <c r="C79">
        <f>VLOOKUP(A79, 'Customer Credit &amp; Purchase'!$C$2:$G$327, AVERAGE(2), 0)</f>
        <v>71700</v>
      </c>
      <c r="D79" cm="1">
        <f t="array" ref="D79">MAX(_xlfn._xlws.FILTER('Customer Credit &amp; Purchase'!$F$2:$F$327, 'Customer Credit &amp; Purchase'!$C$2:$C$327 = A79))</f>
        <v>137480.07</v>
      </c>
      <c r="E79">
        <f t="shared" si="2"/>
        <v>-65780.070000000007</v>
      </c>
      <c r="F79">
        <f t="shared" si="3"/>
        <v>1</v>
      </c>
    </row>
    <row r="80" spans="1:6" x14ac:dyDescent="0.25">
      <c r="A80" t="str">
        <v>Saveley &amp; Henriot, Co.</v>
      </c>
      <c r="B80">
        <f>COUNTIF('Customer Credit &amp; Purchase'!C80:C405,Modified!A80)</f>
        <v>3</v>
      </c>
      <c r="C80">
        <f>VLOOKUP(A80, 'Customer Credit &amp; Purchase'!$C$2:$G$327, AVERAGE(2), 0)</f>
        <v>123900</v>
      </c>
      <c r="D80" cm="1">
        <f t="array" ref="D80">MAX(_xlfn._xlws.FILTER('Customer Credit &amp; Purchase'!$F$2:$F$327, 'Customer Credit &amp; Purchase'!$C$2:$C$327 = A80))</f>
        <v>130305.35</v>
      </c>
      <c r="E80">
        <f t="shared" si="2"/>
        <v>-6405.3500000000058</v>
      </c>
      <c r="F80">
        <f t="shared" si="3"/>
        <v>1</v>
      </c>
    </row>
    <row r="81" spans="1:6" x14ac:dyDescent="0.25">
      <c r="A81" t="str">
        <v>Scandinavian Gift Ideas</v>
      </c>
      <c r="B81">
        <f>COUNTIF('Customer Credit &amp; Purchase'!C81:C406,Modified!A81)</f>
        <v>3</v>
      </c>
      <c r="C81">
        <f>VLOOKUP(A81, 'Customer Credit &amp; Purchase'!$C$2:$G$327, AVERAGE(2), 0)</f>
        <v>116400</v>
      </c>
      <c r="D81" cm="1">
        <f t="array" ref="D81">MAX(_xlfn._xlws.FILTER('Customer Credit &amp; Purchase'!$F$2:$F$327, 'Customer Credit &amp; Purchase'!$C$2:$C$327 = A81))</f>
        <v>120943.53</v>
      </c>
      <c r="E81">
        <f t="shared" si="2"/>
        <v>-4543.5299999999988</v>
      </c>
      <c r="F81">
        <f t="shared" si="3"/>
        <v>1</v>
      </c>
    </row>
    <row r="82" spans="1:6" x14ac:dyDescent="0.25">
      <c r="A82" t="str">
        <v>Signal Collectibles Ltd.</v>
      </c>
      <c r="B82">
        <f>COUNTIF('Customer Credit &amp; Purchase'!C82:C407,Modified!A82)</f>
        <v>2</v>
      </c>
      <c r="C82">
        <f>VLOOKUP(A82, 'Customer Credit &amp; Purchase'!$C$2:$G$327, AVERAGE(2), 0)</f>
        <v>60300</v>
      </c>
      <c r="D82" cm="1">
        <f t="array" ref="D82">MAX(_xlfn._xlws.FILTER('Customer Credit &amp; Purchase'!$F$2:$F$327, 'Customer Credit &amp; Purchase'!$C$2:$C$327 = A82))</f>
        <v>42570.37</v>
      </c>
      <c r="E82">
        <f t="shared" si="2"/>
        <v>17729.629999999997</v>
      </c>
      <c r="F82">
        <f t="shared" si="3"/>
        <v>0</v>
      </c>
    </row>
    <row r="83" spans="1:6" x14ac:dyDescent="0.25">
      <c r="A83" t="str">
        <v>Signal Gift Stores</v>
      </c>
      <c r="B83">
        <f>COUNTIF('Customer Credit &amp; Purchase'!C83:C408,Modified!A83)</f>
        <v>3</v>
      </c>
      <c r="C83">
        <f>VLOOKUP(A83, 'Customer Credit &amp; Purchase'!$C$2:$G$327, AVERAGE(2), 0)</f>
        <v>71800</v>
      </c>
      <c r="D83" cm="1">
        <f t="array" ref="D83">MAX(_xlfn._xlws.FILTER('Customer Credit &amp; Purchase'!$F$2:$F$327, 'Customer Credit &amp; Purchase'!$C$2:$C$327 = A83))</f>
        <v>80180.98</v>
      </c>
      <c r="E83">
        <f t="shared" si="2"/>
        <v>-8380.9799999999959</v>
      </c>
      <c r="F83">
        <f t="shared" si="3"/>
        <v>1</v>
      </c>
    </row>
    <row r="84" spans="1:6" x14ac:dyDescent="0.25">
      <c r="A84" t="str">
        <v>Souveniers And Things Co.</v>
      </c>
      <c r="B84">
        <f>COUNTIF('Customer Credit &amp; Purchase'!C84:C409,Modified!A84)</f>
        <v>4</v>
      </c>
      <c r="C84">
        <f>VLOOKUP(A84, 'Customer Credit &amp; Purchase'!$C$2:$G$327, AVERAGE(2), 0)</f>
        <v>93300</v>
      </c>
      <c r="D84" cm="1">
        <f t="array" ref="D84">MAX(_xlfn._xlws.FILTER('Customer Credit &amp; Purchase'!$F$2:$F$327, 'Customer Credit &amp; Purchase'!$C$2:$C$327 = A84))</f>
        <v>133907.12</v>
      </c>
      <c r="E84">
        <f t="shared" si="2"/>
        <v>-40607.119999999995</v>
      </c>
      <c r="F84">
        <f t="shared" si="3"/>
        <v>1</v>
      </c>
    </row>
    <row r="85" spans="1:6" x14ac:dyDescent="0.25">
      <c r="A85" t="str">
        <v>Stylish Desk Decors, Co.</v>
      </c>
      <c r="B85">
        <f>COUNTIF('Customer Credit &amp; Purchase'!C85:C410,Modified!A85)</f>
        <v>3</v>
      </c>
      <c r="C85">
        <f>VLOOKUP(A85, 'Customer Credit &amp; Purchase'!$C$2:$G$327, AVERAGE(2), 0)</f>
        <v>77000</v>
      </c>
      <c r="D85" cm="1">
        <f t="array" ref="D85">MAX(_xlfn._xlws.FILTER('Customer Credit &amp; Purchase'!$F$2:$F$327, 'Customer Credit &amp; Purchase'!$C$2:$C$327 = A85))</f>
        <v>80556.73</v>
      </c>
      <c r="E85">
        <f t="shared" si="2"/>
        <v>-3556.7299999999959</v>
      </c>
      <c r="F85">
        <f t="shared" si="3"/>
        <v>1</v>
      </c>
    </row>
    <row r="86" spans="1:6" x14ac:dyDescent="0.25">
      <c r="A86" t="str">
        <v>Suominen Souveniers</v>
      </c>
      <c r="B86">
        <f>COUNTIF('Customer Credit &amp; Purchase'!C86:C411,Modified!A86)</f>
        <v>3</v>
      </c>
      <c r="C86">
        <f>VLOOKUP(A86, 'Customer Credit &amp; Purchase'!$C$2:$G$327, AVERAGE(2), 0)</f>
        <v>98800</v>
      </c>
      <c r="D86" cm="1">
        <f t="array" ref="D86">MAX(_xlfn._xlws.FILTER('Customer Credit &amp; Purchase'!$F$2:$F$327, 'Customer Credit &amp; Purchase'!$C$2:$C$327 = A86))</f>
        <v>103896.74</v>
      </c>
      <c r="E86">
        <f t="shared" si="2"/>
        <v>-5096.7400000000052</v>
      </c>
      <c r="F86">
        <f t="shared" si="3"/>
        <v>1</v>
      </c>
    </row>
    <row r="87" spans="1:6" x14ac:dyDescent="0.25">
      <c r="A87" t="str">
        <v>Super Scale Inc.</v>
      </c>
      <c r="B87">
        <f>COUNTIF('Customer Credit &amp; Purchase'!C87:C412,Modified!A87)</f>
        <v>2</v>
      </c>
      <c r="C87">
        <f>VLOOKUP(A87, 'Customer Credit &amp; Purchase'!$C$2:$G$327, AVERAGE(2), 0)</f>
        <v>95400</v>
      </c>
      <c r="D87" cm="1">
        <f t="array" ref="D87">MAX(_xlfn._xlws.FILTER('Customer Credit &amp; Purchase'!$F$2:$F$327, 'Customer Credit &amp; Purchase'!$C$2:$C$327 = A87))</f>
        <v>70378.649999999994</v>
      </c>
      <c r="E87">
        <f t="shared" si="2"/>
        <v>25021.350000000006</v>
      </c>
      <c r="F87">
        <f t="shared" si="3"/>
        <v>0</v>
      </c>
    </row>
    <row r="88" spans="1:6" x14ac:dyDescent="0.25">
      <c r="A88" t="str">
        <v>Technics Stores Inc.</v>
      </c>
      <c r="B88">
        <f>COUNTIF('Customer Credit &amp; Purchase'!C88:C413,Modified!A88)</f>
        <v>4</v>
      </c>
      <c r="C88">
        <f>VLOOKUP(A88, 'Customer Credit &amp; Purchase'!$C$2:$G$327, AVERAGE(2), 0)</f>
        <v>84600</v>
      </c>
      <c r="D88" cm="1">
        <f t="array" ref="D88">MAX(_xlfn._xlws.FILTER('Customer Credit &amp; Purchase'!$F$2:$F$327, 'Customer Credit &amp; Purchase'!$C$2:$C$327 = A88))</f>
        <v>104545.22</v>
      </c>
      <c r="E88">
        <f t="shared" si="2"/>
        <v>-19945.22</v>
      </c>
      <c r="F88">
        <f t="shared" si="3"/>
        <v>1</v>
      </c>
    </row>
    <row r="89" spans="1:6" x14ac:dyDescent="0.25">
      <c r="A89" t="str">
        <v>Tekni Collectables Inc.</v>
      </c>
      <c r="B89">
        <f>COUNTIF('Customer Credit &amp; Purchase'!C89:C414,Modified!A89)</f>
        <v>3</v>
      </c>
      <c r="C89">
        <f>VLOOKUP(A89, 'Customer Credit &amp; Purchase'!$C$2:$G$327, AVERAGE(2), 0)</f>
        <v>43000</v>
      </c>
      <c r="D89" cm="1">
        <f t="array" ref="D89">MAX(_xlfn._xlws.FILTER('Customer Credit &amp; Purchase'!$F$2:$F$327, 'Customer Credit &amp; Purchase'!$C$2:$C$327 = A89))</f>
        <v>81806.55</v>
      </c>
      <c r="E89">
        <f t="shared" si="2"/>
        <v>-38806.550000000003</v>
      </c>
      <c r="F89">
        <f t="shared" si="3"/>
        <v>1</v>
      </c>
    </row>
    <row r="90" spans="1:6" x14ac:dyDescent="0.25">
      <c r="A90" t="str">
        <v>The Sharp Gifts Warehouse</v>
      </c>
      <c r="B90">
        <f>COUNTIF('Customer Credit &amp; Purchase'!C90:C415,Modified!A90)</f>
        <v>4</v>
      </c>
      <c r="C90">
        <f>VLOOKUP(A90, 'Customer Credit &amp; Purchase'!$C$2:$G$327, AVERAGE(2), 0)</f>
        <v>77600</v>
      </c>
      <c r="D90" cm="1">
        <f t="array" ref="D90">MAX(_xlfn._xlws.FILTER('Customer Credit &amp; Purchase'!$F$2:$F$327, 'Customer Credit &amp; Purchase'!$C$2:$C$327 = A90))</f>
        <v>143536.26999999999</v>
      </c>
      <c r="E90">
        <f t="shared" si="2"/>
        <v>-65936.26999999999</v>
      </c>
      <c r="F90">
        <f t="shared" si="3"/>
        <v>1</v>
      </c>
    </row>
    <row r="91" spans="1:6" x14ac:dyDescent="0.25">
      <c r="A91" t="str">
        <v>Tokyo Collectables, Ltd</v>
      </c>
      <c r="B91">
        <f>COUNTIF('Customer Credit &amp; Purchase'!C91:C416,Modified!A91)</f>
        <v>4</v>
      </c>
      <c r="C91">
        <f>VLOOKUP(A91, 'Customer Credit &amp; Purchase'!$C$2:$G$327, AVERAGE(2), 0)</f>
        <v>94400</v>
      </c>
      <c r="D91" cm="1">
        <f t="array" ref="D91">MAX(_xlfn._xlws.FILTER('Customer Credit &amp; Purchase'!$F$2:$F$327, 'Customer Credit &amp; Purchase'!$C$2:$C$327 = A91))</f>
        <v>105548.73</v>
      </c>
      <c r="E91">
        <f t="shared" si="2"/>
        <v>-11148.729999999996</v>
      </c>
      <c r="F91">
        <f t="shared" si="3"/>
        <v>1</v>
      </c>
    </row>
    <row r="92" spans="1:6" x14ac:dyDescent="0.25">
      <c r="A92" t="str">
        <v>Toms Spezialitäten, Ltd</v>
      </c>
      <c r="B92">
        <f>COUNTIF('Customer Credit &amp; Purchase'!C92:C417,Modified!A92)</f>
        <v>2</v>
      </c>
      <c r="C92">
        <f>VLOOKUP(A92, 'Customer Credit &amp; Purchase'!$C$2:$G$327, AVERAGE(2), 0)</f>
        <v>120400</v>
      </c>
      <c r="D92" cm="1">
        <f t="array" ref="D92">MAX(_xlfn._xlws.FILTER('Customer Credit &amp; Purchase'!$F$2:$F$327, 'Customer Credit &amp; Purchase'!$C$2:$C$327 = A92))</f>
        <v>89223.14</v>
      </c>
      <c r="E92">
        <f t="shared" si="2"/>
        <v>31176.86</v>
      </c>
      <c r="F92">
        <f t="shared" si="3"/>
        <v>0</v>
      </c>
    </row>
    <row r="93" spans="1:6" x14ac:dyDescent="0.25">
      <c r="A93" t="str">
        <v>Toys of Finland, Co.</v>
      </c>
      <c r="B93">
        <f>COUNTIF('Customer Credit &amp; Purchase'!C93:C418,Modified!A93)</f>
        <v>3</v>
      </c>
      <c r="C93">
        <f>VLOOKUP(A93, 'Customer Credit &amp; Purchase'!$C$2:$G$327, AVERAGE(2), 0)</f>
        <v>96500</v>
      </c>
      <c r="D93" cm="1">
        <f t="array" ref="D93">MAX(_xlfn._xlws.FILTER('Customer Credit &amp; Purchase'!$F$2:$F$327, 'Customer Credit &amp; Purchase'!$C$2:$C$327 = A93))</f>
        <v>95546.46</v>
      </c>
      <c r="E93">
        <f t="shared" si="2"/>
        <v>953.5399999999936</v>
      </c>
      <c r="F93">
        <f t="shared" si="3"/>
        <v>0</v>
      </c>
    </row>
    <row r="94" spans="1:6" x14ac:dyDescent="0.25">
      <c r="A94" t="str">
        <v>Toys4GrownUps.com</v>
      </c>
      <c r="B94">
        <f>COUNTIF('Customer Credit &amp; Purchase'!C94:C419,Modified!A94)</f>
        <v>3</v>
      </c>
      <c r="C94">
        <f>VLOOKUP(A94, 'Customer Credit &amp; Purchase'!$C$2:$G$327, AVERAGE(2), 0)</f>
        <v>90700</v>
      </c>
      <c r="D94" cm="1">
        <f t="array" ref="D94">MAX(_xlfn._xlws.FILTER('Customer Credit &amp; Purchase'!$F$2:$F$327, 'Customer Credit &amp; Purchase'!$C$2:$C$327 = A94))</f>
        <v>93803.3</v>
      </c>
      <c r="E94">
        <f t="shared" si="2"/>
        <v>-3103.3000000000029</v>
      </c>
      <c r="F94">
        <f t="shared" si="3"/>
        <v>1</v>
      </c>
    </row>
    <row r="95" spans="1:6" x14ac:dyDescent="0.25">
      <c r="A95" t="str">
        <v>UK Collectables, Ltd.</v>
      </c>
      <c r="B95">
        <f>COUNTIF('Customer Credit &amp; Purchase'!C95:C420,Modified!A95)</f>
        <v>3</v>
      </c>
      <c r="C95">
        <f>VLOOKUP(A95, 'Customer Credit &amp; Purchase'!$C$2:$G$327, AVERAGE(2), 0)</f>
        <v>92700</v>
      </c>
      <c r="D95" cm="1">
        <f t="array" ref="D95">MAX(_xlfn._xlws.FILTER('Customer Credit &amp; Purchase'!$F$2:$F$327, 'Customer Credit &amp; Purchase'!$C$2:$C$327 = A95))</f>
        <v>106610.72</v>
      </c>
      <c r="E95">
        <f t="shared" si="2"/>
        <v>-13910.720000000001</v>
      </c>
      <c r="F95">
        <f t="shared" si="3"/>
        <v>1</v>
      </c>
    </row>
    <row r="96" spans="1:6" x14ac:dyDescent="0.25">
      <c r="A96" t="str">
        <v>Vida Sport, Ltd</v>
      </c>
      <c r="B96">
        <f>COUNTIF('Customer Credit &amp; Purchase'!C96:C421,Modified!A96)</f>
        <v>2</v>
      </c>
      <c r="C96">
        <f>VLOOKUP(A96, 'Customer Credit &amp; Purchase'!$C$2:$G$327, AVERAGE(2), 0)</f>
        <v>141300</v>
      </c>
      <c r="D96" cm="1">
        <f t="array" ref="D96">MAX(_xlfn._xlws.FILTER('Customer Credit &amp; Purchase'!$F$2:$F$327, 'Customer Credit &amp; Purchase'!$C$2:$C$327 = A96))</f>
        <v>108777.92</v>
      </c>
      <c r="E96">
        <f t="shared" si="2"/>
        <v>32522.080000000002</v>
      </c>
      <c r="F96">
        <f t="shared" si="3"/>
        <v>0</v>
      </c>
    </row>
    <row r="97" spans="1:6" x14ac:dyDescent="0.25">
      <c r="A97" t="str">
        <v>Vitachrome Inc.</v>
      </c>
      <c r="B97">
        <f>COUNTIF('Customer Credit &amp; Purchase'!C97:C422,Modified!A97)</f>
        <v>3</v>
      </c>
      <c r="C97">
        <f>VLOOKUP(A97, 'Customer Credit &amp; Purchase'!$C$2:$G$327, AVERAGE(2), 0)</f>
        <v>76400</v>
      </c>
      <c r="D97" cm="1">
        <f t="array" ref="D97">MAX(_xlfn._xlws.FILTER('Customer Credit &amp; Purchase'!$F$2:$F$327, 'Customer Credit &amp; Purchase'!$C$2:$C$327 = A97))</f>
        <v>72497.64</v>
      </c>
      <c r="E97">
        <f t="shared" si="2"/>
        <v>3902.3600000000006</v>
      </c>
      <c r="F97">
        <f t="shared" si="3"/>
        <v>0</v>
      </c>
    </row>
    <row r="98" spans="1:6" x14ac:dyDescent="0.25">
      <c r="A98" t="str">
        <v>Volvo Model Replicas, Co</v>
      </c>
      <c r="B98">
        <f>COUNTIF('Customer Credit &amp; Purchase'!C98:C423,Modified!A98)</f>
        <v>4</v>
      </c>
      <c r="C98">
        <f>VLOOKUP(A98, 'Customer Credit &amp; Purchase'!$C$2:$G$327, AVERAGE(2), 0)</f>
        <v>53100</v>
      </c>
      <c r="D98" cm="1">
        <f t="array" ref="D98">MAX(_xlfn._xlws.FILTER('Customer Credit &amp; Purchase'!$F$2:$F$327, 'Customer Credit &amp; Purchase'!$C$2:$C$327 = A98))</f>
        <v>66694.820000000007</v>
      </c>
      <c r="E98">
        <f t="shared" si="2"/>
        <v>-13594.820000000007</v>
      </c>
      <c r="F98">
        <f t="shared" si="3"/>
        <v>1</v>
      </c>
    </row>
    <row r="99" spans="1:6" x14ac:dyDescent="0.25">
      <c r="A99" t="str">
        <v>West Coast Collectables Co.</v>
      </c>
      <c r="B99">
        <f>COUNTIF('Customer Credit &amp; Purchase'!C99:C424,Modified!A99)</f>
        <v>2</v>
      </c>
      <c r="C99">
        <f>VLOOKUP(A99, 'Customer Credit &amp; Purchase'!$C$2:$G$327, AVERAGE(2), 0)</f>
        <v>55400</v>
      </c>
      <c r="D99" cm="1">
        <f t="array" ref="D99">MAX(_xlfn._xlws.FILTER('Customer Credit &amp; Purchase'!$F$2:$F$327, 'Customer Credit &amp; Purchase'!$C$2:$C$327 = A99))</f>
        <v>43748.72</v>
      </c>
      <c r="E99">
        <f t="shared" si="2"/>
        <v>11651.279999999999</v>
      </c>
      <c r="F99">
        <f t="shared" si="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0C2A-8B25-43E8-A4AD-5D329491D4C6}">
  <dimension ref="A1:B102"/>
  <sheetViews>
    <sheetView tabSelected="1" workbookViewId="0">
      <selection activeCell="O10" sqref="O10"/>
    </sheetView>
  </sheetViews>
  <sheetFormatPr defaultRowHeight="15" x14ac:dyDescent="0.25"/>
  <cols>
    <col min="1" max="1" width="31.7109375" bestFit="1" customWidth="1"/>
    <col min="2" max="2" width="13.85546875" bestFit="1" customWidth="1"/>
  </cols>
  <sheetData>
    <row r="1" spans="1:2" x14ac:dyDescent="0.25">
      <c r="A1" s="2" t="s">
        <v>110</v>
      </c>
      <c r="B1" t="s" vm="1">
        <v>113</v>
      </c>
    </row>
    <row r="3" spans="1:2" x14ac:dyDescent="0.25">
      <c r="A3" s="2" t="s">
        <v>111</v>
      </c>
      <c r="B3" t="s">
        <v>114</v>
      </c>
    </row>
    <row r="4" spans="1:2" x14ac:dyDescent="0.25">
      <c r="A4" s="3" t="s">
        <v>41</v>
      </c>
      <c r="B4" s="4">
        <v>-593089.54</v>
      </c>
    </row>
    <row r="5" spans="1:2" x14ac:dyDescent="0.25">
      <c r="A5" s="3" t="s">
        <v>69</v>
      </c>
      <c r="B5" s="4">
        <v>-381327.33999999997</v>
      </c>
    </row>
    <row r="6" spans="1:2" x14ac:dyDescent="0.25">
      <c r="A6" s="3" t="s">
        <v>38</v>
      </c>
      <c r="B6" s="4">
        <v>-66622.079999999987</v>
      </c>
    </row>
    <row r="7" spans="1:2" x14ac:dyDescent="0.25">
      <c r="A7" s="3" t="s">
        <v>95</v>
      </c>
      <c r="B7" s="4">
        <v>-65936.26999999999</v>
      </c>
    </row>
    <row r="8" spans="1:2" x14ac:dyDescent="0.25">
      <c r="A8" s="3" t="s">
        <v>84</v>
      </c>
      <c r="B8" s="4">
        <v>-65780.070000000007</v>
      </c>
    </row>
    <row r="9" spans="1:2" x14ac:dyDescent="0.25">
      <c r="A9" s="3" t="s">
        <v>12</v>
      </c>
      <c r="B9" s="4">
        <v>-63285.070000000007</v>
      </c>
    </row>
    <row r="10" spans="1:2" x14ac:dyDescent="0.25">
      <c r="A10" s="3" t="s">
        <v>39</v>
      </c>
      <c r="B10" s="4">
        <v>-52451.03</v>
      </c>
    </row>
    <row r="11" spans="1:2" x14ac:dyDescent="0.25">
      <c r="A11" s="3" t="s">
        <v>80</v>
      </c>
      <c r="B11" s="4">
        <v>-45883.19</v>
      </c>
    </row>
    <row r="12" spans="1:2" x14ac:dyDescent="0.25">
      <c r="A12" s="3" t="s">
        <v>34</v>
      </c>
      <c r="B12" s="4">
        <v>-45685.119999999995</v>
      </c>
    </row>
    <row r="13" spans="1:2" x14ac:dyDescent="0.25">
      <c r="A13" s="3" t="s">
        <v>47</v>
      </c>
      <c r="B13" s="4">
        <v>-42440.320000000007</v>
      </c>
    </row>
    <row r="14" spans="1:2" x14ac:dyDescent="0.25">
      <c r="A14" s="3" t="s">
        <v>89</v>
      </c>
      <c r="B14" s="4">
        <v>-40607.119999999995</v>
      </c>
    </row>
    <row r="15" spans="1:2" x14ac:dyDescent="0.25">
      <c r="A15" s="3" t="s">
        <v>58</v>
      </c>
      <c r="B15" s="4">
        <v>-40373.119999999995</v>
      </c>
    </row>
    <row r="16" spans="1:2" x14ac:dyDescent="0.25">
      <c r="A16" s="3" t="s">
        <v>72</v>
      </c>
      <c r="B16" s="4">
        <v>-39413.950000000012</v>
      </c>
    </row>
    <row r="17" spans="1:2" x14ac:dyDescent="0.25">
      <c r="A17" s="3" t="s">
        <v>94</v>
      </c>
      <c r="B17" s="4">
        <v>-38806.550000000003</v>
      </c>
    </row>
    <row r="18" spans="1:2" x14ac:dyDescent="0.25">
      <c r="A18" s="3" t="s">
        <v>59</v>
      </c>
      <c r="B18" s="4">
        <v>-34185.149999999994</v>
      </c>
    </row>
    <row r="19" spans="1:2" x14ac:dyDescent="0.25">
      <c r="A19" s="3" t="s">
        <v>9</v>
      </c>
      <c r="B19" s="4">
        <v>-29234.22</v>
      </c>
    </row>
    <row r="20" spans="1:2" x14ac:dyDescent="0.25">
      <c r="A20" s="3" t="s">
        <v>54</v>
      </c>
      <c r="B20" s="4">
        <v>-27460.790000000008</v>
      </c>
    </row>
    <row r="21" spans="1:2" x14ac:dyDescent="0.25">
      <c r="A21" s="3" t="s">
        <v>30</v>
      </c>
      <c r="B21" s="4">
        <v>-27340.78</v>
      </c>
    </row>
    <row r="22" spans="1:2" x14ac:dyDescent="0.25">
      <c r="A22" s="3" t="s">
        <v>18</v>
      </c>
      <c r="B22" s="4">
        <v>-22524.789999999994</v>
      </c>
    </row>
    <row r="23" spans="1:2" x14ac:dyDescent="0.25">
      <c r="A23" s="3" t="s">
        <v>66</v>
      </c>
      <c r="B23" s="4">
        <v>-22059.320000000007</v>
      </c>
    </row>
    <row r="24" spans="1:2" x14ac:dyDescent="0.25">
      <c r="A24" s="3" t="s">
        <v>79</v>
      </c>
      <c r="B24" s="4">
        <v>-20277.669999999998</v>
      </c>
    </row>
    <row r="25" spans="1:2" x14ac:dyDescent="0.25">
      <c r="A25" s="3" t="s">
        <v>93</v>
      </c>
      <c r="B25" s="4">
        <v>-19945.22</v>
      </c>
    </row>
    <row r="26" spans="1:2" x14ac:dyDescent="0.25">
      <c r="A26" s="3" t="s">
        <v>49</v>
      </c>
      <c r="B26" s="4">
        <v>-16731.759999999995</v>
      </c>
    </row>
    <row r="27" spans="1:2" x14ac:dyDescent="0.25">
      <c r="A27" s="3" t="s">
        <v>20</v>
      </c>
      <c r="B27" s="4">
        <v>-16237.759999999995</v>
      </c>
    </row>
    <row r="28" spans="1:2" x14ac:dyDescent="0.25">
      <c r="A28" s="3" t="s">
        <v>100</v>
      </c>
      <c r="B28" s="4">
        <v>-13910.720000000001</v>
      </c>
    </row>
    <row r="29" spans="1:2" x14ac:dyDescent="0.25">
      <c r="A29" s="3" t="s">
        <v>103</v>
      </c>
      <c r="B29" s="4">
        <v>-13594.820000000007</v>
      </c>
    </row>
    <row r="30" spans="1:2" x14ac:dyDescent="0.25">
      <c r="A30" s="3" t="s">
        <v>17</v>
      </c>
      <c r="B30" s="4">
        <v>-11610.089999999997</v>
      </c>
    </row>
    <row r="31" spans="1:2" x14ac:dyDescent="0.25">
      <c r="A31" s="3" t="s">
        <v>96</v>
      </c>
      <c r="B31" s="4">
        <v>-11148.729999999996</v>
      </c>
    </row>
    <row r="32" spans="1:2" x14ac:dyDescent="0.25">
      <c r="A32" s="3" t="s">
        <v>45</v>
      </c>
      <c r="B32" s="4">
        <v>-11124.630000000005</v>
      </c>
    </row>
    <row r="33" spans="1:2" x14ac:dyDescent="0.25">
      <c r="A33" s="3" t="s">
        <v>50</v>
      </c>
      <c r="B33" s="4">
        <v>-9846.75</v>
      </c>
    </row>
    <row r="34" spans="1:2" x14ac:dyDescent="0.25">
      <c r="A34" s="3" t="s">
        <v>88</v>
      </c>
      <c r="B34" s="4">
        <v>-8380.9799999999959</v>
      </c>
    </row>
    <row r="35" spans="1:2" x14ac:dyDescent="0.25">
      <c r="A35" s="3" t="s">
        <v>40</v>
      </c>
      <c r="B35" s="4">
        <v>-8220.4700000000012</v>
      </c>
    </row>
    <row r="36" spans="1:2" x14ac:dyDescent="0.25">
      <c r="A36" s="3" t="s">
        <v>81</v>
      </c>
      <c r="B36" s="4">
        <v>-7929.6900000000023</v>
      </c>
    </row>
    <row r="37" spans="1:2" x14ac:dyDescent="0.25">
      <c r="A37" s="3" t="s">
        <v>31</v>
      </c>
      <c r="B37" s="4">
        <v>-7840.0899999999965</v>
      </c>
    </row>
    <row r="38" spans="1:2" x14ac:dyDescent="0.25">
      <c r="A38" s="3" t="s">
        <v>68</v>
      </c>
      <c r="B38" s="4">
        <v>-7372.5200000000041</v>
      </c>
    </row>
    <row r="39" spans="1:2" x14ac:dyDescent="0.25">
      <c r="A39" s="3" t="s">
        <v>61</v>
      </c>
      <c r="B39" s="4">
        <v>-6547.5299999999988</v>
      </c>
    </row>
    <row r="40" spans="1:2" x14ac:dyDescent="0.25">
      <c r="A40" s="3" t="s">
        <v>85</v>
      </c>
      <c r="B40" s="4">
        <v>-6405.3500000000058</v>
      </c>
    </row>
    <row r="41" spans="1:2" x14ac:dyDescent="0.25">
      <c r="A41" s="3" t="s">
        <v>32</v>
      </c>
      <c r="B41" s="4">
        <v>-5968.3000000000029</v>
      </c>
    </row>
    <row r="42" spans="1:2" x14ac:dyDescent="0.25">
      <c r="A42" s="3" t="s">
        <v>65</v>
      </c>
      <c r="B42" s="4">
        <v>-5759.989999999998</v>
      </c>
    </row>
    <row r="43" spans="1:2" x14ac:dyDescent="0.25">
      <c r="A43" s="3" t="s">
        <v>83</v>
      </c>
      <c r="B43" s="4">
        <v>-5717.18</v>
      </c>
    </row>
    <row r="44" spans="1:2" x14ac:dyDescent="0.25">
      <c r="A44" s="3" t="s">
        <v>77</v>
      </c>
      <c r="B44" s="4">
        <v>-5206.1499999999942</v>
      </c>
    </row>
    <row r="45" spans="1:2" x14ac:dyDescent="0.25">
      <c r="A45" s="3" t="s">
        <v>71</v>
      </c>
      <c r="B45" s="4">
        <v>-5126.5899999999965</v>
      </c>
    </row>
    <row r="46" spans="1:2" x14ac:dyDescent="0.25">
      <c r="A46" s="3" t="s">
        <v>91</v>
      </c>
      <c r="B46" s="4">
        <v>-5096.7400000000052</v>
      </c>
    </row>
    <row r="47" spans="1:2" x14ac:dyDescent="0.25">
      <c r="A47" s="3" t="s">
        <v>86</v>
      </c>
      <c r="B47" s="4">
        <v>-4543.5299999999988</v>
      </c>
    </row>
    <row r="48" spans="1:2" x14ac:dyDescent="0.25">
      <c r="A48" s="3" t="s">
        <v>56</v>
      </c>
      <c r="B48" s="4">
        <v>-4105.570000000007</v>
      </c>
    </row>
    <row r="49" spans="1:2" x14ac:dyDescent="0.25">
      <c r="A49" s="3" t="s">
        <v>35</v>
      </c>
      <c r="B49" s="4">
        <v>-3758.6900000000023</v>
      </c>
    </row>
    <row r="50" spans="1:2" x14ac:dyDescent="0.25">
      <c r="A50" s="3" t="s">
        <v>13</v>
      </c>
      <c r="B50" s="4">
        <v>-3590.1600000000035</v>
      </c>
    </row>
    <row r="51" spans="1:2" x14ac:dyDescent="0.25">
      <c r="A51" s="3" t="s">
        <v>90</v>
      </c>
      <c r="B51" s="4">
        <v>-3556.7299999999959</v>
      </c>
    </row>
    <row r="52" spans="1:2" x14ac:dyDescent="0.25">
      <c r="A52" s="3" t="s">
        <v>42</v>
      </c>
      <c r="B52" s="4">
        <v>-3532.3800000000047</v>
      </c>
    </row>
    <row r="53" spans="1:2" x14ac:dyDescent="0.25">
      <c r="A53" s="3" t="s">
        <v>99</v>
      </c>
      <c r="B53" s="4">
        <v>-3103.3000000000029</v>
      </c>
    </row>
    <row r="54" spans="1:2" x14ac:dyDescent="0.25">
      <c r="A54" s="3" t="s">
        <v>29</v>
      </c>
      <c r="B54" s="4">
        <v>-2833.6499999999942</v>
      </c>
    </row>
    <row r="55" spans="1:2" x14ac:dyDescent="0.25">
      <c r="A55" s="3" t="s">
        <v>44</v>
      </c>
      <c r="B55" s="4">
        <v>-2827.4900000000052</v>
      </c>
    </row>
    <row r="56" spans="1:2" x14ac:dyDescent="0.25">
      <c r="A56" s="3" t="s">
        <v>57</v>
      </c>
      <c r="B56" s="4">
        <v>-2253.5200000000041</v>
      </c>
    </row>
    <row r="57" spans="1:2" x14ac:dyDescent="0.25">
      <c r="A57" s="3" t="s">
        <v>74</v>
      </c>
      <c r="B57" s="4">
        <v>-2249.2899999999936</v>
      </c>
    </row>
    <row r="58" spans="1:2" x14ac:dyDescent="0.25">
      <c r="A58" s="3" t="s">
        <v>70</v>
      </c>
      <c r="B58" s="4">
        <v>-2110.5599999999977</v>
      </c>
    </row>
    <row r="59" spans="1:2" x14ac:dyDescent="0.25">
      <c r="A59" s="3" t="s">
        <v>26</v>
      </c>
      <c r="B59" s="4">
        <v>-1714.3300000000017</v>
      </c>
    </row>
    <row r="60" spans="1:2" x14ac:dyDescent="0.25">
      <c r="A60" s="3" t="s">
        <v>10</v>
      </c>
      <c r="B60" s="4">
        <v>-1314.3600000000006</v>
      </c>
    </row>
    <row r="61" spans="1:2" x14ac:dyDescent="0.25">
      <c r="A61" s="3" t="s">
        <v>52</v>
      </c>
      <c r="B61" s="4">
        <v>-762.47000000000116</v>
      </c>
    </row>
    <row r="62" spans="1:2" x14ac:dyDescent="0.25">
      <c r="A62" s="3" t="s">
        <v>46</v>
      </c>
      <c r="B62" s="4">
        <v>-267.77999999999884</v>
      </c>
    </row>
    <row r="63" spans="1:2" x14ac:dyDescent="0.25">
      <c r="A63" s="3" t="s">
        <v>60</v>
      </c>
      <c r="B63" s="4">
        <v>440.80999999999767</v>
      </c>
    </row>
    <row r="64" spans="1:2" x14ac:dyDescent="0.25">
      <c r="A64" s="3" t="s">
        <v>7</v>
      </c>
      <c r="B64" s="4">
        <v>616.63999999999942</v>
      </c>
    </row>
    <row r="65" spans="1:2" x14ac:dyDescent="0.25">
      <c r="A65" s="3" t="s">
        <v>98</v>
      </c>
      <c r="B65" s="4">
        <v>953.5399999999936</v>
      </c>
    </row>
    <row r="66" spans="1:2" x14ac:dyDescent="0.25">
      <c r="A66" s="3" t="s">
        <v>16</v>
      </c>
      <c r="B66" s="4">
        <v>1445.7400000000016</v>
      </c>
    </row>
    <row r="67" spans="1:2" x14ac:dyDescent="0.25">
      <c r="A67" s="3" t="s">
        <v>21</v>
      </c>
      <c r="B67" s="4">
        <v>3081.3999999999996</v>
      </c>
    </row>
    <row r="68" spans="1:2" x14ac:dyDescent="0.25">
      <c r="A68" s="3" t="s">
        <v>102</v>
      </c>
      <c r="B68" s="4">
        <v>3902.3600000000006</v>
      </c>
    </row>
    <row r="69" spans="1:2" x14ac:dyDescent="0.25">
      <c r="A69" s="3" t="s">
        <v>11</v>
      </c>
      <c r="B69" s="4">
        <v>4433.9800000000032</v>
      </c>
    </row>
    <row r="70" spans="1:2" x14ac:dyDescent="0.25">
      <c r="A70" s="3" t="s">
        <v>15</v>
      </c>
      <c r="B70" s="4">
        <v>8563.0299999999988</v>
      </c>
    </row>
    <row r="71" spans="1:2" x14ac:dyDescent="0.25">
      <c r="A71" s="3" t="s">
        <v>78</v>
      </c>
      <c r="B71" s="4">
        <v>9048.4199999999983</v>
      </c>
    </row>
    <row r="72" spans="1:2" x14ac:dyDescent="0.25">
      <c r="A72" s="3" t="s">
        <v>43</v>
      </c>
      <c r="B72" s="4">
        <v>9441.68</v>
      </c>
    </row>
    <row r="73" spans="1:2" x14ac:dyDescent="0.25">
      <c r="A73" s="3" t="s">
        <v>64</v>
      </c>
      <c r="B73" s="4">
        <v>10569.57</v>
      </c>
    </row>
    <row r="74" spans="1:2" x14ac:dyDescent="0.25">
      <c r="A74" s="3" t="s">
        <v>23</v>
      </c>
      <c r="B74" s="4">
        <v>11201.310000000001</v>
      </c>
    </row>
    <row r="75" spans="1:2" x14ac:dyDescent="0.25">
      <c r="A75" s="3" t="s">
        <v>104</v>
      </c>
      <c r="B75" s="4">
        <v>11651.279999999999</v>
      </c>
    </row>
    <row r="76" spans="1:2" x14ac:dyDescent="0.25">
      <c r="A76" s="3" t="s">
        <v>22</v>
      </c>
      <c r="B76" s="4">
        <v>12848.86</v>
      </c>
    </row>
    <row r="77" spans="1:2" x14ac:dyDescent="0.25">
      <c r="A77" s="3" t="s">
        <v>55</v>
      </c>
      <c r="B77" s="4">
        <v>13119.21</v>
      </c>
    </row>
    <row r="78" spans="1:2" x14ac:dyDescent="0.25">
      <c r="A78" s="3" t="s">
        <v>75</v>
      </c>
      <c r="B78" s="4">
        <v>13122.739999999998</v>
      </c>
    </row>
    <row r="79" spans="1:2" x14ac:dyDescent="0.25">
      <c r="A79" s="3" t="s">
        <v>37</v>
      </c>
      <c r="B79" s="4">
        <v>13713.849999999999</v>
      </c>
    </row>
    <row r="80" spans="1:2" x14ac:dyDescent="0.25">
      <c r="A80" s="3" t="s">
        <v>53</v>
      </c>
      <c r="B80" s="4">
        <v>14712.150000000001</v>
      </c>
    </row>
    <row r="81" spans="1:2" x14ac:dyDescent="0.25">
      <c r="A81" s="3" t="s">
        <v>63</v>
      </c>
      <c r="B81" s="4">
        <v>16193.809999999998</v>
      </c>
    </row>
    <row r="82" spans="1:2" x14ac:dyDescent="0.25">
      <c r="A82" s="3" t="s">
        <v>87</v>
      </c>
      <c r="B82" s="4">
        <v>17729.629999999997</v>
      </c>
    </row>
    <row r="83" spans="1:2" x14ac:dyDescent="0.25">
      <c r="A83" s="3" t="s">
        <v>76</v>
      </c>
      <c r="B83" s="4">
        <v>18838.78</v>
      </c>
    </row>
    <row r="84" spans="1:2" x14ac:dyDescent="0.25">
      <c r="A84" s="3" t="s">
        <v>14</v>
      </c>
      <c r="B84" s="4">
        <v>19023.589999999997</v>
      </c>
    </row>
    <row r="85" spans="1:2" x14ac:dyDescent="0.25">
      <c r="A85" s="3" t="s">
        <v>27</v>
      </c>
      <c r="B85" s="4">
        <v>19501.730000000003</v>
      </c>
    </row>
    <row r="86" spans="1:2" x14ac:dyDescent="0.25">
      <c r="A86" s="3" t="s">
        <v>36</v>
      </c>
      <c r="B86" s="4">
        <v>19558.259999999995</v>
      </c>
    </row>
    <row r="87" spans="1:2" x14ac:dyDescent="0.25">
      <c r="A87" s="3" t="s">
        <v>24</v>
      </c>
      <c r="B87" s="4">
        <v>20177.809999999998</v>
      </c>
    </row>
    <row r="88" spans="1:2" x14ac:dyDescent="0.25">
      <c r="A88" s="3" t="s">
        <v>33</v>
      </c>
      <c r="B88" s="4">
        <v>21118.300000000003</v>
      </c>
    </row>
    <row r="89" spans="1:2" x14ac:dyDescent="0.25">
      <c r="A89" s="3" t="s">
        <v>48</v>
      </c>
      <c r="B89" s="4">
        <v>22116.25</v>
      </c>
    </row>
    <row r="90" spans="1:2" x14ac:dyDescent="0.25">
      <c r="A90" s="3" t="s">
        <v>82</v>
      </c>
      <c r="B90" s="4">
        <v>22788</v>
      </c>
    </row>
    <row r="91" spans="1:2" x14ac:dyDescent="0.25">
      <c r="A91" s="3" t="s">
        <v>25</v>
      </c>
      <c r="B91" s="4">
        <v>23160.660000000003</v>
      </c>
    </row>
    <row r="92" spans="1:2" x14ac:dyDescent="0.25">
      <c r="A92" s="3" t="s">
        <v>67</v>
      </c>
      <c r="B92" s="4">
        <v>24267.839999999997</v>
      </c>
    </row>
    <row r="93" spans="1:2" x14ac:dyDescent="0.25">
      <c r="A93" s="3" t="s">
        <v>28</v>
      </c>
      <c r="B93" s="4">
        <v>24624.759999999995</v>
      </c>
    </row>
    <row r="94" spans="1:2" x14ac:dyDescent="0.25">
      <c r="A94" s="3" t="s">
        <v>92</v>
      </c>
      <c r="B94" s="4">
        <v>25021.350000000006</v>
      </c>
    </row>
    <row r="95" spans="1:2" x14ac:dyDescent="0.25">
      <c r="A95" s="3" t="s">
        <v>73</v>
      </c>
      <c r="B95" s="4">
        <v>26040.960000000006</v>
      </c>
    </row>
    <row r="96" spans="1:2" x14ac:dyDescent="0.25">
      <c r="A96" s="3" t="s">
        <v>8</v>
      </c>
      <c r="B96" s="4">
        <v>30776.770000000004</v>
      </c>
    </row>
    <row r="97" spans="1:2" x14ac:dyDescent="0.25">
      <c r="A97" s="3" t="s">
        <v>51</v>
      </c>
      <c r="B97" s="4">
        <v>30890.199999999997</v>
      </c>
    </row>
    <row r="98" spans="1:2" x14ac:dyDescent="0.25">
      <c r="A98" s="3" t="s">
        <v>97</v>
      </c>
      <c r="B98" s="4">
        <v>31176.86</v>
      </c>
    </row>
    <row r="99" spans="1:2" x14ac:dyDescent="0.25">
      <c r="A99" s="3" t="s">
        <v>101</v>
      </c>
      <c r="B99" s="4">
        <v>32522.080000000002</v>
      </c>
    </row>
    <row r="100" spans="1:2" x14ac:dyDescent="0.25">
      <c r="A100" s="3" t="s">
        <v>62</v>
      </c>
      <c r="B100" s="4">
        <v>33154.630000000005</v>
      </c>
    </row>
    <row r="101" spans="1:2" x14ac:dyDescent="0.25">
      <c r="A101" s="3" t="s">
        <v>19</v>
      </c>
      <c r="B101" s="4">
        <v>45689.91</v>
      </c>
    </row>
    <row r="102" spans="1:2" x14ac:dyDescent="0.25">
      <c r="A102" s="3" t="s">
        <v>112</v>
      </c>
      <c r="B102" s="4">
        <v>-13773.373571428572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A031-1D89-44A6-85DF-39802EE692E5}">
  <dimension ref="A3:B102"/>
  <sheetViews>
    <sheetView workbookViewId="0">
      <selection activeCell="E18" sqref="E18"/>
    </sheetView>
  </sheetViews>
  <sheetFormatPr defaultRowHeight="15" x14ac:dyDescent="0.25"/>
  <cols>
    <col min="1" max="1" width="31.7109375" bestFit="1" customWidth="1"/>
    <col min="2" max="2" width="27.42578125" bestFit="1" customWidth="1"/>
  </cols>
  <sheetData>
    <row r="3" spans="1:2" x14ac:dyDescent="0.25">
      <c r="A3" s="2" t="s">
        <v>111</v>
      </c>
      <c r="B3" t="s">
        <v>115</v>
      </c>
    </row>
    <row r="4" spans="1:2" x14ac:dyDescent="0.25">
      <c r="A4" s="3" t="s">
        <v>7</v>
      </c>
      <c r="B4" s="4">
        <v>0</v>
      </c>
    </row>
    <row r="5" spans="1:2" x14ac:dyDescent="0.25">
      <c r="A5" s="3" t="s">
        <v>8</v>
      </c>
      <c r="B5" s="4">
        <v>0</v>
      </c>
    </row>
    <row r="6" spans="1:2" x14ac:dyDescent="0.25">
      <c r="A6" s="3" t="s">
        <v>9</v>
      </c>
      <c r="B6" s="4">
        <v>1</v>
      </c>
    </row>
    <row r="7" spans="1:2" x14ac:dyDescent="0.25">
      <c r="A7" s="3" t="s">
        <v>10</v>
      </c>
      <c r="B7" s="4">
        <v>1</v>
      </c>
    </row>
    <row r="8" spans="1:2" x14ac:dyDescent="0.25">
      <c r="A8" s="3" t="s">
        <v>11</v>
      </c>
      <c r="B8" s="4">
        <v>0</v>
      </c>
    </row>
    <row r="9" spans="1:2" x14ac:dyDescent="0.25">
      <c r="A9" s="3" t="s">
        <v>12</v>
      </c>
      <c r="B9" s="4">
        <v>1</v>
      </c>
    </row>
    <row r="10" spans="1:2" x14ac:dyDescent="0.25">
      <c r="A10" s="3" t="s">
        <v>13</v>
      </c>
      <c r="B10" s="4">
        <v>1</v>
      </c>
    </row>
    <row r="11" spans="1:2" x14ac:dyDescent="0.25">
      <c r="A11" s="3" t="s">
        <v>14</v>
      </c>
      <c r="B11" s="4">
        <v>0</v>
      </c>
    </row>
    <row r="12" spans="1:2" x14ac:dyDescent="0.25">
      <c r="A12" s="3" t="s">
        <v>15</v>
      </c>
      <c r="B12" s="4">
        <v>0</v>
      </c>
    </row>
    <row r="13" spans="1:2" x14ac:dyDescent="0.25">
      <c r="A13" s="3" t="s">
        <v>16</v>
      </c>
      <c r="B13" s="4">
        <v>0</v>
      </c>
    </row>
    <row r="14" spans="1:2" x14ac:dyDescent="0.25">
      <c r="A14" s="3" t="s">
        <v>17</v>
      </c>
      <c r="B14" s="4">
        <v>1</v>
      </c>
    </row>
    <row r="15" spans="1:2" x14ac:dyDescent="0.25">
      <c r="A15" s="3" t="s">
        <v>18</v>
      </c>
      <c r="B15" s="4">
        <v>1</v>
      </c>
    </row>
    <row r="16" spans="1:2" x14ac:dyDescent="0.25">
      <c r="A16" s="3" t="s">
        <v>19</v>
      </c>
      <c r="B16" s="4">
        <v>0</v>
      </c>
    </row>
    <row r="17" spans="1:2" x14ac:dyDescent="0.25">
      <c r="A17" s="3" t="s">
        <v>20</v>
      </c>
      <c r="B17" s="4">
        <v>1</v>
      </c>
    </row>
    <row r="18" spans="1:2" x14ac:dyDescent="0.25">
      <c r="A18" s="3" t="s">
        <v>21</v>
      </c>
      <c r="B18" s="4">
        <v>0</v>
      </c>
    </row>
    <row r="19" spans="1:2" x14ac:dyDescent="0.25">
      <c r="A19" s="3" t="s">
        <v>22</v>
      </c>
      <c r="B19" s="4">
        <v>0</v>
      </c>
    </row>
    <row r="20" spans="1:2" x14ac:dyDescent="0.25">
      <c r="A20" s="3" t="s">
        <v>23</v>
      </c>
      <c r="B20" s="4">
        <v>0</v>
      </c>
    </row>
    <row r="21" spans="1:2" x14ac:dyDescent="0.25">
      <c r="A21" s="3" t="s">
        <v>24</v>
      </c>
      <c r="B21" s="4">
        <v>0</v>
      </c>
    </row>
    <row r="22" spans="1:2" x14ac:dyDescent="0.25">
      <c r="A22" s="3" t="s">
        <v>25</v>
      </c>
      <c r="B22" s="4">
        <v>0</v>
      </c>
    </row>
    <row r="23" spans="1:2" x14ac:dyDescent="0.25">
      <c r="A23" s="3" t="s">
        <v>26</v>
      </c>
      <c r="B23" s="4">
        <v>1</v>
      </c>
    </row>
    <row r="24" spans="1:2" x14ac:dyDescent="0.25">
      <c r="A24" s="3" t="s">
        <v>27</v>
      </c>
      <c r="B24" s="4">
        <v>0</v>
      </c>
    </row>
    <row r="25" spans="1:2" x14ac:dyDescent="0.25">
      <c r="A25" s="3" t="s">
        <v>28</v>
      </c>
      <c r="B25" s="4">
        <v>0</v>
      </c>
    </row>
    <row r="26" spans="1:2" x14ac:dyDescent="0.25">
      <c r="A26" s="3" t="s">
        <v>29</v>
      </c>
      <c r="B26" s="4">
        <v>1</v>
      </c>
    </row>
    <row r="27" spans="1:2" x14ac:dyDescent="0.25">
      <c r="A27" s="3" t="s">
        <v>30</v>
      </c>
      <c r="B27" s="4">
        <v>1</v>
      </c>
    </row>
    <row r="28" spans="1:2" x14ac:dyDescent="0.25">
      <c r="A28" s="3" t="s">
        <v>31</v>
      </c>
      <c r="B28" s="4">
        <v>1</v>
      </c>
    </row>
    <row r="29" spans="1:2" x14ac:dyDescent="0.25">
      <c r="A29" s="3" t="s">
        <v>32</v>
      </c>
      <c r="B29" s="4">
        <v>1</v>
      </c>
    </row>
    <row r="30" spans="1:2" x14ac:dyDescent="0.25">
      <c r="A30" s="3" t="s">
        <v>33</v>
      </c>
      <c r="B30" s="4">
        <v>0</v>
      </c>
    </row>
    <row r="31" spans="1:2" x14ac:dyDescent="0.25">
      <c r="A31" s="3" t="s">
        <v>34</v>
      </c>
      <c r="B31" s="4">
        <v>1</v>
      </c>
    </row>
    <row r="32" spans="1:2" x14ac:dyDescent="0.25">
      <c r="A32" s="3" t="s">
        <v>35</v>
      </c>
      <c r="B32" s="4">
        <v>1</v>
      </c>
    </row>
    <row r="33" spans="1:2" x14ac:dyDescent="0.25">
      <c r="A33" s="3" t="s">
        <v>36</v>
      </c>
      <c r="B33" s="4">
        <v>0</v>
      </c>
    </row>
    <row r="34" spans="1:2" x14ac:dyDescent="0.25">
      <c r="A34" s="3" t="s">
        <v>37</v>
      </c>
      <c r="B34" s="4">
        <v>0</v>
      </c>
    </row>
    <row r="35" spans="1:2" x14ac:dyDescent="0.25">
      <c r="A35" s="3" t="s">
        <v>38</v>
      </c>
      <c r="B35" s="4">
        <v>1</v>
      </c>
    </row>
    <row r="36" spans="1:2" x14ac:dyDescent="0.25">
      <c r="A36" s="3" t="s">
        <v>39</v>
      </c>
      <c r="B36" s="4">
        <v>1</v>
      </c>
    </row>
    <row r="37" spans="1:2" x14ac:dyDescent="0.25">
      <c r="A37" s="3" t="s">
        <v>40</v>
      </c>
      <c r="B37" s="4">
        <v>1</v>
      </c>
    </row>
    <row r="38" spans="1:2" x14ac:dyDescent="0.25">
      <c r="A38" s="3" t="s">
        <v>41</v>
      </c>
      <c r="B38" s="4">
        <v>1</v>
      </c>
    </row>
    <row r="39" spans="1:2" x14ac:dyDescent="0.25">
      <c r="A39" s="3" t="s">
        <v>42</v>
      </c>
      <c r="B39" s="4">
        <v>1</v>
      </c>
    </row>
    <row r="40" spans="1:2" x14ac:dyDescent="0.25">
      <c r="A40" s="3" t="s">
        <v>43</v>
      </c>
      <c r="B40" s="4">
        <v>0</v>
      </c>
    </row>
    <row r="41" spans="1:2" x14ac:dyDescent="0.25">
      <c r="A41" s="3" t="s">
        <v>44</v>
      </c>
      <c r="B41" s="4">
        <v>1</v>
      </c>
    </row>
    <row r="42" spans="1:2" x14ac:dyDescent="0.25">
      <c r="A42" s="3" t="s">
        <v>45</v>
      </c>
      <c r="B42" s="4">
        <v>1</v>
      </c>
    </row>
    <row r="43" spans="1:2" x14ac:dyDescent="0.25">
      <c r="A43" s="3" t="s">
        <v>46</v>
      </c>
      <c r="B43" s="4">
        <v>1</v>
      </c>
    </row>
    <row r="44" spans="1:2" x14ac:dyDescent="0.25">
      <c r="A44" s="3" t="s">
        <v>47</v>
      </c>
      <c r="B44" s="4">
        <v>1</v>
      </c>
    </row>
    <row r="45" spans="1:2" x14ac:dyDescent="0.25">
      <c r="A45" s="3" t="s">
        <v>48</v>
      </c>
      <c r="B45" s="4">
        <v>0</v>
      </c>
    </row>
    <row r="46" spans="1:2" x14ac:dyDescent="0.25">
      <c r="A46" s="3" t="s">
        <v>49</v>
      </c>
      <c r="B46" s="4">
        <v>1</v>
      </c>
    </row>
    <row r="47" spans="1:2" x14ac:dyDescent="0.25">
      <c r="A47" s="3" t="s">
        <v>50</v>
      </c>
      <c r="B47" s="4">
        <v>1</v>
      </c>
    </row>
    <row r="48" spans="1:2" x14ac:dyDescent="0.25">
      <c r="A48" s="3" t="s">
        <v>51</v>
      </c>
      <c r="B48" s="4">
        <v>0</v>
      </c>
    </row>
    <row r="49" spans="1:2" x14ac:dyDescent="0.25">
      <c r="A49" s="3" t="s">
        <v>52</v>
      </c>
      <c r="B49" s="4">
        <v>1</v>
      </c>
    </row>
    <row r="50" spans="1:2" x14ac:dyDescent="0.25">
      <c r="A50" s="3" t="s">
        <v>53</v>
      </c>
      <c r="B50" s="4">
        <v>0</v>
      </c>
    </row>
    <row r="51" spans="1:2" x14ac:dyDescent="0.25">
      <c r="A51" s="3" t="s">
        <v>54</v>
      </c>
      <c r="B51" s="4">
        <v>1</v>
      </c>
    </row>
    <row r="52" spans="1:2" x14ac:dyDescent="0.25">
      <c r="A52" s="3" t="s">
        <v>55</v>
      </c>
      <c r="B52" s="4">
        <v>0</v>
      </c>
    </row>
    <row r="53" spans="1:2" x14ac:dyDescent="0.25">
      <c r="A53" s="3" t="s">
        <v>57</v>
      </c>
      <c r="B53" s="4">
        <v>1</v>
      </c>
    </row>
    <row r="54" spans="1:2" x14ac:dyDescent="0.25">
      <c r="A54" s="3" t="s">
        <v>58</v>
      </c>
      <c r="B54" s="4">
        <v>1</v>
      </c>
    </row>
    <row r="55" spans="1:2" x14ac:dyDescent="0.25">
      <c r="A55" s="3" t="s">
        <v>59</v>
      </c>
      <c r="B55" s="4">
        <v>1</v>
      </c>
    </row>
    <row r="56" spans="1:2" x14ac:dyDescent="0.25">
      <c r="A56" s="3" t="s">
        <v>56</v>
      </c>
      <c r="B56" s="4">
        <v>1</v>
      </c>
    </row>
    <row r="57" spans="1:2" x14ac:dyDescent="0.25">
      <c r="A57" s="3" t="s">
        <v>60</v>
      </c>
      <c r="B57" s="4">
        <v>0</v>
      </c>
    </row>
    <row r="58" spans="1:2" x14ac:dyDescent="0.25">
      <c r="A58" s="3" t="s">
        <v>61</v>
      </c>
      <c r="B58" s="4">
        <v>1</v>
      </c>
    </row>
    <row r="59" spans="1:2" x14ac:dyDescent="0.25">
      <c r="A59" s="3" t="s">
        <v>62</v>
      </c>
      <c r="B59" s="4">
        <v>0</v>
      </c>
    </row>
    <row r="60" spans="1:2" x14ac:dyDescent="0.25">
      <c r="A60" s="3" t="s">
        <v>63</v>
      </c>
      <c r="B60" s="4">
        <v>0</v>
      </c>
    </row>
    <row r="61" spans="1:2" x14ac:dyDescent="0.25">
      <c r="A61" s="3" t="s">
        <v>64</v>
      </c>
      <c r="B61" s="4">
        <v>0</v>
      </c>
    </row>
    <row r="62" spans="1:2" x14ac:dyDescent="0.25">
      <c r="A62" s="3" t="s">
        <v>65</v>
      </c>
      <c r="B62" s="4">
        <v>1</v>
      </c>
    </row>
    <row r="63" spans="1:2" x14ac:dyDescent="0.25">
      <c r="A63" s="3" t="s">
        <v>66</v>
      </c>
      <c r="B63" s="4">
        <v>1</v>
      </c>
    </row>
    <row r="64" spans="1:2" x14ac:dyDescent="0.25">
      <c r="A64" s="3" t="s">
        <v>67</v>
      </c>
      <c r="B64" s="4">
        <v>0</v>
      </c>
    </row>
    <row r="65" spans="1:2" x14ac:dyDescent="0.25">
      <c r="A65" s="3" t="s">
        <v>68</v>
      </c>
      <c r="B65" s="4">
        <v>1</v>
      </c>
    </row>
    <row r="66" spans="1:2" x14ac:dyDescent="0.25">
      <c r="A66" s="3" t="s">
        <v>69</v>
      </c>
      <c r="B66" s="4">
        <v>1</v>
      </c>
    </row>
    <row r="67" spans="1:2" x14ac:dyDescent="0.25">
      <c r="A67" s="3" t="s">
        <v>70</v>
      </c>
      <c r="B67" s="4">
        <v>1</v>
      </c>
    </row>
    <row r="68" spans="1:2" x14ac:dyDescent="0.25">
      <c r="A68" s="3" t="s">
        <v>71</v>
      </c>
      <c r="B68" s="4">
        <v>1</v>
      </c>
    </row>
    <row r="69" spans="1:2" x14ac:dyDescent="0.25">
      <c r="A69" s="3" t="s">
        <v>72</v>
      </c>
      <c r="B69" s="4">
        <v>1</v>
      </c>
    </row>
    <row r="70" spans="1:2" x14ac:dyDescent="0.25">
      <c r="A70" s="3" t="s">
        <v>73</v>
      </c>
      <c r="B70" s="4">
        <v>0</v>
      </c>
    </row>
    <row r="71" spans="1:2" x14ac:dyDescent="0.25">
      <c r="A71" s="3" t="s">
        <v>74</v>
      </c>
      <c r="B71" s="4">
        <v>1</v>
      </c>
    </row>
    <row r="72" spans="1:2" x14ac:dyDescent="0.25">
      <c r="A72" s="3" t="s">
        <v>75</v>
      </c>
      <c r="B72" s="4">
        <v>0</v>
      </c>
    </row>
    <row r="73" spans="1:2" x14ac:dyDescent="0.25">
      <c r="A73" s="3" t="s">
        <v>76</v>
      </c>
      <c r="B73" s="4">
        <v>0</v>
      </c>
    </row>
    <row r="74" spans="1:2" x14ac:dyDescent="0.25">
      <c r="A74" s="3" t="s">
        <v>77</v>
      </c>
      <c r="B74" s="4">
        <v>1</v>
      </c>
    </row>
    <row r="75" spans="1:2" x14ac:dyDescent="0.25">
      <c r="A75" s="3" t="s">
        <v>78</v>
      </c>
      <c r="B75" s="4">
        <v>0</v>
      </c>
    </row>
    <row r="76" spans="1:2" x14ac:dyDescent="0.25">
      <c r="A76" s="3" t="s">
        <v>79</v>
      </c>
      <c r="B76" s="4">
        <v>1</v>
      </c>
    </row>
    <row r="77" spans="1:2" x14ac:dyDescent="0.25">
      <c r="A77" s="3" t="s">
        <v>80</v>
      </c>
      <c r="B77" s="4">
        <v>1</v>
      </c>
    </row>
    <row r="78" spans="1:2" x14ac:dyDescent="0.25">
      <c r="A78" s="3" t="s">
        <v>81</v>
      </c>
      <c r="B78" s="4">
        <v>1</v>
      </c>
    </row>
    <row r="79" spans="1:2" x14ac:dyDescent="0.25">
      <c r="A79" s="3" t="s">
        <v>82</v>
      </c>
      <c r="B79" s="4">
        <v>0</v>
      </c>
    </row>
    <row r="80" spans="1:2" x14ac:dyDescent="0.25">
      <c r="A80" s="3" t="s">
        <v>83</v>
      </c>
      <c r="B80" s="4">
        <v>1</v>
      </c>
    </row>
    <row r="81" spans="1:2" x14ac:dyDescent="0.25">
      <c r="A81" s="3" t="s">
        <v>84</v>
      </c>
      <c r="B81" s="4">
        <v>1</v>
      </c>
    </row>
    <row r="82" spans="1:2" x14ac:dyDescent="0.25">
      <c r="A82" s="3" t="s">
        <v>85</v>
      </c>
      <c r="B82" s="4">
        <v>1</v>
      </c>
    </row>
    <row r="83" spans="1:2" x14ac:dyDescent="0.25">
      <c r="A83" s="3" t="s">
        <v>86</v>
      </c>
      <c r="B83" s="4">
        <v>1</v>
      </c>
    </row>
    <row r="84" spans="1:2" x14ac:dyDescent="0.25">
      <c r="A84" s="3" t="s">
        <v>87</v>
      </c>
      <c r="B84" s="4">
        <v>0</v>
      </c>
    </row>
    <row r="85" spans="1:2" x14ac:dyDescent="0.25">
      <c r="A85" s="3" t="s">
        <v>88</v>
      </c>
      <c r="B85" s="4">
        <v>1</v>
      </c>
    </row>
    <row r="86" spans="1:2" x14ac:dyDescent="0.25">
      <c r="A86" s="3" t="s">
        <v>89</v>
      </c>
      <c r="B86" s="4">
        <v>1</v>
      </c>
    </row>
    <row r="87" spans="1:2" x14ac:dyDescent="0.25">
      <c r="A87" s="3" t="s">
        <v>90</v>
      </c>
      <c r="B87" s="4">
        <v>1</v>
      </c>
    </row>
    <row r="88" spans="1:2" x14ac:dyDescent="0.25">
      <c r="A88" s="3" t="s">
        <v>91</v>
      </c>
      <c r="B88" s="4">
        <v>1</v>
      </c>
    </row>
    <row r="89" spans="1:2" x14ac:dyDescent="0.25">
      <c r="A89" s="3" t="s">
        <v>92</v>
      </c>
      <c r="B89" s="4">
        <v>0</v>
      </c>
    </row>
    <row r="90" spans="1:2" x14ac:dyDescent="0.25">
      <c r="A90" s="3" t="s">
        <v>93</v>
      </c>
      <c r="B90" s="4">
        <v>1</v>
      </c>
    </row>
    <row r="91" spans="1:2" x14ac:dyDescent="0.25">
      <c r="A91" s="3" t="s">
        <v>94</v>
      </c>
      <c r="B91" s="4">
        <v>1</v>
      </c>
    </row>
    <row r="92" spans="1:2" x14ac:dyDescent="0.25">
      <c r="A92" s="3" t="s">
        <v>95</v>
      </c>
      <c r="B92" s="4">
        <v>1</v>
      </c>
    </row>
    <row r="93" spans="1:2" x14ac:dyDescent="0.25">
      <c r="A93" s="3" t="s">
        <v>96</v>
      </c>
      <c r="B93" s="4">
        <v>1</v>
      </c>
    </row>
    <row r="94" spans="1:2" x14ac:dyDescent="0.25">
      <c r="A94" s="3" t="s">
        <v>97</v>
      </c>
      <c r="B94" s="4">
        <v>0</v>
      </c>
    </row>
    <row r="95" spans="1:2" x14ac:dyDescent="0.25">
      <c r="A95" s="3" t="s">
        <v>98</v>
      </c>
      <c r="B95" s="4">
        <v>0</v>
      </c>
    </row>
    <row r="96" spans="1:2" x14ac:dyDescent="0.25">
      <c r="A96" s="3" t="s">
        <v>99</v>
      </c>
      <c r="B96" s="4">
        <v>1</v>
      </c>
    </row>
    <row r="97" spans="1:2" x14ac:dyDescent="0.25">
      <c r="A97" s="3" t="s">
        <v>100</v>
      </c>
      <c r="B97" s="4">
        <v>1</v>
      </c>
    </row>
    <row r="98" spans="1:2" x14ac:dyDescent="0.25">
      <c r="A98" s="3" t="s">
        <v>101</v>
      </c>
      <c r="B98" s="4">
        <v>0</v>
      </c>
    </row>
    <row r="99" spans="1:2" x14ac:dyDescent="0.25">
      <c r="A99" s="3" t="s">
        <v>102</v>
      </c>
      <c r="B99" s="4">
        <v>0</v>
      </c>
    </row>
    <row r="100" spans="1:2" x14ac:dyDescent="0.25">
      <c r="A100" s="3" t="s">
        <v>103</v>
      </c>
      <c r="B100" s="4">
        <v>1</v>
      </c>
    </row>
    <row r="101" spans="1:2" x14ac:dyDescent="0.25">
      <c r="A101" s="3" t="s">
        <v>104</v>
      </c>
      <c r="B101" s="4">
        <v>0</v>
      </c>
    </row>
    <row r="102" spans="1:2" x14ac:dyDescent="0.25">
      <c r="A102" s="3" t="s">
        <v>112</v>
      </c>
      <c r="B102" s="4">
        <v>59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Credit &amp; Purchase</vt:lpstr>
      <vt:lpstr>Modified</vt:lpstr>
      <vt:lpstr>Pvt1</vt:lpstr>
      <vt:lpstr>Pvt2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2024-09-26T10:31:08Z</dcterms:modified>
</cp:coreProperties>
</file>