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tuts_2021\proj3\sample_output\"/>
    </mc:Choice>
  </mc:AlternateContent>
  <bookViews>
    <workbookView xWindow="0" yWindow="0" windowWidth="2049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Y5" i="1"/>
  <c r="Y6" i="1"/>
  <c r="Z6" i="1" s="1"/>
  <c r="Y7" i="1"/>
  <c r="Z7" i="1" s="1"/>
  <c r="Y8" i="1"/>
  <c r="Z8" i="1" s="1"/>
  <c r="Y9" i="1"/>
  <c r="Y10" i="1"/>
  <c r="Y4" i="1"/>
  <c r="Z5" i="1"/>
  <c r="Z9" i="1"/>
  <c r="Z4" i="1"/>
  <c r="Z10" i="1" l="1"/>
  <c r="T3" i="1" l="1"/>
  <c r="L29" i="1"/>
  <c r="M29" i="1"/>
  <c r="N29" i="1"/>
  <c r="O29" i="1"/>
  <c r="P29" i="1"/>
  <c r="Q29" i="1"/>
  <c r="R29" i="1"/>
  <c r="S29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82" i="1"/>
  <c r="M82" i="1"/>
  <c r="N82" i="1"/>
  <c r="O82" i="1"/>
  <c r="P82" i="1"/>
  <c r="Q82" i="1"/>
  <c r="R82" i="1"/>
  <c r="S82" i="1"/>
  <c r="L39" i="1"/>
  <c r="M39" i="1"/>
  <c r="N39" i="1"/>
  <c r="O39" i="1"/>
  <c r="P39" i="1"/>
  <c r="Q39" i="1"/>
  <c r="R39" i="1"/>
  <c r="S39" i="1"/>
  <c r="L63" i="1"/>
  <c r="M63" i="1"/>
  <c r="N63" i="1"/>
  <c r="O63" i="1"/>
  <c r="P63" i="1"/>
  <c r="Q63" i="1"/>
  <c r="R63" i="1"/>
  <c r="S63" i="1"/>
  <c r="L62" i="1"/>
  <c r="M62" i="1"/>
  <c r="N62" i="1"/>
  <c r="O62" i="1"/>
  <c r="P62" i="1"/>
  <c r="Q62" i="1"/>
  <c r="R62" i="1"/>
  <c r="S62" i="1"/>
  <c r="L67" i="1"/>
  <c r="M67" i="1"/>
  <c r="N67" i="1"/>
  <c r="O67" i="1"/>
  <c r="P67" i="1"/>
  <c r="Q67" i="1"/>
  <c r="R67" i="1"/>
  <c r="S67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80" i="1"/>
  <c r="M80" i="1"/>
  <c r="N80" i="1"/>
  <c r="O80" i="1"/>
  <c r="P80" i="1"/>
  <c r="Q80" i="1"/>
  <c r="R80" i="1"/>
  <c r="S80" i="1"/>
  <c r="L43" i="1"/>
  <c r="M43" i="1"/>
  <c r="N43" i="1"/>
  <c r="O43" i="1"/>
  <c r="P43" i="1"/>
  <c r="Q43" i="1"/>
  <c r="R43" i="1"/>
  <c r="S43" i="1"/>
  <c r="L5" i="1"/>
  <c r="M5" i="1"/>
  <c r="N5" i="1"/>
  <c r="O5" i="1"/>
  <c r="P5" i="1"/>
  <c r="Q5" i="1"/>
  <c r="R5" i="1"/>
  <c r="S5" i="1"/>
  <c r="L31" i="1"/>
  <c r="M31" i="1"/>
  <c r="N31" i="1"/>
  <c r="O31" i="1"/>
  <c r="P31" i="1"/>
  <c r="Q31" i="1"/>
  <c r="R31" i="1"/>
  <c r="S31" i="1"/>
  <c r="L53" i="1"/>
  <c r="M53" i="1"/>
  <c r="N53" i="1"/>
  <c r="O53" i="1"/>
  <c r="P53" i="1"/>
  <c r="Q53" i="1"/>
  <c r="R53" i="1"/>
  <c r="S53" i="1"/>
  <c r="L70" i="1"/>
  <c r="M70" i="1"/>
  <c r="N70" i="1"/>
  <c r="O70" i="1"/>
  <c r="P70" i="1"/>
  <c r="Q70" i="1"/>
  <c r="R70" i="1"/>
  <c r="S70" i="1"/>
  <c r="L61" i="1"/>
  <c r="M61" i="1"/>
  <c r="N61" i="1"/>
  <c r="O61" i="1"/>
  <c r="P61" i="1"/>
  <c r="Q61" i="1"/>
  <c r="R61" i="1"/>
  <c r="S61" i="1"/>
  <c r="L12" i="1"/>
  <c r="M12" i="1"/>
  <c r="N12" i="1"/>
  <c r="O12" i="1"/>
  <c r="P12" i="1"/>
  <c r="Q12" i="1"/>
  <c r="R12" i="1"/>
  <c r="S12" i="1"/>
  <c r="L58" i="1"/>
  <c r="M58" i="1"/>
  <c r="N58" i="1"/>
  <c r="O58" i="1"/>
  <c r="P58" i="1"/>
  <c r="Q58" i="1"/>
  <c r="R58" i="1"/>
  <c r="S58" i="1"/>
  <c r="L28" i="1"/>
  <c r="M28" i="1"/>
  <c r="N28" i="1"/>
  <c r="O28" i="1"/>
  <c r="P28" i="1"/>
  <c r="Q28" i="1"/>
  <c r="R28" i="1"/>
  <c r="S28" i="1"/>
  <c r="L8" i="1"/>
  <c r="M8" i="1"/>
  <c r="N8" i="1"/>
  <c r="O8" i="1"/>
  <c r="P8" i="1"/>
  <c r="Q8" i="1"/>
  <c r="R8" i="1"/>
  <c r="S8" i="1"/>
  <c r="L32" i="1"/>
  <c r="M32" i="1"/>
  <c r="N32" i="1"/>
  <c r="O32" i="1"/>
  <c r="P32" i="1"/>
  <c r="Q32" i="1"/>
  <c r="R32" i="1"/>
  <c r="S32" i="1"/>
  <c r="L14" i="1"/>
  <c r="M14" i="1"/>
  <c r="N14" i="1"/>
  <c r="O14" i="1"/>
  <c r="P14" i="1"/>
  <c r="Q14" i="1"/>
  <c r="R14" i="1"/>
  <c r="S14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51" i="1"/>
  <c r="M51" i="1"/>
  <c r="N51" i="1"/>
  <c r="O51" i="1"/>
  <c r="P51" i="1"/>
  <c r="Q51" i="1"/>
  <c r="R51" i="1"/>
  <c r="S51" i="1"/>
  <c r="L23" i="1"/>
  <c r="M23" i="1"/>
  <c r="N23" i="1"/>
  <c r="O23" i="1"/>
  <c r="P23" i="1"/>
  <c r="Q23" i="1"/>
  <c r="R23" i="1"/>
  <c r="S23" i="1"/>
  <c r="L64" i="1"/>
  <c r="M64" i="1"/>
  <c r="N64" i="1"/>
  <c r="O64" i="1"/>
  <c r="P64" i="1"/>
  <c r="Q64" i="1"/>
  <c r="R64" i="1"/>
  <c r="S64" i="1"/>
  <c r="L73" i="1"/>
  <c r="M73" i="1"/>
  <c r="N73" i="1"/>
  <c r="O73" i="1"/>
  <c r="P73" i="1"/>
  <c r="Q73" i="1"/>
  <c r="R73" i="1"/>
  <c r="S73" i="1"/>
  <c r="L68" i="1"/>
  <c r="M68" i="1"/>
  <c r="N68" i="1"/>
  <c r="O68" i="1"/>
  <c r="P68" i="1"/>
  <c r="Q68" i="1"/>
  <c r="R68" i="1"/>
  <c r="S68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54" i="1"/>
  <c r="M54" i="1"/>
  <c r="N54" i="1"/>
  <c r="O54" i="1"/>
  <c r="P54" i="1"/>
  <c r="Q54" i="1"/>
  <c r="R54" i="1"/>
  <c r="S54" i="1"/>
  <c r="L7" i="1"/>
  <c r="M7" i="1"/>
  <c r="N7" i="1"/>
  <c r="O7" i="1"/>
  <c r="P7" i="1"/>
  <c r="Q7" i="1"/>
  <c r="R7" i="1"/>
  <c r="S7" i="1"/>
  <c r="L84" i="1"/>
  <c r="M84" i="1"/>
  <c r="N84" i="1"/>
  <c r="O84" i="1"/>
  <c r="P84" i="1"/>
  <c r="Q84" i="1"/>
  <c r="R84" i="1"/>
  <c r="S84" i="1"/>
  <c r="L78" i="1"/>
  <c r="M78" i="1"/>
  <c r="N78" i="1"/>
  <c r="O78" i="1"/>
  <c r="P78" i="1"/>
  <c r="Q78" i="1"/>
  <c r="R78" i="1"/>
  <c r="S78" i="1"/>
  <c r="L10" i="1"/>
  <c r="M10" i="1"/>
  <c r="N10" i="1"/>
  <c r="O10" i="1"/>
  <c r="P10" i="1"/>
  <c r="Q10" i="1"/>
  <c r="R10" i="1"/>
  <c r="S10" i="1"/>
  <c r="L79" i="1"/>
  <c r="M79" i="1"/>
  <c r="N79" i="1"/>
  <c r="O79" i="1"/>
  <c r="P79" i="1"/>
  <c r="Q79" i="1"/>
  <c r="R79" i="1"/>
  <c r="S79" i="1"/>
  <c r="L21" i="1"/>
  <c r="M21" i="1"/>
  <c r="N21" i="1"/>
  <c r="O21" i="1"/>
  <c r="P21" i="1"/>
  <c r="Q21" i="1"/>
  <c r="R21" i="1"/>
  <c r="S21" i="1"/>
  <c r="L71" i="1"/>
  <c r="M71" i="1"/>
  <c r="N71" i="1"/>
  <c r="O71" i="1"/>
  <c r="P71" i="1"/>
  <c r="Q71" i="1"/>
  <c r="R71" i="1"/>
  <c r="S71" i="1"/>
  <c r="L57" i="1"/>
  <c r="M57" i="1"/>
  <c r="N57" i="1"/>
  <c r="O57" i="1"/>
  <c r="P57" i="1"/>
  <c r="Q57" i="1"/>
  <c r="R57" i="1"/>
  <c r="S57" i="1"/>
  <c r="L40" i="1"/>
  <c r="M40" i="1"/>
  <c r="N40" i="1"/>
  <c r="O40" i="1"/>
  <c r="P40" i="1"/>
  <c r="Q40" i="1"/>
  <c r="R40" i="1"/>
  <c r="S40" i="1"/>
  <c r="L55" i="1"/>
  <c r="M55" i="1"/>
  <c r="N55" i="1"/>
  <c r="O55" i="1"/>
  <c r="P55" i="1"/>
  <c r="Q55" i="1"/>
  <c r="R55" i="1"/>
  <c r="S55" i="1"/>
  <c r="L16" i="1"/>
  <c r="M16" i="1"/>
  <c r="N16" i="1"/>
  <c r="O16" i="1"/>
  <c r="P16" i="1"/>
  <c r="Q16" i="1"/>
  <c r="R16" i="1"/>
  <c r="S16" i="1"/>
  <c r="L60" i="1"/>
  <c r="M60" i="1"/>
  <c r="N60" i="1"/>
  <c r="O60" i="1"/>
  <c r="P60" i="1"/>
  <c r="Q60" i="1"/>
  <c r="R60" i="1"/>
  <c r="S60" i="1"/>
  <c r="L30" i="1"/>
  <c r="M30" i="1"/>
  <c r="N30" i="1"/>
  <c r="O30" i="1"/>
  <c r="P30" i="1"/>
  <c r="Q30" i="1"/>
  <c r="R30" i="1"/>
  <c r="S30" i="1"/>
  <c r="L49" i="1"/>
  <c r="M49" i="1"/>
  <c r="N49" i="1"/>
  <c r="O49" i="1"/>
  <c r="P49" i="1"/>
  <c r="Q49" i="1"/>
  <c r="R49" i="1"/>
  <c r="S49" i="1"/>
  <c r="L44" i="1"/>
  <c r="M44" i="1"/>
  <c r="N44" i="1"/>
  <c r="O44" i="1"/>
  <c r="P44" i="1"/>
  <c r="Q44" i="1"/>
  <c r="R44" i="1"/>
  <c r="S44" i="1"/>
  <c r="L59" i="1"/>
  <c r="M59" i="1"/>
  <c r="N59" i="1"/>
  <c r="O59" i="1"/>
  <c r="P59" i="1"/>
  <c r="Q59" i="1"/>
  <c r="R59" i="1"/>
  <c r="S59" i="1"/>
  <c r="L38" i="1"/>
  <c r="M38" i="1"/>
  <c r="N38" i="1"/>
  <c r="O38" i="1"/>
  <c r="P38" i="1"/>
  <c r="Q38" i="1"/>
  <c r="R38" i="1"/>
  <c r="S38" i="1"/>
  <c r="L24" i="1"/>
  <c r="M24" i="1"/>
  <c r="N24" i="1"/>
  <c r="O24" i="1"/>
  <c r="P24" i="1"/>
  <c r="Q24" i="1"/>
  <c r="R24" i="1"/>
  <c r="S24" i="1"/>
  <c r="L46" i="1"/>
  <c r="M46" i="1"/>
  <c r="N46" i="1"/>
  <c r="O46" i="1"/>
  <c r="P46" i="1"/>
  <c r="Q46" i="1"/>
  <c r="R46" i="1"/>
  <c r="S46" i="1"/>
  <c r="L13" i="1"/>
  <c r="M13" i="1"/>
  <c r="N13" i="1"/>
  <c r="O13" i="1"/>
  <c r="P13" i="1"/>
  <c r="Q13" i="1"/>
  <c r="R13" i="1"/>
  <c r="S13" i="1"/>
  <c r="L48" i="1"/>
  <c r="M48" i="1"/>
  <c r="N48" i="1"/>
  <c r="O48" i="1"/>
  <c r="P48" i="1"/>
  <c r="Q48" i="1"/>
  <c r="R48" i="1"/>
  <c r="S48" i="1"/>
  <c r="L9" i="1"/>
  <c r="M9" i="1"/>
  <c r="N9" i="1"/>
  <c r="O9" i="1"/>
  <c r="P9" i="1"/>
  <c r="Q9" i="1"/>
  <c r="R9" i="1"/>
  <c r="S9" i="1"/>
  <c r="L74" i="1"/>
  <c r="M74" i="1"/>
  <c r="N74" i="1"/>
  <c r="O74" i="1"/>
  <c r="P74" i="1"/>
  <c r="Q74" i="1"/>
  <c r="R74" i="1"/>
  <c r="S74" i="1"/>
  <c r="L22" i="1"/>
  <c r="M22" i="1"/>
  <c r="N22" i="1"/>
  <c r="O22" i="1"/>
  <c r="P22" i="1"/>
  <c r="Q22" i="1"/>
  <c r="R22" i="1"/>
  <c r="S22" i="1"/>
  <c r="L50" i="1"/>
  <c r="M50" i="1"/>
  <c r="N50" i="1"/>
  <c r="O50" i="1"/>
  <c r="P50" i="1"/>
  <c r="Q50" i="1"/>
  <c r="R50" i="1"/>
  <c r="S50" i="1"/>
  <c r="L83" i="1"/>
  <c r="M83" i="1"/>
  <c r="N83" i="1"/>
  <c r="O83" i="1"/>
  <c r="P83" i="1"/>
  <c r="Q83" i="1"/>
  <c r="R83" i="1"/>
  <c r="S83" i="1"/>
  <c r="L36" i="1"/>
  <c r="M36" i="1"/>
  <c r="N36" i="1"/>
  <c r="O36" i="1"/>
  <c r="P36" i="1"/>
  <c r="Q36" i="1"/>
  <c r="R36" i="1"/>
  <c r="S36" i="1"/>
  <c r="L15" i="1"/>
  <c r="M15" i="1"/>
  <c r="N15" i="1"/>
  <c r="O15" i="1"/>
  <c r="P15" i="1"/>
  <c r="Q15" i="1"/>
  <c r="R15" i="1"/>
  <c r="S15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47" i="1"/>
  <c r="M47" i="1"/>
  <c r="N47" i="1"/>
  <c r="O47" i="1"/>
  <c r="P47" i="1"/>
  <c r="Q47" i="1"/>
  <c r="R47" i="1"/>
  <c r="S47" i="1"/>
  <c r="L56" i="1"/>
  <c r="M56" i="1"/>
  <c r="N56" i="1"/>
  <c r="O56" i="1"/>
  <c r="P56" i="1"/>
  <c r="Q56" i="1"/>
  <c r="R56" i="1"/>
  <c r="S56" i="1"/>
  <c r="L52" i="1"/>
  <c r="M52" i="1"/>
  <c r="N52" i="1"/>
  <c r="O52" i="1"/>
  <c r="P52" i="1"/>
  <c r="Q52" i="1"/>
  <c r="R52" i="1"/>
  <c r="S52" i="1"/>
  <c r="L45" i="1"/>
  <c r="M45" i="1"/>
  <c r="N45" i="1"/>
  <c r="O45" i="1"/>
  <c r="P45" i="1"/>
  <c r="Q45" i="1"/>
  <c r="R45" i="1"/>
  <c r="S45" i="1"/>
  <c r="L69" i="1"/>
  <c r="M69" i="1"/>
  <c r="N69" i="1"/>
  <c r="O69" i="1"/>
  <c r="P69" i="1"/>
  <c r="Q69" i="1"/>
  <c r="R69" i="1"/>
  <c r="S69" i="1"/>
  <c r="L81" i="1"/>
  <c r="M81" i="1"/>
  <c r="N81" i="1"/>
  <c r="O81" i="1"/>
  <c r="P81" i="1"/>
  <c r="Q81" i="1"/>
  <c r="R81" i="1"/>
  <c r="S81" i="1"/>
  <c r="L35" i="1"/>
  <c r="M35" i="1"/>
  <c r="N35" i="1"/>
  <c r="O35" i="1"/>
  <c r="P35" i="1"/>
  <c r="Q35" i="1"/>
  <c r="R35" i="1"/>
  <c r="S35" i="1"/>
  <c r="L17" i="1"/>
  <c r="M17" i="1"/>
  <c r="N17" i="1"/>
  <c r="O17" i="1"/>
  <c r="P17" i="1"/>
  <c r="Q17" i="1"/>
  <c r="R17" i="1"/>
  <c r="S17" i="1"/>
  <c r="L72" i="1"/>
  <c r="M72" i="1"/>
  <c r="N72" i="1"/>
  <c r="O72" i="1"/>
  <c r="P72" i="1"/>
  <c r="Q72" i="1"/>
  <c r="R72" i="1"/>
  <c r="S72" i="1"/>
  <c r="L77" i="1"/>
  <c r="M77" i="1"/>
  <c r="N77" i="1"/>
  <c r="O77" i="1"/>
  <c r="P77" i="1"/>
  <c r="Q77" i="1"/>
  <c r="R77" i="1"/>
  <c r="S77" i="1"/>
  <c r="L11" i="1"/>
  <c r="M11" i="1"/>
  <c r="N11" i="1"/>
  <c r="O11" i="1"/>
  <c r="P11" i="1"/>
  <c r="Q11" i="1"/>
  <c r="R11" i="1"/>
  <c r="S11" i="1"/>
  <c r="L6" i="1"/>
  <c r="M6" i="1"/>
  <c r="N6" i="1"/>
  <c r="O6" i="1"/>
  <c r="P6" i="1"/>
  <c r="Q6" i="1"/>
  <c r="R6" i="1"/>
  <c r="S6" i="1"/>
  <c r="L76" i="1"/>
  <c r="M76" i="1"/>
  <c r="N76" i="1"/>
  <c r="O76" i="1"/>
  <c r="P76" i="1"/>
  <c r="Q76" i="1"/>
  <c r="R76" i="1"/>
  <c r="S76" i="1"/>
  <c r="L75" i="1"/>
  <c r="M75" i="1"/>
  <c r="N75" i="1"/>
  <c r="O75" i="1"/>
  <c r="P75" i="1"/>
  <c r="Q75" i="1"/>
  <c r="R75" i="1"/>
  <c r="S75" i="1"/>
  <c r="L25" i="1"/>
  <c r="M25" i="1"/>
  <c r="N25" i="1"/>
  <c r="O25" i="1"/>
  <c r="P25" i="1"/>
  <c r="Q25" i="1"/>
  <c r="R25" i="1"/>
  <c r="S25" i="1"/>
  <c r="L18" i="1"/>
  <c r="M18" i="1"/>
  <c r="N18" i="1"/>
  <c r="O18" i="1"/>
  <c r="P18" i="1"/>
  <c r="Q18" i="1"/>
  <c r="R18" i="1"/>
  <c r="S18" i="1"/>
  <c r="L85" i="1"/>
  <c r="M85" i="1"/>
  <c r="N85" i="1"/>
  <c r="O85" i="1"/>
  <c r="P85" i="1"/>
  <c r="Q85" i="1"/>
  <c r="R85" i="1"/>
  <c r="S85" i="1"/>
  <c r="L4" i="1"/>
  <c r="M4" i="1"/>
  <c r="N4" i="1"/>
  <c r="O4" i="1"/>
  <c r="P4" i="1"/>
  <c r="Q4" i="1"/>
  <c r="R4" i="1"/>
  <c r="S4" i="1"/>
  <c r="S37" i="1"/>
  <c r="R37" i="1"/>
  <c r="Q37" i="1"/>
  <c r="P37" i="1"/>
  <c r="O37" i="1"/>
  <c r="N37" i="1"/>
  <c r="M37" i="1"/>
  <c r="L37" i="1"/>
  <c r="T85" i="1" l="1"/>
  <c r="T25" i="1"/>
  <c r="T6" i="1"/>
  <c r="T11" i="1"/>
  <c r="T72" i="1"/>
  <c r="T17" i="1"/>
  <c r="T81" i="1"/>
  <c r="T69" i="1"/>
  <c r="T45" i="1"/>
  <c r="T52" i="1"/>
  <c r="T56" i="1"/>
  <c r="T47" i="1"/>
  <c r="T20" i="1"/>
  <c r="T19" i="1"/>
  <c r="T15" i="1"/>
  <c r="T36" i="1"/>
  <c r="T83" i="1"/>
  <c r="T50" i="1"/>
  <c r="T22" i="1"/>
  <c r="T74" i="1"/>
  <c r="T9" i="1"/>
  <c r="T48" i="1"/>
  <c r="T13" i="1"/>
  <c r="T46" i="1"/>
  <c r="T24" i="1"/>
  <c r="T38" i="1"/>
  <c r="T59" i="1"/>
  <c r="T44" i="1"/>
  <c r="T49" i="1"/>
  <c r="T30" i="1"/>
  <c r="T60" i="1"/>
  <c r="T16" i="1"/>
  <c r="T55" i="1"/>
  <c r="T40" i="1"/>
  <c r="T57" i="1"/>
  <c r="T71" i="1"/>
  <c r="T21" i="1"/>
  <c r="T79" i="1"/>
  <c r="T10" i="1"/>
  <c r="T78" i="1"/>
  <c r="T84" i="1"/>
  <c r="T7" i="1"/>
  <c r="T54" i="1"/>
  <c r="T34" i="1"/>
  <c r="T33" i="1"/>
  <c r="T68" i="1"/>
  <c r="T73" i="1"/>
  <c r="T64" i="1"/>
  <c r="T23" i="1"/>
  <c r="T51" i="1"/>
  <c r="T27" i="1"/>
  <c r="T26" i="1"/>
  <c r="T14" i="1"/>
  <c r="T32" i="1"/>
  <c r="T8" i="1"/>
  <c r="T28" i="1"/>
  <c r="T58" i="1"/>
  <c r="T12" i="1"/>
  <c r="T61" i="1"/>
  <c r="T70" i="1"/>
  <c r="T53" i="1"/>
  <c r="T31" i="1"/>
  <c r="T5" i="1"/>
  <c r="T43" i="1"/>
  <c r="T80" i="1"/>
  <c r="T42" i="1"/>
  <c r="T41" i="1"/>
  <c r="T67" i="1"/>
  <c r="T62" i="1"/>
  <c r="T63" i="1"/>
  <c r="T39" i="1"/>
  <c r="T82" i="1"/>
  <c r="T66" i="1"/>
  <c r="T65" i="1"/>
  <c r="T29" i="1"/>
  <c r="T4" i="1"/>
  <c r="T18" i="1"/>
  <c r="T75" i="1"/>
  <c r="T76" i="1"/>
  <c r="T77" i="1"/>
  <c r="T35" i="1"/>
  <c r="T37" i="1"/>
</calcChain>
</file>

<file path=xl/sharedStrings.xml><?xml version="1.0" encoding="utf-8"?>
<sst xmlns="http://schemas.openxmlformats.org/spreadsheetml/2006/main" count="295" uniqueCount="195">
  <si>
    <t>Sl No</t>
  </si>
  <si>
    <t>Roll No</t>
  </si>
  <si>
    <t>Name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</si>
  <si>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</si>
  <si>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</si>
  <si>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</si>
  <si>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</si>
  <si>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</si>
  <si>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</si>
  <si>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</si>
  <si>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</si>
  <si>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reserved</t>
  </si>
  <si>
    <t>Max Marks</t>
  </si>
  <si>
    <t>Weightage</t>
  </si>
  <si>
    <t>1801ee07</t>
  </si>
  <si>
    <t>Riordan Rothwell</t>
  </si>
  <si>
    <t>1801ee40</t>
  </si>
  <si>
    <t>Nicolais Drewe</t>
  </si>
  <si>
    <t>1801ee62</t>
  </si>
  <si>
    <t>Cornall Faill</t>
  </si>
  <si>
    <t>1801ee24</t>
  </si>
  <si>
    <t>Morgen Bane</t>
  </si>
  <si>
    <t>1801ee28</t>
  </si>
  <si>
    <t>Ezequiel Blamires</t>
  </si>
  <si>
    <t>1801ee64</t>
  </si>
  <si>
    <t>Jed McCaughen</t>
  </si>
  <si>
    <t>1801ee53</t>
  </si>
  <si>
    <t>Julianna Briddock</t>
  </si>
  <si>
    <t>1801ee26</t>
  </si>
  <si>
    <t>Torr Retallick</t>
  </si>
  <si>
    <t>1801cb14</t>
  </si>
  <si>
    <t>Magdalene Morrant</t>
  </si>
  <si>
    <t>1801me06</t>
  </si>
  <si>
    <t>Dalli Ivanusyev</t>
  </si>
  <si>
    <t>1801me62</t>
  </si>
  <si>
    <t>Madlen Coley</t>
  </si>
  <si>
    <t>1801me39</t>
  </si>
  <si>
    <t>Ben Rowledge</t>
  </si>
  <si>
    <t>1801ee45</t>
  </si>
  <si>
    <t>Zoe Klemke</t>
  </si>
  <si>
    <t>1801ee22</t>
  </si>
  <si>
    <t>Gregorius Capp</t>
  </si>
  <si>
    <t>1801ee32</t>
  </si>
  <si>
    <t>Lara Baynom</t>
  </si>
  <si>
    <t>1801ee14</t>
  </si>
  <si>
    <t>Sharia O'Shevlin</t>
  </si>
  <si>
    <t>1801ee09</t>
  </si>
  <si>
    <t>Emelia Dahill</t>
  </si>
  <si>
    <t>1801ee55</t>
  </si>
  <si>
    <t>Melisandra Eustes</t>
  </si>
  <si>
    <t>1801ee52</t>
  </si>
  <si>
    <t>Hobie Lownes</t>
  </si>
  <si>
    <t>1801ee38</t>
  </si>
  <si>
    <t>Gerik Vedeneev</t>
  </si>
  <si>
    <t>1801ce31</t>
  </si>
  <si>
    <t>Krispin Gehring</t>
  </si>
  <si>
    <t>1801ee21</t>
  </si>
  <si>
    <t>Nata Stroton</t>
  </si>
  <si>
    <t>1801ee66</t>
  </si>
  <si>
    <t>Hollyanne Haylett</t>
  </si>
  <si>
    <t>1801ce08</t>
  </si>
  <si>
    <t>Felizio Craigmyle</t>
  </si>
  <si>
    <t>1801ee25</t>
  </si>
  <si>
    <t>Lorette Myrkus</t>
  </si>
  <si>
    <t>1801me44</t>
  </si>
  <si>
    <t>Lenci Zorro</t>
  </si>
  <si>
    <t>1801cb07</t>
  </si>
  <si>
    <t>Gonzales Cordobes</t>
  </si>
  <si>
    <t>1801ce15</t>
  </si>
  <si>
    <t>Robbin Whapple</t>
  </si>
  <si>
    <t>1801ee50</t>
  </si>
  <si>
    <t>Nertie Greig</t>
  </si>
  <si>
    <t>1801ce21</t>
  </si>
  <si>
    <t>Johan Plet</t>
  </si>
  <si>
    <t>1801ee12</t>
  </si>
  <si>
    <t>Teddy Buesden</t>
  </si>
  <si>
    <t>1801cb25</t>
  </si>
  <si>
    <t>Viki Runham</t>
  </si>
  <si>
    <t>1801ee23</t>
  </si>
  <si>
    <t>Paloma Pentony</t>
  </si>
  <si>
    <t>1801ee27</t>
  </si>
  <si>
    <t>Julie Adran</t>
  </si>
  <si>
    <t>1801ee29</t>
  </si>
  <si>
    <t>Meyer Ioselev</t>
  </si>
  <si>
    <t>1801me11</t>
  </si>
  <si>
    <t>Blondie Broady</t>
  </si>
  <si>
    <t>1801ee08</t>
  </si>
  <si>
    <t>Loretta Tanton</t>
  </si>
  <si>
    <t>1801me37</t>
  </si>
  <si>
    <t>Jere Carrier</t>
  </si>
  <si>
    <t>1801ee58</t>
  </si>
  <si>
    <t>Lilli Petheridge</t>
  </si>
  <si>
    <t>1801ee48</t>
  </si>
  <si>
    <t>Sergent Ridolfi</t>
  </si>
  <si>
    <t>1801cb11</t>
  </si>
  <si>
    <t>Eleni Shone</t>
  </si>
  <si>
    <t>1801ee51</t>
  </si>
  <si>
    <t>Karie Kemble</t>
  </si>
  <si>
    <t>1801me36</t>
  </si>
  <si>
    <t>Tabbie Bentham3</t>
  </si>
  <si>
    <t>1801ee47</t>
  </si>
  <si>
    <t>Udall Thairs</t>
  </si>
  <si>
    <t>1801cb16</t>
  </si>
  <si>
    <t>Northrup Choke</t>
  </si>
  <si>
    <t>1801cb30</t>
  </si>
  <si>
    <t>Cherise Le Hucquet</t>
  </si>
  <si>
    <t>1801ee39</t>
  </si>
  <si>
    <t>Julio Youhill</t>
  </si>
  <si>
    <t>1801cb09</t>
  </si>
  <si>
    <t>Corette Spini</t>
  </si>
  <si>
    <t>1801me18</t>
  </si>
  <si>
    <t>Mata Vigar</t>
  </si>
  <si>
    <t>1801ee19</t>
  </si>
  <si>
    <t>Kendra Romanin</t>
  </si>
  <si>
    <t>1801cb28</t>
  </si>
  <si>
    <t>Berty Kinrade</t>
  </si>
  <si>
    <t>1801me61</t>
  </si>
  <si>
    <t>Idaline Morse</t>
  </si>
  <si>
    <t>1801ee44</t>
  </si>
  <si>
    <t>Thelma Shepherdson</t>
  </si>
  <si>
    <t>1801ee54</t>
  </si>
  <si>
    <t>Noland Guterson</t>
  </si>
  <si>
    <t>1801ee31</t>
  </si>
  <si>
    <t>Jany Marczyk</t>
  </si>
  <si>
    <t>1801cb17</t>
  </si>
  <si>
    <t>Phillie Passey</t>
  </si>
  <si>
    <t>1801ce09</t>
  </si>
  <si>
    <t>Gawen Purdy</t>
  </si>
  <si>
    <t>1801cb27</t>
  </si>
  <si>
    <t>Richardo Calvey</t>
  </si>
  <si>
    <t>1801me15</t>
  </si>
  <si>
    <t>Hesther Ayerst</t>
  </si>
  <si>
    <t>1801me19</t>
  </si>
  <si>
    <t>Hazel Harbin</t>
  </si>
  <si>
    <t>1801ee02</t>
  </si>
  <si>
    <t>Giselbert Hassell</t>
  </si>
  <si>
    <t>1801me48</t>
  </si>
  <si>
    <t>Byron Heliet</t>
  </si>
  <si>
    <t>1801cb04</t>
  </si>
  <si>
    <t>Mamie Theseira</t>
  </si>
  <si>
    <t>1801me30</t>
  </si>
  <si>
    <t>Pauly Eddison</t>
  </si>
  <si>
    <t>1801ee42</t>
  </si>
  <si>
    <t>Scarlett Elgie</t>
  </si>
  <si>
    <t>1801ce13</t>
  </si>
  <si>
    <t>Meg Comusso</t>
  </si>
  <si>
    <t>1801me32</t>
  </si>
  <si>
    <t>Camella Beller</t>
  </si>
  <si>
    <t>1801ee30</t>
  </si>
  <si>
    <t>Clarinda Grandison</t>
  </si>
  <si>
    <t>1801cb18</t>
  </si>
  <si>
    <t>Thaddus Elleyne</t>
  </si>
  <si>
    <t>1801ee56</t>
  </si>
  <si>
    <t>Harriett Moule</t>
  </si>
  <si>
    <t>1801me45</t>
  </si>
  <si>
    <t>Dominga Toleman</t>
  </si>
  <si>
    <t>1801ce27</t>
  </si>
  <si>
    <t>Neville Hughman</t>
  </si>
  <si>
    <t>1801me43</t>
  </si>
  <si>
    <t>Pall Chetter</t>
  </si>
  <si>
    <t>1801me58</t>
  </si>
  <si>
    <t>Siffre Lathy</t>
  </si>
  <si>
    <t>1801me08</t>
  </si>
  <si>
    <t>Temp Denson</t>
  </si>
  <si>
    <t>1801ee04</t>
  </si>
  <si>
    <t>Charlena Jelf</t>
  </si>
  <si>
    <t>1801ce02</t>
  </si>
  <si>
    <t>Wally Summerskill</t>
  </si>
  <si>
    <t>1801ee05</t>
  </si>
  <si>
    <t>Hesther McCreery</t>
  </si>
  <si>
    <t>1801ee41</t>
  </si>
  <si>
    <t>Sondra Gooda</t>
  </si>
  <si>
    <t>1801ce01</t>
  </si>
  <si>
    <t>Norby Mitchard</t>
  </si>
  <si>
    <t>1801ce00</t>
  </si>
  <si>
    <t>1801ce99</t>
  </si>
  <si>
    <t>Full Marks to Him</t>
  </si>
  <si>
    <t>Weightage Re-scaled out of 100</t>
  </si>
  <si>
    <t>Sum</t>
  </si>
  <si>
    <t>Zero Marks to Him</t>
  </si>
  <si>
    <t>Grades</t>
  </si>
  <si>
    <t>AA</t>
  </si>
  <si>
    <t>AB</t>
  </si>
  <si>
    <t>BB</t>
  </si>
  <si>
    <t>BC</t>
  </si>
  <si>
    <t>CC</t>
  </si>
  <si>
    <t>CD</t>
  </si>
  <si>
    <t>DD</t>
  </si>
  <si>
    <t>Percent</t>
  </si>
  <si>
    <t>Student Strength</t>
  </si>
  <si>
    <t>Ceiling</t>
  </si>
  <si>
    <t>The last values needs to be calculated based on remaining since we are doing ceiling for above vales</t>
  </si>
  <si>
    <t>Here  last count shall be 82 - (sum of other grades)</t>
  </si>
  <si>
    <t>ACTUAL</t>
  </si>
  <si>
    <t>APNA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</si>
</sst>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topLeftCell="R1" workbookViewId="0">
      <selection activeCell="Z17" sqref="Z17"/>
    </sheetView>
  </sheetViews>
  <sheetFormatPr defaultRowHeight="15" x14ac:dyDescent="0.25"/>
  <cols>
    <col min="1" max="1" width="8.85546875" bestFit="1" customWidth="1"/>
    <col min="2" max="2" width="9.85546875" bestFit="1" customWidth="1"/>
    <col min="3" max="3" width="20" bestFit="1" customWidth="1"/>
    <col min="4" max="6" width="12.85546875" bestFit="1" customWidth="1"/>
    <col min="7" max="7" width="8.28515625" bestFit="1" customWidth="1"/>
    <col min="8" max="8" width="8.140625" bestFit="1" customWidth="1"/>
    <col min="9" max="10" width="6" bestFit="1" customWidth="1"/>
    <col min="11" max="11" width="11.7109375" bestFit="1" customWidth="1"/>
    <col min="12" max="19" width="29.42578125" bestFit="1" customWidth="1"/>
    <col min="20" max="20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178</v>
      </c>
      <c r="U1" s="2" t="s">
        <v>180</v>
      </c>
    </row>
    <row r="2" spans="1:28" x14ac:dyDescent="0.25">
      <c r="A2" s="3" t="s">
        <v>11</v>
      </c>
      <c r="B2" s="3" t="s">
        <v>11</v>
      </c>
      <c r="C2" s="3" t="s">
        <v>12</v>
      </c>
      <c r="D2" s="3">
        <v>70</v>
      </c>
      <c r="E2" s="3">
        <v>115</v>
      </c>
      <c r="F2" s="3">
        <v>110</v>
      </c>
      <c r="G2" s="3">
        <v>125</v>
      </c>
      <c r="H2" s="3">
        <v>85</v>
      </c>
      <c r="I2" s="3">
        <v>60</v>
      </c>
      <c r="J2" s="3">
        <v>45</v>
      </c>
      <c r="K2" s="3">
        <v>25</v>
      </c>
      <c r="L2" s="4" t="s">
        <v>177</v>
      </c>
      <c r="M2" s="4" t="s">
        <v>177</v>
      </c>
      <c r="N2" s="4" t="s">
        <v>177</v>
      </c>
      <c r="O2" s="4" t="s">
        <v>177</v>
      </c>
      <c r="P2" s="4" t="s">
        <v>177</v>
      </c>
      <c r="Q2" s="4" t="s">
        <v>177</v>
      </c>
      <c r="R2" s="4" t="s">
        <v>177</v>
      </c>
      <c r="S2" s="4" t="s">
        <v>177</v>
      </c>
      <c r="T2" s="3"/>
      <c r="U2" s="1"/>
      <c r="X2" t="s">
        <v>189</v>
      </c>
      <c r="Y2">
        <v>82</v>
      </c>
      <c r="Z2" t="s">
        <v>190</v>
      </c>
    </row>
    <row r="3" spans="1:28" x14ac:dyDescent="0.25">
      <c r="A3" s="3" t="s">
        <v>11</v>
      </c>
      <c r="B3" s="3" t="s">
        <v>11</v>
      </c>
      <c r="C3" s="3" t="s">
        <v>13</v>
      </c>
      <c r="D3" s="3">
        <v>15</v>
      </c>
      <c r="E3" s="3">
        <v>15</v>
      </c>
      <c r="F3" s="3">
        <v>20</v>
      </c>
      <c r="G3" s="3">
        <v>10</v>
      </c>
      <c r="H3" s="3">
        <v>15</v>
      </c>
      <c r="I3" s="3">
        <v>5</v>
      </c>
      <c r="J3" s="3">
        <v>10</v>
      </c>
      <c r="K3" s="3">
        <v>10</v>
      </c>
      <c r="L3" s="3">
        <v>15</v>
      </c>
      <c r="M3" s="3">
        <v>15</v>
      </c>
      <c r="N3" s="3">
        <v>20</v>
      </c>
      <c r="O3" s="3">
        <v>10</v>
      </c>
      <c r="P3" s="3">
        <v>15</v>
      </c>
      <c r="Q3" s="3">
        <v>5</v>
      </c>
      <c r="R3" s="3">
        <v>10</v>
      </c>
      <c r="S3" s="3">
        <v>10</v>
      </c>
      <c r="T3" s="3">
        <f>SUM(L3:S3)</f>
        <v>100</v>
      </c>
      <c r="U3" s="1"/>
      <c r="X3" t="s">
        <v>188</v>
      </c>
      <c r="Z3" t="s">
        <v>193</v>
      </c>
      <c r="AA3" t="s">
        <v>194</v>
      </c>
    </row>
    <row r="4" spans="1:28" x14ac:dyDescent="0.25">
      <c r="A4" s="1">
        <v>1</v>
      </c>
      <c r="B4" s="1" t="s">
        <v>175</v>
      </c>
      <c r="C4" s="1" t="s">
        <v>176</v>
      </c>
      <c r="D4" s="1">
        <v>70</v>
      </c>
      <c r="E4" s="1">
        <v>115</v>
      </c>
      <c r="F4" s="1">
        <v>110</v>
      </c>
      <c r="G4" s="1">
        <v>125</v>
      </c>
      <c r="H4" s="1">
        <v>85</v>
      </c>
      <c r="I4" s="1">
        <v>60</v>
      </c>
      <c r="J4" s="1">
        <v>45</v>
      </c>
      <c r="K4" s="1">
        <v>25</v>
      </c>
      <c r="L4" s="1">
        <f>D4/$D$2*$D$3</f>
        <v>15</v>
      </c>
      <c r="M4" s="1">
        <f>E4/$E$2*$E$3</f>
        <v>15</v>
      </c>
      <c r="N4" s="1">
        <f>F4/$F$2*$F$3</f>
        <v>20</v>
      </c>
      <c r="O4" s="1">
        <f>G4/$G$2*$G$3</f>
        <v>10</v>
      </c>
      <c r="P4" s="1">
        <f>H4/$H$2*$H$3</f>
        <v>15</v>
      </c>
      <c r="Q4" s="1">
        <f>I4/$I$2*$I$3</f>
        <v>5</v>
      </c>
      <c r="R4" s="1">
        <f>J4/$J$2*$J$3</f>
        <v>10</v>
      </c>
      <c r="S4" s="1">
        <f>K4/$K$2*$K$3</f>
        <v>10</v>
      </c>
      <c r="T4" s="1">
        <f>SUM(L4:S4)</f>
        <v>100</v>
      </c>
      <c r="U4" s="1" t="s">
        <v>181</v>
      </c>
      <c r="W4" t="s">
        <v>181</v>
      </c>
      <c r="X4">
        <v>5</v>
      </c>
      <c r="Y4">
        <f>X4%*$Y$2</f>
        <v>4.1000000000000005</v>
      </c>
      <c r="Z4">
        <f>_xlfn.CEILING.MATH(Y4,1)</f>
        <v>5</v>
      </c>
      <c r="AA4">
        <f>COUNTIF(U3:U338,"AA")</f>
        <v>5</v>
      </c>
      <c r="AB4">
        <f>AA4-Z4</f>
        <v>0</v>
      </c>
    </row>
    <row r="5" spans="1:28" x14ac:dyDescent="0.25">
      <c r="A5" s="1">
        <v>2</v>
      </c>
      <c r="B5" s="1" t="s">
        <v>40</v>
      </c>
      <c r="C5" s="1" t="s">
        <v>41</v>
      </c>
      <c r="D5" s="1">
        <v>49</v>
      </c>
      <c r="E5" s="1">
        <v>52</v>
      </c>
      <c r="F5" s="1">
        <v>37</v>
      </c>
      <c r="G5" s="1">
        <v>15</v>
      </c>
      <c r="H5" s="1">
        <v>40</v>
      </c>
      <c r="I5" s="1">
        <v>49</v>
      </c>
      <c r="J5" s="1">
        <v>45</v>
      </c>
      <c r="K5" s="1">
        <v>21</v>
      </c>
      <c r="L5" s="5">
        <f>D5/$D$2*$D$3</f>
        <v>10.5</v>
      </c>
      <c r="M5" s="5">
        <f>E5/$E$2*$E$3</f>
        <v>6.7826086956521738</v>
      </c>
      <c r="N5" s="5">
        <f>F5/$F$2*$F$3</f>
        <v>6.7272727272727275</v>
      </c>
      <c r="O5" s="5">
        <f>G5/$G$2*$G$3</f>
        <v>1.2</v>
      </c>
      <c r="P5" s="5">
        <f>H5/$H$2*$H$3</f>
        <v>7.0588235294117645</v>
      </c>
      <c r="Q5" s="5">
        <f>I5/$I$2*$I$3</f>
        <v>4.083333333333333</v>
      </c>
      <c r="R5" s="5">
        <f>J5/$J$2*$J$3</f>
        <v>10</v>
      </c>
      <c r="S5" s="5">
        <f>K5/$K$2*$K$3</f>
        <v>8.4</v>
      </c>
      <c r="T5" s="5">
        <f>SUM(L5:S5)</f>
        <v>54.752038285669997</v>
      </c>
      <c r="U5" s="1" t="s">
        <v>181</v>
      </c>
      <c r="W5" t="s">
        <v>182</v>
      </c>
      <c r="X5">
        <v>15</v>
      </c>
      <c r="Y5">
        <f t="shared" ref="Y5:Y10" si="0">X5%*$Y$2</f>
        <v>12.299999999999999</v>
      </c>
      <c r="Z5">
        <f t="shared" ref="Z5:Z10" si="1">_xlfn.CEILING.MATH(Y5,1)</f>
        <v>13</v>
      </c>
      <c r="AA5">
        <f>COUNTIF(U3:U338,"AB")</f>
        <v>13</v>
      </c>
      <c r="AB5">
        <f t="shared" ref="AB5:AB10" si="2">AA5-Z5</f>
        <v>0</v>
      </c>
    </row>
    <row r="6" spans="1:28" x14ac:dyDescent="0.25">
      <c r="A6" s="1">
        <v>3</v>
      </c>
      <c r="B6" s="1" t="s">
        <v>164</v>
      </c>
      <c r="C6" s="1" t="s">
        <v>165</v>
      </c>
      <c r="D6" s="1">
        <v>25</v>
      </c>
      <c r="E6" s="1">
        <v>65</v>
      </c>
      <c r="F6" s="1">
        <v>32</v>
      </c>
      <c r="G6" s="1">
        <v>40</v>
      </c>
      <c r="H6" s="1">
        <v>55</v>
      </c>
      <c r="I6" s="1">
        <v>58</v>
      </c>
      <c r="J6" s="1">
        <v>34</v>
      </c>
      <c r="K6" s="1">
        <v>24</v>
      </c>
      <c r="L6" s="5">
        <f>D6/$D$2*$D$3</f>
        <v>5.3571428571428577</v>
      </c>
      <c r="M6" s="5">
        <f>E6/$E$2*$E$3</f>
        <v>8.4782608695652169</v>
      </c>
      <c r="N6" s="5">
        <f>F6/$F$2*$F$3</f>
        <v>5.8181818181818183</v>
      </c>
      <c r="O6" s="5">
        <f>G6/$G$2*$G$3</f>
        <v>3.2</v>
      </c>
      <c r="P6" s="5">
        <f>H6/$H$2*$H$3</f>
        <v>9.7058823529411775</v>
      </c>
      <c r="Q6" s="5">
        <f>I6/$I$2*$I$3</f>
        <v>4.833333333333333</v>
      </c>
      <c r="R6" s="5">
        <f>J6/$J$2*$J$3</f>
        <v>7.5555555555555554</v>
      </c>
      <c r="S6" s="5">
        <f>K6/$K$2*$K$3</f>
        <v>9.6</v>
      </c>
      <c r="T6" s="5">
        <f>SUM(L6:S6)</f>
        <v>54.548356786719964</v>
      </c>
      <c r="U6" s="1" t="s">
        <v>181</v>
      </c>
      <c r="W6" t="s">
        <v>183</v>
      </c>
      <c r="X6">
        <v>25</v>
      </c>
      <c r="Y6">
        <f t="shared" si="0"/>
        <v>20.5</v>
      </c>
      <c r="Z6">
        <f t="shared" si="1"/>
        <v>21</v>
      </c>
      <c r="AA6">
        <f>COUNTIF(U3:U338,"BB")</f>
        <v>21</v>
      </c>
      <c r="AB6">
        <f t="shared" si="2"/>
        <v>0</v>
      </c>
    </row>
    <row r="7" spans="1:28" x14ac:dyDescent="0.25">
      <c r="A7" s="1">
        <v>4</v>
      </c>
      <c r="B7" s="1" t="s">
        <v>82</v>
      </c>
      <c r="C7" s="1" t="s">
        <v>83</v>
      </c>
      <c r="D7" s="1">
        <v>49</v>
      </c>
      <c r="E7" s="1">
        <v>47</v>
      </c>
      <c r="F7" s="1">
        <v>21</v>
      </c>
      <c r="G7" s="1">
        <v>26</v>
      </c>
      <c r="H7" s="1">
        <v>60</v>
      </c>
      <c r="I7" s="1">
        <v>2</v>
      </c>
      <c r="J7" s="1">
        <v>45</v>
      </c>
      <c r="K7" s="1">
        <v>24</v>
      </c>
      <c r="L7" s="5">
        <f>D7/$D$2*$D$3</f>
        <v>10.5</v>
      </c>
      <c r="M7" s="5">
        <f>E7/$E$2*$E$3</f>
        <v>6.1304347826086962</v>
      </c>
      <c r="N7" s="5">
        <f>F7/$F$2*$F$3</f>
        <v>3.8181818181818183</v>
      </c>
      <c r="O7" s="5">
        <f>G7/$G$2*$G$3</f>
        <v>2.08</v>
      </c>
      <c r="P7" s="5">
        <f>H7/$H$2*$H$3</f>
        <v>10.588235294117649</v>
      </c>
      <c r="Q7" s="5">
        <f>I7/$I$2*$I$3</f>
        <v>0.16666666666666666</v>
      </c>
      <c r="R7" s="5">
        <f>J7/$J$2*$J$3</f>
        <v>10</v>
      </c>
      <c r="S7" s="5">
        <f>K7/$K$2*$K$3</f>
        <v>9.6</v>
      </c>
      <c r="T7" s="5">
        <f>SUM(L7:S7)</f>
        <v>52.883518561574832</v>
      </c>
      <c r="U7" s="1" t="s">
        <v>181</v>
      </c>
      <c r="W7" t="s">
        <v>184</v>
      </c>
      <c r="X7">
        <v>30</v>
      </c>
      <c r="Y7">
        <f t="shared" si="0"/>
        <v>24.599999999999998</v>
      </c>
      <c r="Z7">
        <f t="shared" si="1"/>
        <v>25</v>
      </c>
      <c r="AA7">
        <f>COUNTIF(U3:U338,"BC")</f>
        <v>25</v>
      </c>
      <c r="AB7">
        <f t="shared" si="2"/>
        <v>0</v>
      </c>
    </row>
    <row r="8" spans="1:28" x14ac:dyDescent="0.25">
      <c r="A8" s="1">
        <v>5</v>
      </c>
      <c r="B8" s="1" t="s">
        <v>56</v>
      </c>
      <c r="C8" s="1" t="s">
        <v>57</v>
      </c>
      <c r="D8" s="1">
        <v>45</v>
      </c>
      <c r="E8" s="1">
        <v>44</v>
      </c>
      <c r="F8" s="1">
        <v>37</v>
      </c>
      <c r="G8" s="1">
        <v>49</v>
      </c>
      <c r="H8" s="1">
        <v>53</v>
      </c>
      <c r="I8" s="1">
        <v>-7</v>
      </c>
      <c r="J8" s="1">
        <v>39</v>
      </c>
      <c r="K8" s="1">
        <v>23</v>
      </c>
      <c r="L8" s="5">
        <f>D8/$D$2*$D$3</f>
        <v>9.6428571428571441</v>
      </c>
      <c r="M8" s="5">
        <f>E8/$E$2*$E$3</f>
        <v>5.7391304347826093</v>
      </c>
      <c r="N8" s="5">
        <f>F8/$F$2*$F$3</f>
        <v>6.7272727272727275</v>
      </c>
      <c r="O8" s="5">
        <f>G8/$G$2*$G$3</f>
        <v>3.92</v>
      </c>
      <c r="P8" s="5">
        <f>H8/$H$2*$H$3</f>
        <v>9.3529411764705888</v>
      </c>
      <c r="Q8" s="5">
        <f>I8/$I$2*$I$3</f>
        <v>-0.58333333333333337</v>
      </c>
      <c r="R8" s="5">
        <f>J8/$J$2*$J$3</f>
        <v>8.6666666666666679</v>
      </c>
      <c r="S8" s="5">
        <f>K8/$K$2*$K$3</f>
        <v>9.2000000000000011</v>
      </c>
      <c r="T8" s="5">
        <f>SUM(L8:S8)</f>
        <v>52.665534814716409</v>
      </c>
      <c r="U8" s="1" t="s">
        <v>181</v>
      </c>
      <c r="W8" t="s">
        <v>185</v>
      </c>
      <c r="X8">
        <v>15</v>
      </c>
      <c r="Y8">
        <f t="shared" si="0"/>
        <v>12.299999999999999</v>
      </c>
      <c r="Z8">
        <f t="shared" si="1"/>
        <v>13</v>
      </c>
      <c r="AA8">
        <f>COUNTIF(U3:U338,"CC")</f>
        <v>13</v>
      </c>
      <c r="AB8">
        <f t="shared" si="2"/>
        <v>0</v>
      </c>
    </row>
    <row r="9" spans="1:28" x14ac:dyDescent="0.25">
      <c r="A9" s="1">
        <v>6</v>
      </c>
      <c r="B9" s="1" t="s">
        <v>124</v>
      </c>
      <c r="C9" s="1" t="s">
        <v>125</v>
      </c>
      <c r="D9" s="1">
        <v>53</v>
      </c>
      <c r="E9" s="1">
        <v>65</v>
      </c>
      <c r="F9" s="1">
        <v>62</v>
      </c>
      <c r="G9" s="1">
        <v>34</v>
      </c>
      <c r="H9" s="1">
        <v>5</v>
      </c>
      <c r="I9" s="1">
        <v>-8</v>
      </c>
      <c r="J9" s="1">
        <v>44</v>
      </c>
      <c r="K9" s="1">
        <v>21</v>
      </c>
      <c r="L9" s="5">
        <f>D9/$D$2*$D$3</f>
        <v>11.357142857142858</v>
      </c>
      <c r="M9" s="5">
        <f>E9/$E$2*$E$3</f>
        <v>8.4782608695652169</v>
      </c>
      <c r="N9" s="5">
        <f>F9/$F$2*$F$3</f>
        <v>11.272727272727272</v>
      </c>
      <c r="O9" s="5">
        <f>G9/$G$2*$G$3</f>
        <v>2.72</v>
      </c>
      <c r="P9" s="5">
        <f>H9/$H$2*$H$3</f>
        <v>0.88235294117647056</v>
      </c>
      <c r="Q9" s="5">
        <f>I9/$I$2*$I$3</f>
        <v>-0.66666666666666663</v>
      </c>
      <c r="R9" s="5">
        <f>J9/$J$2*$J$3</f>
        <v>9.7777777777777768</v>
      </c>
      <c r="S9" s="5">
        <f>K9/$K$2*$K$3</f>
        <v>8.4</v>
      </c>
      <c r="T9" s="5">
        <f>SUM(L9:S9)</f>
        <v>52.221595051722929</v>
      </c>
      <c r="U9" s="1" t="s">
        <v>182</v>
      </c>
      <c r="W9" t="s">
        <v>186</v>
      </c>
      <c r="X9">
        <v>5</v>
      </c>
      <c r="Y9">
        <f t="shared" si="0"/>
        <v>4.1000000000000005</v>
      </c>
      <c r="Z9">
        <f t="shared" si="1"/>
        <v>5</v>
      </c>
      <c r="AA9">
        <f>COUNTIF(U3:U338,"CD")</f>
        <v>5</v>
      </c>
      <c r="AB9">
        <f t="shared" si="2"/>
        <v>0</v>
      </c>
    </row>
    <row r="10" spans="1:28" x14ac:dyDescent="0.25">
      <c r="A10" s="1">
        <v>7</v>
      </c>
      <c r="B10" s="1" t="s">
        <v>88</v>
      </c>
      <c r="C10" s="1" t="s">
        <v>89</v>
      </c>
      <c r="D10" s="1">
        <v>45</v>
      </c>
      <c r="E10" s="1">
        <v>10</v>
      </c>
      <c r="F10" s="1">
        <v>36</v>
      </c>
      <c r="G10" s="1">
        <v>42</v>
      </c>
      <c r="H10" s="1">
        <v>52</v>
      </c>
      <c r="I10" s="1">
        <v>15</v>
      </c>
      <c r="J10" s="1">
        <v>42</v>
      </c>
      <c r="K10" s="1">
        <v>24</v>
      </c>
      <c r="L10" s="5">
        <f>D10/$D$2*$D$3</f>
        <v>9.6428571428571441</v>
      </c>
      <c r="M10" s="5">
        <f>E10/$E$2*$E$3</f>
        <v>1.3043478260869565</v>
      </c>
      <c r="N10" s="5">
        <f>F10/$F$2*$F$3</f>
        <v>6.545454545454545</v>
      </c>
      <c r="O10" s="5">
        <f>G10/$G$2*$G$3</f>
        <v>3.3600000000000003</v>
      </c>
      <c r="P10" s="5">
        <f>H10/$H$2*$H$3</f>
        <v>9.1764705882352953</v>
      </c>
      <c r="Q10" s="5">
        <f>I10/$I$2*$I$3</f>
        <v>1.25</v>
      </c>
      <c r="R10" s="5">
        <f>J10/$J$2*$J$3</f>
        <v>9.3333333333333339</v>
      </c>
      <c r="S10" s="5">
        <f>K10/$K$2*$K$3</f>
        <v>9.6</v>
      </c>
      <c r="T10" s="5">
        <f>SUM(L10:S10)</f>
        <v>50.21246343596728</v>
      </c>
      <c r="U10" s="1" t="s">
        <v>182</v>
      </c>
      <c r="W10" t="s">
        <v>187</v>
      </c>
      <c r="X10">
        <v>5</v>
      </c>
      <c r="Y10">
        <f t="shared" si="0"/>
        <v>4.1000000000000005</v>
      </c>
      <c r="Z10" s="6">
        <f>82-SUM(Z4:Z9)</f>
        <v>0</v>
      </c>
      <c r="AA10">
        <f>COUNTIF(U3:U338,"DD")</f>
        <v>0</v>
      </c>
      <c r="AB10">
        <f t="shared" si="2"/>
        <v>0</v>
      </c>
    </row>
    <row r="11" spans="1:28" x14ac:dyDescent="0.25">
      <c r="A11" s="1">
        <v>8</v>
      </c>
      <c r="B11" s="1" t="s">
        <v>162</v>
      </c>
      <c r="C11" s="1" t="s">
        <v>163</v>
      </c>
      <c r="D11" s="1">
        <v>61</v>
      </c>
      <c r="E11" s="1">
        <v>6</v>
      </c>
      <c r="F11" s="1">
        <v>8</v>
      </c>
      <c r="G11" s="1">
        <v>42</v>
      </c>
      <c r="H11" s="1">
        <v>64</v>
      </c>
      <c r="I11" s="1">
        <v>41</v>
      </c>
      <c r="J11" s="1">
        <v>32</v>
      </c>
      <c r="K11" s="1">
        <v>24</v>
      </c>
      <c r="L11" s="5">
        <f>D11/$D$2*$D$3</f>
        <v>13.071428571428571</v>
      </c>
      <c r="M11" s="5">
        <f>E11/$E$2*$E$3</f>
        <v>0.78260869565217384</v>
      </c>
      <c r="N11" s="5">
        <f>F11/$F$2*$F$3</f>
        <v>1.4545454545454546</v>
      </c>
      <c r="O11" s="5">
        <f>G11/$G$2*$G$3</f>
        <v>3.3600000000000003</v>
      </c>
      <c r="P11" s="5">
        <f>H11/$H$2*$H$3</f>
        <v>11.294117647058822</v>
      </c>
      <c r="Q11" s="5">
        <f>I11/$I$2*$I$3</f>
        <v>3.416666666666667</v>
      </c>
      <c r="R11" s="5">
        <f>J11/$J$2*$J$3</f>
        <v>7.1111111111111116</v>
      </c>
      <c r="S11" s="5">
        <f>K11/$K$2*$K$3</f>
        <v>9.6</v>
      </c>
      <c r="T11" s="5">
        <f>SUM(L11:S11)</f>
        <v>50.090478146462807</v>
      </c>
      <c r="U11" s="1" t="s">
        <v>182</v>
      </c>
      <c r="Z11" t="s">
        <v>191</v>
      </c>
    </row>
    <row r="12" spans="1:28" x14ac:dyDescent="0.25">
      <c r="A12" s="1">
        <v>9</v>
      </c>
      <c r="B12" s="1" t="s">
        <v>50</v>
      </c>
      <c r="C12" s="1" t="s">
        <v>51</v>
      </c>
      <c r="D12" s="1">
        <v>57</v>
      </c>
      <c r="E12" s="1">
        <v>31</v>
      </c>
      <c r="F12" s="1">
        <v>55</v>
      </c>
      <c r="G12" s="1">
        <v>47</v>
      </c>
      <c r="H12" s="1">
        <v>14</v>
      </c>
      <c r="I12" s="1">
        <v>4</v>
      </c>
      <c r="J12" s="1">
        <v>38</v>
      </c>
      <c r="K12" s="1">
        <v>20</v>
      </c>
      <c r="L12" s="5">
        <f>D12/$D$2*$D$3</f>
        <v>12.214285714285714</v>
      </c>
      <c r="M12" s="5">
        <f>E12/$E$2*$E$3</f>
        <v>4.0434782608695654</v>
      </c>
      <c r="N12" s="5">
        <f>F12/$F$2*$F$3</f>
        <v>10</v>
      </c>
      <c r="O12" s="5">
        <f>G12/$G$2*$G$3</f>
        <v>3.76</v>
      </c>
      <c r="P12" s="5">
        <f>H12/$H$2*$H$3</f>
        <v>2.4705882352941178</v>
      </c>
      <c r="Q12" s="5">
        <f>I12/$I$2*$I$3</f>
        <v>0.33333333333333331</v>
      </c>
      <c r="R12" s="5">
        <f>J12/$J$2*$J$3</f>
        <v>8.4444444444444446</v>
      </c>
      <c r="S12" s="5">
        <f>K12/$K$2*$K$3</f>
        <v>8</v>
      </c>
      <c r="T12" s="5">
        <f>SUM(L12:S12)</f>
        <v>49.266129988227171</v>
      </c>
      <c r="U12" s="1" t="s">
        <v>182</v>
      </c>
      <c r="Z12" t="s">
        <v>192</v>
      </c>
    </row>
    <row r="13" spans="1:28" x14ac:dyDescent="0.25">
      <c r="A13" s="1">
        <v>10</v>
      </c>
      <c r="B13" s="1" t="s">
        <v>120</v>
      </c>
      <c r="C13" s="1" t="s">
        <v>121</v>
      </c>
      <c r="D13" s="1">
        <v>60</v>
      </c>
      <c r="E13" s="1">
        <v>47</v>
      </c>
      <c r="F13" s="1">
        <v>64</v>
      </c>
      <c r="G13" s="1">
        <v>7</v>
      </c>
      <c r="H13" s="1">
        <v>34</v>
      </c>
      <c r="I13" s="1">
        <v>-9</v>
      </c>
      <c r="J13" s="1">
        <v>9</v>
      </c>
      <c r="K13" s="1">
        <v>23</v>
      </c>
      <c r="L13" s="5">
        <f>D13/$D$2*$D$3</f>
        <v>12.857142857142856</v>
      </c>
      <c r="M13" s="5">
        <f>E13/$E$2*$E$3</f>
        <v>6.1304347826086962</v>
      </c>
      <c r="N13" s="5">
        <f>F13/$F$2*$F$3</f>
        <v>11.636363636363637</v>
      </c>
      <c r="O13" s="5">
        <f>G13/$G$2*$G$3</f>
        <v>0.56000000000000005</v>
      </c>
      <c r="P13" s="5">
        <f>H13/$H$2*$H$3</f>
        <v>6</v>
      </c>
      <c r="Q13" s="5">
        <f>I13/$I$2*$I$3</f>
        <v>-0.75</v>
      </c>
      <c r="R13" s="5">
        <f>J13/$J$2*$J$3</f>
        <v>2</v>
      </c>
      <c r="S13" s="5">
        <f>K13/$K$2*$K$3</f>
        <v>9.2000000000000011</v>
      </c>
      <c r="T13" s="5">
        <f>SUM(L13:S13)</f>
        <v>47.633941276115195</v>
      </c>
      <c r="U13" s="1" t="s">
        <v>182</v>
      </c>
    </row>
    <row r="14" spans="1:28" x14ac:dyDescent="0.25">
      <c r="A14" s="1">
        <v>11</v>
      </c>
      <c r="B14" s="1" t="s">
        <v>60</v>
      </c>
      <c r="C14" s="1" t="s">
        <v>61</v>
      </c>
      <c r="D14" s="1">
        <v>57</v>
      </c>
      <c r="E14" s="1">
        <v>32</v>
      </c>
      <c r="F14" s="1">
        <v>42</v>
      </c>
      <c r="G14" s="1">
        <v>15</v>
      </c>
      <c r="H14" s="1">
        <v>24</v>
      </c>
      <c r="I14" s="1">
        <v>25</v>
      </c>
      <c r="J14" s="1">
        <v>34</v>
      </c>
      <c r="K14" s="1">
        <v>21</v>
      </c>
      <c r="L14" s="5">
        <f>D14/$D$2*$D$3</f>
        <v>12.214285714285714</v>
      </c>
      <c r="M14" s="5">
        <f>E14/$E$2*$E$3</f>
        <v>4.1739130434782608</v>
      </c>
      <c r="N14" s="5">
        <f>F14/$F$2*$F$3</f>
        <v>7.6363636363636367</v>
      </c>
      <c r="O14" s="5">
        <f>G14/$G$2*$G$3</f>
        <v>1.2</v>
      </c>
      <c r="P14" s="5">
        <f>H14/$H$2*$H$3</f>
        <v>4.2352941176470589</v>
      </c>
      <c r="Q14" s="5">
        <f>I14/$I$2*$I$3</f>
        <v>2.0833333333333335</v>
      </c>
      <c r="R14" s="5">
        <f>J14/$J$2*$J$3</f>
        <v>7.5555555555555554</v>
      </c>
      <c r="S14" s="5">
        <f>K14/$K$2*$K$3</f>
        <v>8.4</v>
      </c>
      <c r="T14" s="5">
        <f>SUM(L14:S14)</f>
        <v>47.498745400663552</v>
      </c>
      <c r="U14" s="1" t="s">
        <v>182</v>
      </c>
    </row>
    <row r="15" spans="1:28" x14ac:dyDescent="0.25">
      <c r="A15" s="1">
        <v>12</v>
      </c>
      <c r="B15" s="1" t="s">
        <v>136</v>
      </c>
      <c r="C15" s="1" t="s">
        <v>137</v>
      </c>
      <c r="D15" s="1">
        <v>26</v>
      </c>
      <c r="E15" s="1">
        <v>63</v>
      </c>
      <c r="F15" s="1">
        <v>46</v>
      </c>
      <c r="G15" s="1">
        <v>13</v>
      </c>
      <c r="H15" s="1">
        <v>33</v>
      </c>
      <c r="I15" s="1">
        <v>21</v>
      </c>
      <c r="J15" s="1">
        <v>34</v>
      </c>
      <c r="K15" s="1">
        <v>21</v>
      </c>
      <c r="L15" s="5">
        <f>D15/$D$2*$D$3</f>
        <v>5.5714285714285712</v>
      </c>
      <c r="M15" s="5">
        <f>E15/$E$2*$E$3</f>
        <v>8.2173913043478244</v>
      </c>
      <c r="N15" s="5">
        <f>F15/$F$2*$F$3</f>
        <v>8.3636363636363633</v>
      </c>
      <c r="O15" s="5">
        <f>G15/$G$2*$G$3</f>
        <v>1.04</v>
      </c>
      <c r="P15" s="5">
        <f>H15/$H$2*$H$3</f>
        <v>5.8235294117647056</v>
      </c>
      <c r="Q15" s="5">
        <f>I15/$I$2*$I$3</f>
        <v>1.75</v>
      </c>
      <c r="R15" s="5">
        <f>J15/$J$2*$J$3</f>
        <v>7.5555555555555554</v>
      </c>
      <c r="S15" s="5">
        <f>K15/$K$2*$K$3</f>
        <v>8.4</v>
      </c>
      <c r="T15" s="5">
        <f>SUM(L15:S15)</f>
        <v>46.721541206733015</v>
      </c>
      <c r="U15" s="1" t="s">
        <v>182</v>
      </c>
    </row>
    <row r="16" spans="1:28" x14ac:dyDescent="0.25">
      <c r="A16" s="1">
        <v>13</v>
      </c>
      <c r="B16" s="1" t="s">
        <v>102</v>
      </c>
      <c r="C16" s="1" t="s">
        <v>103</v>
      </c>
      <c r="D16" s="1">
        <v>26</v>
      </c>
      <c r="E16" s="1">
        <v>17</v>
      </c>
      <c r="F16" s="1">
        <v>51</v>
      </c>
      <c r="G16" s="1">
        <v>61</v>
      </c>
      <c r="H16" s="1">
        <v>40</v>
      </c>
      <c r="I16" s="1">
        <v>31</v>
      </c>
      <c r="J16" s="1">
        <v>33</v>
      </c>
      <c r="K16" s="1">
        <v>19</v>
      </c>
      <c r="L16" s="5">
        <f>D16/$D$2*$D$3</f>
        <v>5.5714285714285712</v>
      </c>
      <c r="M16" s="5">
        <f>E16/$E$2*$E$3</f>
        <v>2.2173913043478262</v>
      </c>
      <c r="N16" s="5">
        <f>F16/$F$2*$F$3</f>
        <v>9.2727272727272734</v>
      </c>
      <c r="O16" s="5">
        <f>G16/$G$2*$G$3</f>
        <v>4.88</v>
      </c>
      <c r="P16" s="5">
        <f>H16/$H$2*$H$3</f>
        <v>7.0588235294117645</v>
      </c>
      <c r="Q16" s="5">
        <f>I16/$I$2*$I$3</f>
        <v>2.5833333333333335</v>
      </c>
      <c r="R16" s="5">
        <f>J16/$J$2*$J$3</f>
        <v>7.333333333333333</v>
      </c>
      <c r="S16" s="5">
        <f>K16/$K$2*$K$3</f>
        <v>7.6</v>
      </c>
      <c r="T16" s="5">
        <f>SUM(L16:S16)</f>
        <v>46.5170373445821</v>
      </c>
      <c r="U16" s="1" t="s">
        <v>182</v>
      </c>
    </row>
    <row r="17" spans="1:21" x14ac:dyDescent="0.25">
      <c r="A17" s="1">
        <v>14</v>
      </c>
      <c r="B17" s="1" t="s">
        <v>156</v>
      </c>
      <c r="C17" s="1" t="s">
        <v>157</v>
      </c>
      <c r="D17" s="1">
        <v>45</v>
      </c>
      <c r="E17" s="1">
        <v>34</v>
      </c>
      <c r="F17" s="1">
        <v>32</v>
      </c>
      <c r="G17" s="1">
        <v>18</v>
      </c>
      <c r="H17" s="1">
        <v>13</v>
      </c>
      <c r="I17" s="1">
        <v>35</v>
      </c>
      <c r="J17" s="1">
        <v>44</v>
      </c>
      <c r="K17" s="1">
        <v>25</v>
      </c>
      <c r="L17" s="5">
        <f>D17/$D$2*$D$3</f>
        <v>9.6428571428571441</v>
      </c>
      <c r="M17" s="5">
        <f>E17/$E$2*$E$3</f>
        <v>4.4347826086956523</v>
      </c>
      <c r="N17" s="5">
        <f>F17/$F$2*$F$3</f>
        <v>5.8181818181818183</v>
      </c>
      <c r="O17" s="5">
        <f>G17/$G$2*$G$3</f>
        <v>1.44</v>
      </c>
      <c r="P17" s="5">
        <f>H17/$H$2*$H$3</f>
        <v>2.2941176470588238</v>
      </c>
      <c r="Q17" s="5">
        <f>I17/$I$2*$I$3</f>
        <v>2.916666666666667</v>
      </c>
      <c r="R17" s="5">
        <f>J17/$J$2*$J$3</f>
        <v>9.7777777777777768</v>
      </c>
      <c r="S17" s="5">
        <f>K17/$K$2*$K$3</f>
        <v>10</v>
      </c>
      <c r="T17" s="5">
        <f>SUM(L17:S17)</f>
        <v>46.324383661237881</v>
      </c>
      <c r="U17" s="1" t="s">
        <v>182</v>
      </c>
    </row>
    <row r="18" spans="1:21" x14ac:dyDescent="0.25">
      <c r="A18" s="1">
        <v>15</v>
      </c>
      <c r="B18" s="1" t="s">
        <v>172</v>
      </c>
      <c r="C18" s="1" t="s">
        <v>173</v>
      </c>
      <c r="D18" s="1">
        <v>31</v>
      </c>
      <c r="E18" s="1">
        <v>54</v>
      </c>
      <c r="F18" s="1">
        <v>31</v>
      </c>
      <c r="G18" s="1">
        <v>17</v>
      </c>
      <c r="H18" s="1">
        <v>54</v>
      </c>
      <c r="I18" s="1">
        <v>60</v>
      </c>
      <c r="J18" s="1">
        <v>8</v>
      </c>
      <c r="K18" s="1">
        <v>22</v>
      </c>
      <c r="L18" s="5">
        <f>D18/$D$2*$D$3</f>
        <v>6.6428571428571423</v>
      </c>
      <c r="M18" s="5">
        <f>E18/$E$2*$E$3</f>
        <v>7.0434782608695654</v>
      </c>
      <c r="N18" s="5">
        <f>F18/$F$2*$F$3</f>
        <v>5.6363636363636358</v>
      </c>
      <c r="O18" s="5">
        <f>G18/$G$2*$G$3</f>
        <v>1.36</v>
      </c>
      <c r="P18" s="5">
        <f>H18/$H$2*$H$3</f>
        <v>9.5294117647058822</v>
      </c>
      <c r="Q18" s="5">
        <f>I18/$I$2*$I$3</f>
        <v>5</v>
      </c>
      <c r="R18" s="5">
        <f>J18/$J$2*$J$3</f>
        <v>1.7777777777777779</v>
      </c>
      <c r="S18" s="5">
        <f>K18/$K$2*$K$3</f>
        <v>8.8000000000000007</v>
      </c>
      <c r="T18" s="5">
        <f>SUM(L18:S18)</f>
        <v>45.789888582574008</v>
      </c>
      <c r="U18" s="1" t="s">
        <v>182</v>
      </c>
    </row>
    <row r="19" spans="1:21" x14ac:dyDescent="0.25">
      <c r="A19" s="1">
        <v>16</v>
      </c>
      <c r="B19" s="1" t="s">
        <v>138</v>
      </c>
      <c r="C19" s="1" t="s">
        <v>139</v>
      </c>
      <c r="D19" s="1">
        <v>62</v>
      </c>
      <c r="E19" s="1">
        <v>54</v>
      </c>
      <c r="F19" s="1">
        <v>12</v>
      </c>
      <c r="G19" s="1">
        <v>-9</v>
      </c>
      <c r="H19" s="1">
        <v>57</v>
      </c>
      <c r="I19" s="1">
        <v>20</v>
      </c>
      <c r="J19" s="1">
        <v>10</v>
      </c>
      <c r="K19" s="1">
        <v>25</v>
      </c>
      <c r="L19" s="5">
        <f>D19/$D$2*$D$3</f>
        <v>13.285714285714285</v>
      </c>
      <c r="M19" s="5">
        <f>E19/$E$2*$E$3</f>
        <v>7.0434782608695654</v>
      </c>
      <c r="N19" s="5">
        <f>F19/$F$2*$F$3</f>
        <v>2.1818181818181817</v>
      </c>
      <c r="O19" s="5">
        <f>G19/$G$2*$G$3</f>
        <v>-0.72</v>
      </c>
      <c r="P19" s="5">
        <f>H19/$H$2*$H$3</f>
        <v>10.058823529411764</v>
      </c>
      <c r="Q19" s="5">
        <f>I19/$I$2*$I$3</f>
        <v>1.6666666666666665</v>
      </c>
      <c r="R19" s="5">
        <f>J19/$J$2*$J$3</f>
        <v>2.2222222222222223</v>
      </c>
      <c r="S19" s="5">
        <f>K19/$K$2*$K$3</f>
        <v>10</v>
      </c>
      <c r="T19" s="5">
        <f>SUM(L19:S19)</f>
        <v>45.738723146702689</v>
      </c>
      <c r="U19" s="1" t="s">
        <v>182</v>
      </c>
    </row>
    <row r="20" spans="1:21" x14ac:dyDescent="0.25">
      <c r="A20" s="1">
        <v>17</v>
      </c>
      <c r="B20" s="1" t="s">
        <v>140</v>
      </c>
      <c r="C20" s="1" t="s">
        <v>141</v>
      </c>
      <c r="D20" s="1">
        <v>2</v>
      </c>
      <c r="E20" s="1">
        <v>6</v>
      </c>
      <c r="F20" s="1">
        <v>46</v>
      </c>
      <c r="G20" s="1">
        <v>30</v>
      </c>
      <c r="H20" s="1">
        <v>59</v>
      </c>
      <c r="I20" s="1">
        <v>65</v>
      </c>
      <c r="J20" s="1">
        <v>37</v>
      </c>
      <c r="K20" s="1">
        <v>24</v>
      </c>
      <c r="L20" s="5">
        <f>D20/$D$2*$D$3</f>
        <v>0.42857142857142855</v>
      </c>
      <c r="M20" s="5">
        <f>E20/$E$2*$E$3</f>
        <v>0.78260869565217384</v>
      </c>
      <c r="N20" s="5">
        <f>F20/$F$2*$F$3</f>
        <v>8.3636363636363633</v>
      </c>
      <c r="O20" s="5">
        <f>G20/$G$2*$G$3</f>
        <v>2.4</v>
      </c>
      <c r="P20" s="5">
        <f>H20/$H$2*$H$3</f>
        <v>10.411764705882353</v>
      </c>
      <c r="Q20" s="5">
        <f>I20/$I$2*$I$3</f>
        <v>5.4166666666666661</v>
      </c>
      <c r="R20" s="5">
        <f>J20/$J$2*$J$3</f>
        <v>8.2222222222222214</v>
      </c>
      <c r="S20" s="5">
        <f>K20/$K$2*$K$3</f>
        <v>9.6</v>
      </c>
      <c r="T20" s="5">
        <f>SUM(L20:S20)</f>
        <v>45.62547008263121</v>
      </c>
      <c r="U20" s="1" t="s">
        <v>182</v>
      </c>
    </row>
    <row r="21" spans="1:21" x14ac:dyDescent="0.25">
      <c r="A21" s="1">
        <v>18</v>
      </c>
      <c r="B21" s="1" t="s">
        <v>92</v>
      </c>
      <c r="C21" s="1" t="s">
        <v>93</v>
      </c>
      <c r="D21" s="1">
        <v>61</v>
      </c>
      <c r="E21" s="1">
        <v>38</v>
      </c>
      <c r="F21" s="1">
        <v>28</v>
      </c>
      <c r="G21" s="1">
        <v>49</v>
      </c>
      <c r="H21" s="1">
        <v>-10</v>
      </c>
      <c r="I21" s="1">
        <v>52</v>
      </c>
      <c r="J21" s="1">
        <v>23</v>
      </c>
      <c r="K21" s="1">
        <v>25</v>
      </c>
      <c r="L21" s="5">
        <f>D21/$D$2*$D$3</f>
        <v>13.071428571428571</v>
      </c>
      <c r="M21" s="5">
        <f>E21/$E$2*$E$3</f>
        <v>4.9565217391304346</v>
      </c>
      <c r="N21" s="5">
        <f>F21/$F$2*$F$3</f>
        <v>5.0909090909090899</v>
      </c>
      <c r="O21" s="5">
        <f>G21/$G$2*$G$3</f>
        <v>3.92</v>
      </c>
      <c r="P21" s="5">
        <f>H21/$H$2*$H$3</f>
        <v>-1.7647058823529411</v>
      </c>
      <c r="Q21" s="5">
        <f>I21/$I$2*$I$3</f>
        <v>4.3333333333333339</v>
      </c>
      <c r="R21" s="5">
        <f>J21/$J$2*$J$3</f>
        <v>5.1111111111111107</v>
      </c>
      <c r="S21" s="5">
        <f>K21/$K$2*$K$3</f>
        <v>10</v>
      </c>
      <c r="T21" s="5">
        <f>SUM(L21:S21)</f>
        <v>44.718597963559603</v>
      </c>
      <c r="U21" s="1" t="s">
        <v>182</v>
      </c>
    </row>
    <row r="22" spans="1:21" x14ac:dyDescent="0.25">
      <c r="A22" s="1">
        <v>19</v>
      </c>
      <c r="B22" s="1" t="s">
        <v>128</v>
      </c>
      <c r="C22" s="1" t="s">
        <v>129</v>
      </c>
      <c r="D22" s="1">
        <v>16</v>
      </c>
      <c r="E22" s="1">
        <v>47</v>
      </c>
      <c r="F22" s="1">
        <v>25</v>
      </c>
      <c r="G22" s="1">
        <v>62</v>
      </c>
      <c r="H22" s="1">
        <v>55</v>
      </c>
      <c r="I22" s="1">
        <v>57</v>
      </c>
      <c r="J22" s="1">
        <v>10</v>
      </c>
      <c r="K22" s="1">
        <v>19</v>
      </c>
      <c r="L22" s="5">
        <f>D22/$D$2*$D$3</f>
        <v>3.4285714285714284</v>
      </c>
      <c r="M22" s="5">
        <f>E22/$E$2*$E$3</f>
        <v>6.1304347826086962</v>
      </c>
      <c r="N22" s="5">
        <f>F22/$F$2*$F$3</f>
        <v>4.545454545454545</v>
      </c>
      <c r="O22" s="5">
        <f>G22/$G$2*$G$3</f>
        <v>4.96</v>
      </c>
      <c r="P22" s="5">
        <f>H22/$H$2*$H$3</f>
        <v>9.7058823529411775</v>
      </c>
      <c r="Q22" s="5">
        <f>I22/$I$2*$I$3</f>
        <v>4.75</v>
      </c>
      <c r="R22" s="5">
        <f>J22/$J$2*$J$3</f>
        <v>2.2222222222222223</v>
      </c>
      <c r="S22" s="5">
        <f>K22/$K$2*$K$3</f>
        <v>7.6</v>
      </c>
      <c r="T22" s="5">
        <f>SUM(L22:S22)</f>
        <v>43.34256533179807</v>
      </c>
      <c r="U22" s="1" t="s">
        <v>183</v>
      </c>
    </row>
    <row r="23" spans="1:21" x14ac:dyDescent="0.25">
      <c r="A23" s="1">
        <v>20</v>
      </c>
      <c r="B23" s="1" t="s">
        <v>68</v>
      </c>
      <c r="C23" s="1" t="s">
        <v>69</v>
      </c>
      <c r="D23" s="1">
        <v>28</v>
      </c>
      <c r="E23" s="1">
        <v>44</v>
      </c>
      <c r="F23" s="1">
        <v>64</v>
      </c>
      <c r="G23" s="1">
        <v>60</v>
      </c>
      <c r="H23" s="1">
        <v>1</v>
      </c>
      <c r="I23" s="1">
        <v>61</v>
      </c>
      <c r="J23" s="1">
        <v>6</v>
      </c>
      <c r="K23" s="1">
        <v>21</v>
      </c>
      <c r="L23" s="5">
        <f>D23/$D$2*$D$3</f>
        <v>6</v>
      </c>
      <c r="M23" s="5">
        <f>E23/$E$2*$E$3</f>
        <v>5.7391304347826093</v>
      </c>
      <c r="N23" s="5">
        <f>F23/$F$2*$F$3</f>
        <v>11.636363636363637</v>
      </c>
      <c r="O23" s="5">
        <f>G23/$G$2*$G$3</f>
        <v>4.8</v>
      </c>
      <c r="P23" s="5">
        <f>H23/$H$2*$H$3</f>
        <v>0.1764705882352941</v>
      </c>
      <c r="Q23" s="5">
        <f>I23/$I$2*$I$3</f>
        <v>5.083333333333333</v>
      </c>
      <c r="R23" s="5">
        <f>J23/$J$2*$J$3</f>
        <v>1.3333333333333333</v>
      </c>
      <c r="S23" s="5">
        <f>K23/$K$2*$K$3</f>
        <v>8.4</v>
      </c>
      <c r="T23" s="5">
        <f>SUM(L23:S23)</f>
        <v>43.168631326048207</v>
      </c>
      <c r="U23" s="1" t="s">
        <v>183</v>
      </c>
    </row>
    <row r="24" spans="1:21" x14ac:dyDescent="0.25">
      <c r="A24" s="1">
        <v>21</v>
      </c>
      <c r="B24" s="1" t="s">
        <v>116</v>
      </c>
      <c r="C24" s="1" t="s">
        <v>117</v>
      </c>
      <c r="D24" s="1">
        <v>45</v>
      </c>
      <c r="E24" s="1">
        <v>37</v>
      </c>
      <c r="F24" s="1">
        <v>17</v>
      </c>
      <c r="G24" s="1">
        <v>36</v>
      </c>
      <c r="H24" s="1">
        <v>14</v>
      </c>
      <c r="I24" s="1">
        <v>13</v>
      </c>
      <c r="J24" s="1">
        <v>43</v>
      </c>
      <c r="K24" s="1">
        <v>24</v>
      </c>
      <c r="L24" s="5">
        <f>D24/$D$2*$D$3</f>
        <v>9.6428571428571441</v>
      </c>
      <c r="M24" s="5">
        <f>E24/$E$2*$E$3</f>
        <v>4.8260869565217384</v>
      </c>
      <c r="N24" s="5">
        <f>F24/$F$2*$F$3</f>
        <v>3.0909090909090908</v>
      </c>
      <c r="O24" s="5">
        <f>G24/$G$2*$G$3</f>
        <v>2.88</v>
      </c>
      <c r="P24" s="5">
        <f>H24/$H$2*$H$3</f>
        <v>2.4705882352941178</v>
      </c>
      <c r="Q24" s="5">
        <f>I24/$I$2*$I$3</f>
        <v>1.0833333333333335</v>
      </c>
      <c r="R24" s="5">
        <f>J24/$J$2*$J$3</f>
        <v>9.5555555555555554</v>
      </c>
      <c r="S24" s="5">
        <f>K24/$K$2*$K$3</f>
        <v>9.6</v>
      </c>
      <c r="T24" s="5">
        <f>SUM(L24:S24)</f>
        <v>43.14933031447098</v>
      </c>
      <c r="U24" s="1" t="s">
        <v>183</v>
      </c>
    </row>
    <row r="25" spans="1:21" x14ac:dyDescent="0.25">
      <c r="A25" s="1">
        <v>22</v>
      </c>
      <c r="B25" s="1" t="s">
        <v>170</v>
      </c>
      <c r="C25" s="1" t="s">
        <v>171</v>
      </c>
      <c r="D25" s="1">
        <v>40</v>
      </c>
      <c r="E25" s="1">
        <v>41</v>
      </c>
      <c r="F25" s="1">
        <v>-8</v>
      </c>
      <c r="G25" s="1">
        <v>15</v>
      </c>
      <c r="H25" s="1">
        <v>54</v>
      </c>
      <c r="I25" s="1">
        <v>58</v>
      </c>
      <c r="J25" s="1">
        <v>31</v>
      </c>
      <c r="K25" s="1">
        <v>20</v>
      </c>
      <c r="L25" s="5">
        <f>D25/$D$2*$D$3</f>
        <v>8.5714285714285712</v>
      </c>
      <c r="M25" s="5">
        <f>E25/$E$2*$E$3</f>
        <v>5.3478260869565215</v>
      </c>
      <c r="N25" s="5">
        <f>F25/$F$2*$F$3</f>
        <v>-1.4545454545454546</v>
      </c>
      <c r="O25" s="5">
        <f>G25/$G$2*$G$3</f>
        <v>1.2</v>
      </c>
      <c r="P25" s="5">
        <f>H25/$H$2*$H$3</f>
        <v>9.5294117647058822</v>
      </c>
      <c r="Q25" s="5">
        <f>I25/$I$2*$I$3</f>
        <v>4.833333333333333</v>
      </c>
      <c r="R25" s="5">
        <f>J25/$J$2*$J$3</f>
        <v>6.8888888888888893</v>
      </c>
      <c r="S25" s="5">
        <f>K25/$K$2*$K$3</f>
        <v>8</v>
      </c>
      <c r="T25" s="5">
        <f>SUM(L25:S25)</f>
        <v>42.916343190767741</v>
      </c>
      <c r="U25" s="1" t="s">
        <v>183</v>
      </c>
    </row>
    <row r="26" spans="1:21" x14ac:dyDescent="0.25">
      <c r="A26" s="1">
        <v>23</v>
      </c>
      <c r="B26" s="1" t="s">
        <v>62</v>
      </c>
      <c r="C26" s="1" t="s">
        <v>63</v>
      </c>
      <c r="D26" s="1">
        <v>52</v>
      </c>
      <c r="E26" s="1">
        <v>10</v>
      </c>
      <c r="F26" s="1">
        <v>47</v>
      </c>
      <c r="G26" s="1">
        <v>28</v>
      </c>
      <c r="H26" s="1">
        <v>11</v>
      </c>
      <c r="I26" s="1">
        <v>0</v>
      </c>
      <c r="J26" s="1">
        <v>35</v>
      </c>
      <c r="K26" s="1">
        <v>23</v>
      </c>
      <c r="L26" s="5">
        <f>D26/$D$2*$D$3</f>
        <v>11.142857142857142</v>
      </c>
      <c r="M26" s="5">
        <f>E26/$E$2*$E$3</f>
        <v>1.3043478260869565</v>
      </c>
      <c r="N26" s="5">
        <f>F26/$F$2*$F$3</f>
        <v>8.545454545454545</v>
      </c>
      <c r="O26" s="5">
        <f>G26/$G$2*$G$3</f>
        <v>2.2400000000000002</v>
      </c>
      <c r="P26" s="5">
        <f>H26/$H$2*$H$3</f>
        <v>1.9411764705882355</v>
      </c>
      <c r="Q26" s="5">
        <f>I26/$I$2*$I$3</f>
        <v>0</v>
      </c>
      <c r="R26" s="5">
        <f>J26/$J$2*$J$3</f>
        <v>7.7777777777777777</v>
      </c>
      <c r="S26" s="5">
        <f>K26/$K$2*$K$3</f>
        <v>9.2000000000000011</v>
      </c>
      <c r="T26" s="5">
        <f>SUM(L26:S26)</f>
        <v>42.151613762764661</v>
      </c>
      <c r="U26" s="1" t="s">
        <v>183</v>
      </c>
    </row>
    <row r="27" spans="1:21" x14ac:dyDescent="0.25">
      <c r="A27" s="1">
        <v>24</v>
      </c>
      <c r="B27" s="1" t="s">
        <v>64</v>
      </c>
      <c r="C27" s="1" t="s">
        <v>65</v>
      </c>
      <c r="D27" s="1">
        <v>35</v>
      </c>
      <c r="E27" s="1">
        <v>64</v>
      </c>
      <c r="F27" s="1">
        <v>39</v>
      </c>
      <c r="G27" s="1">
        <v>-9</v>
      </c>
      <c r="H27" s="1">
        <v>9</v>
      </c>
      <c r="I27" s="1">
        <v>35</v>
      </c>
      <c r="J27" s="1">
        <v>30</v>
      </c>
      <c r="K27" s="1">
        <v>21</v>
      </c>
      <c r="L27" s="5">
        <f>D27/$D$2*$D$3</f>
        <v>7.5</v>
      </c>
      <c r="M27" s="5">
        <f>E27/$E$2*$E$3</f>
        <v>8.3478260869565215</v>
      </c>
      <c r="N27" s="5">
        <f>F27/$F$2*$F$3</f>
        <v>7.0909090909090908</v>
      </c>
      <c r="O27" s="5">
        <f>G27/$G$2*$G$3</f>
        <v>-0.72</v>
      </c>
      <c r="P27" s="5">
        <f>H27/$H$2*$H$3</f>
        <v>1.588235294117647</v>
      </c>
      <c r="Q27" s="5">
        <f>I27/$I$2*$I$3</f>
        <v>2.916666666666667</v>
      </c>
      <c r="R27" s="5">
        <f>J27/$J$2*$J$3</f>
        <v>6.6666666666666661</v>
      </c>
      <c r="S27" s="5">
        <f>K27/$K$2*$K$3</f>
        <v>8.4</v>
      </c>
      <c r="T27" s="5">
        <f>SUM(L27:S27)</f>
        <v>41.790303805316597</v>
      </c>
      <c r="U27" s="1" t="s">
        <v>183</v>
      </c>
    </row>
    <row r="28" spans="1:21" x14ac:dyDescent="0.25">
      <c r="A28" s="1">
        <v>25</v>
      </c>
      <c r="B28" s="1" t="s">
        <v>54</v>
      </c>
      <c r="C28" s="1" t="s">
        <v>55</v>
      </c>
      <c r="D28" s="1">
        <v>62</v>
      </c>
      <c r="E28" s="1">
        <v>16</v>
      </c>
      <c r="F28" s="1">
        <v>6</v>
      </c>
      <c r="G28" s="1">
        <v>62</v>
      </c>
      <c r="H28" s="1">
        <v>50</v>
      </c>
      <c r="I28" s="1">
        <v>-9</v>
      </c>
      <c r="J28" s="1">
        <v>13</v>
      </c>
      <c r="K28" s="1">
        <v>23</v>
      </c>
      <c r="L28" s="5">
        <f>D28/$D$2*$D$3</f>
        <v>13.285714285714285</v>
      </c>
      <c r="M28" s="5">
        <f>E28/$E$2*$E$3</f>
        <v>2.0869565217391304</v>
      </c>
      <c r="N28" s="5">
        <f>F28/$F$2*$F$3</f>
        <v>1.0909090909090908</v>
      </c>
      <c r="O28" s="5">
        <f>G28/$G$2*$G$3</f>
        <v>4.96</v>
      </c>
      <c r="P28" s="5">
        <f>H28/$H$2*$H$3</f>
        <v>8.8235294117647065</v>
      </c>
      <c r="Q28" s="5">
        <f>I28/$I$2*$I$3</f>
        <v>-0.75</v>
      </c>
      <c r="R28" s="5">
        <f>J28/$J$2*$J$3</f>
        <v>2.8888888888888884</v>
      </c>
      <c r="S28" s="5">
        <f>K28/$K$2*$K$3</f>
        <v>9.2000000000000011</v>
      </c>
      <c r="T28" s="5">
        <f>SUM(L28:S28)</f>
        <v>41.585998199016103</v>
      </c>
      <c r="U28" s="1" t="s">
        <v>183</v>
      </c>
    </row>
    <row r="29" spans="1:21" x14ac:dyDescent="0.25">
      <c r="A29" s="1">
        <v>26</v>
      </c>
      <c r="B29" s="1" t="s">
        <v>16</v>
      </c>
      <c r="C29" s="1" t="s">
        <v>17</v>
      </c>
      <c r="D29" s="1">
        <v>-2</v>
      </c>
      <c r="E29" s="1">
        <v>63</v>
      </c>
      <c r="F29" s="1">
        <v>19</v>
      </c>
      <c r="G29" s="1">
        <v>56</v>
      </c>
      <c r="H29" s="1">
        <v>38</v>
      </c>
      <c r="I29" s="1">
        <v>60</v>
      </c>
      <c r="J29" s="1">
        <v>24</v>
      </c>
      <c r="K29" s="1">
        <v>21</v>
      </c>
      <c r="L29" s="5">
        <f>D29/$D$2*$D$3</f>
        <v>-0.42857142857142855</v>
      </c>
      <c r="M29" s="5">
        <f>E29/$E$2*$E$3</f>
        <v>8.2173913043478244</v>
      </c>
      <c r="N29" s="5">
        <f>F29/$F$2*$F$3</f>
        <v>3.4545454545454546</v>
      </c>
      <c r="O29" s="5">
        <f>G29/$G$2*$G$3</f>
        <v>4.4800000000000004</v>
      </c>
      <c r="P29" s="5">
        <f>H29/$H$2*$H$3</f>
        <v>6.7058823529411766</v>
      </c>
      <c r="Q29" s="5">
        <f>I29/$I$2*$I$3</f>
        <v>5</v>
      </c>
      <c r="R29" s="5">
        <f>J29/$J$2*$J$3</f>
        <v>5.333333333333333</v>
      </c>
      <c r="S29" s="5">
        <f>K29/$K$2*$K$3</f>
        <v>8.4</v>
      </c>
      <c r="T29" s="5">
        <f>SUM(L29:S29)</f>
        <v>41.162581016596363</v>
      </c>
      <c r="U29" s="1" t="s">
        <v>183</v>
      </c>
    </row>
    <row r="30" spans="1:21" x14ac:dyDescent="0.25">
      <c r="A30" s="1">
        <v>27</v>
      </c>
      <c r="B30" s="1" t="s">
        <v>106</v>
      </c>
      <c r="C30" s="1" t="s">
        <v>107</v>
      </c>
      <c r="D30" s="1">
        <v>56</v>
      </c>
      <c r="E30" s="1">
        <v>-10</v>
      </c>
      <c r="F30" s="1">
        <v>18</v>
      </c>
      <c r="G30" s="1">
        <v>22</v>
      </c>
      <c r="H30" s="1">
        <v>63</v>
      </c>
      <c r="I30" s="1">
        <v>38</v>
      </c>
      <c r="J30" s="1">
        <v>15</v>
      </c>
      <c r="K30" s="1">
        <v>19</v>
      </c>
      <c r="L30" s="5">
        <f>D30/$D$2*$D$3</f>
        <v>12</v>
      </c>
      <c r="M30" s="5">
        <f>E30/$E$2*$E$3</f>
        <v>-1.3043478260869565</v>
      </c>
      <c r="N30" s="5">
        <f>F30/$F$2*$F$3</f>
        <v>3.2727272727272725</v>
      </c>
      <c r="O30" s="5">
        <f>G30/$G$2*$G$3</f>
        <v>1.7599999999999998</v>
      </c>
      <c r="P30" s="5">
        <f>H30/$H$2*$H$3</f>
        <v>11.117647058823529</v>
      </c>
      <c r="Q30" s="5">
        <f>I30/$I$2*$I$3</f>
        <v>3.1666666666666665</v>
      </c>
      <c r="R30" s="5">
        <f>J30/$J$2*$J$3</f>
        <v>3.333333333333333</v>
      </c>
      <c r="S30" s="5">
        <f>K30/$K$2*$K$3</f>
        <v>7.6</v>
      </c>
      <c r="T30" s="5">
        <f>SUM(L30:S30)</f>
        <v>40.946026505463848</v>
      </c>
      <c r="U30" s="1" t="s">
        <v>183</v>
      </c>
    </row>
    <row r="31" spans="1:21" x14ac:dyDescent="0.25">
      <c r="A31" s="1">
        <v>28</v>
      </c>
      <c r="B31" s="1" t="s">
        <v>42</v>
      </c>
      <c r="C31" s="1" t="s">
        <v>43</v>
      </c>
      <c r="D31" s="1">
        <v>46</v>
      </c>
      <c r="E31" s="1">
        <v>-1</v>
      </c>
      <c r="F31" s="1">
        <v>51</v>
      </c>
      <c r="G31" s="1">
        <v>20</v>
      </c>
      <c r="H31" s="1">
        <v>25</v>
      </c>
      <c r="I31" s="1">
        <v>16</v>
      </c>
      <c r="J31" s="1">
        <v>24</v>
      </c>
      <c r="K31" s="1">
        <v>23</v>
      </c>
      <c r="L31" s="5">
        <f>D31/$D$2*$D$3</f>
        <v>9.8571428571428577</v>
      </c>
      <c r="M31" s="5">
        <f>E31/$E$2*$E$3</f>
        <v>-0.13043478260869565</v>
      </c>
      <c r="N31" s="5">
        <f>F31/$F$2*$F$3</f>
        <v>9.2727272727272734</v>
      </c>
      <c r="O31" s="5">
        <f>G31/$G$2*$G$3</f>
        <v>1.6</v>
      </c>
      <c r="P31" s="5">
        <f>H31/$H$2*$H$3</f>
        <v>4.4117647058823533</v>
      </c>
      <c r="Q31" s="5">
        <f>I31/$I$2*$I$3</f>
        <v>1.3333333333333333</v>
      </c>
      <c r="R31" s="5">
        <f>J31/$J$2*$J$3</f>
        <v>5.333333333333333</v>
      </c>
      <c r="S31" s="5">
        <f>K31/$K$2*$K$3</f>
        <v>9.2000000000000011</v>
      </c>
      <c r="T31" s="5">
        <f>SUM(L31:S31)</f>
        <v>40.877866719810456</v>
      </c>
      <c r="U31" s="1" t="s">
        <v>183</v>
      </c>
    </row>
    <row r="32" spans="1:21" x14ac:dyDescent="0.25">
      <c r="A32" s="1">
        <v>29</v>
      </c>
      <c r="B32" s="1" t="s">
        <v>58</v>
      </c>
      <c r="C32" s="1" t="s">
        <v>59</v>
      </c>
      <c r="D32" s="1">
        <v>39</v>
      </c>
      <c r="E32" s="1">
        <v>64</v>
      </c>
      <c r="F32" s="1">
        <v>9</v>
      </c>
      <c r="G32" s="1">
        <v>27</v>
      </c>
      <c r="H32" s="1">
        <v>5</v>
      </c>
      <c r="I32" s="1">
        <v>27</v>
      </c>
      <c r="J32" s="1">
        <v>36</v>
      </c>
      <c r="K32" s="1">
        <v>22</v>
      </c>
      <c r="L32" s="5">
        <f>D32/$D$2*$D$3</f>
        <v>8.3571428571428577</v>
      </c>
      <c r="M32" s="5">
        <f>E32/$E$2*$E$3</f>
        <v>8.3478260869565215</v>
      </c>
      <c r="N32" s="5">
        <f>F32/$F$2*$F$3</f>
        <v>1.6363636363636362</v>
      </c>
      <c r="O32" s="5">
        <f>G32/$G$2*$G$3</f>
        <v>2.16</v>
      </c>
      <c r="P32" s="5">
        <f>H32/$H$2*$H$3</f>
        <v>0.88235294117647056</v>
      </c>
      <c r="Q32" s="5">
        <f>I32/$I$2*$I$3</f>
        <v>2.25</v>
      </c>
      <c r="R32" s="5">
        <f>J32/$J$2*$J$3</f>
        <v>8</v>
      </c>
      <c r="S32" s="5">
        <f>K32/$K$2*$K$3</f>
        <v>8.8000000000000007</v>
      </c>
      <c r="T32" s="5">
        <f>SUM(L32:S32)</f>
        <v>40.433685521639489</v>
      </c>
      <c r="U32" s="1" t="s">
        <v>183</v>
      </c>
    </row>
    <row r="33" spans="1:21" x14ac:dyDescent="0.25">
      <c r="A33" s="1">
        <v>30</v>
      </c>
      <c r="B33" s="1" t="s">
        <v>76</v>
      </c>
      <c r="C33" s="1" t="s">
        <v>77</v>
      </c>
      <c r="D33" s="1">
        <v>5</v>
      </c>
      <c r="E33" s="1">
        <v>5</v>
      </c>
      <c r="F33" s="1">
        <v>52</v>
      </c>
      <c r="G33" s="1">
        <v>45</v>
      </c>
      <c r="H33" s="1">
        <v>54</v>
      </c>
      <c r="I33" s="1">
        <v>-7</v>
      </c>
      <c r="J33" s="1">
        <v>33</v>
      </c>
      <c r="K33" s="1">
        <v>23</v>
      </c>
      <c r="L33" s="5">
        <f>D33/$D$2*$D$3</f>
        <v>1.0714285714285714</v>
      </c>
      <c r="M33" s="5">
        <f>E33/$E$2*$E$3</f>
        <v>0.65217391304347827</v>
      </c>
      <c r="N33" s="5">
        <f>F33/$F$2*$F$3</f>
        <v>9.454545454545455</v>
      </c>
      <c r="O33" s="5">
        <f>G33/$G$2*$G$3</f>
        <v>3.5999999999999996</v>
      </c>
      <c r="P33" s="5">
        <f>H33/$H$2*$H$3</f>
        <v>9.5294117647058822</v>
      </c>
      <c r="Q33" s="5">
        <f>I33/$I$2*$I$3</f>
        <v>-0.58333333333333337</v>
      </c>
      <c r="R33" s="5">
        <f>J33/$J$2*$J$3</f>
        <v>7.333333333333333</v>
      </c>
      <c r="S33" s="5">
        <f>K33/$K$2*$K$3</f>
        <v>9.2000000000000011</v>
      </c>
      <c r="T33" s="5">
        <f>SUM(L33:S33)</f>
        <v>40.257559703723388</v>
      </c>
      <c r="U33" s="1" t="s">
        <v>183</v>
      </c>
    </row>
    <row r="34" spans="1:21" x14ac:dyDescent="0.25">
      <c r="A34" s="1">
        <v>31</v>
      </c>
      <c r="B34" s="1" t="s">
        <v>78</v>
      </c>
      <c r="C34" s="1" t="s">
        <v>79</v>
      </c>
      <c r="D34" s="1">
        <v>6</v>
      </c>
      <c r="E34" s="1">
        <v>40</v>
      </c>
      <c r="F34" s="1">
        <v>29</v>
      </c>
      <c r="G34" s="1">
        <v>55</v>
      </c>
      <c r="H34" s="1">
        <v>35</v>
      </c>
      <c r="I34" s="1">
        <v>47</v>
      </c>
      <c r="J34" s="1">
        <v>17</v>
      </c>
      <c r="K34" s="1">
        <v>25</v>
      </c>
      <c r="L34" s="5">
        <f>D34/$D$2*$D$3</f>
        <v>1.2857142857142858</v>
      </c>
      <c r="M34" s="5">
        <f>E34/$E$2*$E$3</f>
        <v>5.2173913043478262</v>
      </c>
      <c r="N34" s="5">
        <f>F34/$F$2*$F$3</f>
        <v>5.2727272727272725</v>
      </c>
      <c r="O34" s="5">
        <f>G34/$G$2*$G$3</f>
        <v>4.4000000000000004</v>
      </c>
      <c r="P34" s="5">
        <f>H34/$H$2*$H$3</f>
        <v>6.1764705882352935</v>
      </c>
      <c r="Q34" s="5">
        <f>I34/$I$2*$I$3</f>
        <v>3.9166666666666665</v>
      </c>
      <c r="R34" s="5">
        <f>J34/$J$2*$J$3</f>
        <v>3.7777777777777777</v>
      </c>
      <c r="S34" s="5">
        <f>K34/$K$2*$K$3</f>
        <v>10</v>
      </c>
      <c r="T34" s="5">
        <f>SUM(L34:S34)</f>
        <v>40.046747895469125</v>
      </c>
      <c r="U34" s="1" t="s">
        <v>183</v>
      </c>
    </row>
    <row r="35" spans="1:21" x14ac:dyDescent="0.25">
      <c r="A35" s="1">
        <v>32</v>
      </c>
      <c r="B35" s="1" t="s">
        <v>154</v>
      </c>
      <c r="C35" s="1" t="s">
        <v>155</v>
      </c>
      <c r="D35" s="1">
        <v>39</v>
      </c>
      <c r="E35" s="1">
        <v>24</v>
      </c>
      <c r="F35" s="1">
        <v>42</v>
      </c>
      <c r="G35" s="1">
        <v>59</v>
      </c>
      <c r="H35" s="1">
        <v>25</v>
      </c>
      <c r="I35" s="1">
        <v>26</v>
      </c>
      <c r="J35" s="1">
        <v>5</v>
      </c>
      <c r="K35" s="1">
        <v>21</v>
      </c>
      <c r="L35" s="5">
        <f>D35/$D$2*$D$3</f>
        <v>8.3571428571428577</v>
      </c>
      <c r="M35" s="5">
        <f>E35/$E$2*$E$3</f>
        <v>3.1304347826086953</v>
      </c>
      <c r="N35" s="5">
        <f>F35/$F$2*$F$3</f>
        <v>7.6363636363636367</v>
      </c>
      <c r="O35" s="5">
        <f>G35/$G$2*$G$3</f>
        <v>4.72</v>
      </c>
      <c r="P35" s="5">
        <f>H35/$H$2*$H$3</f>
        <v>4.4117647058823533</v>
      </c>
      <c r="Q35" s="5">
        <f>I35/$I$2*$I$3</f>
        <v>2.166666666666667</v>
      </c>
      <c r="R35" s="5">
        <f>J35/$J$2*$J$3</f>
        <v>1.1111111111111112</v>
      </c>
      <c r="S35" s="5">
        <f>K35/$K$2*$K$3</f>
        <v>8.4</v>
      </c>
      <c r="T35" s="5">
        <f>SUM(L35:S35)</f>
        <v>39.933483759775321</v>
      </c>
      <c r="U35" s="1" t="s">
        <v>183</v>
      </c>
    </row>
    <row r="36" spans="1:21" x14ac:dyDescent="0.25">
      <c r="A36" s="1">
        <v>33</v>
      </c>
      <c r="B36" s="1" t="s">
        <v>134</v>
      </c>
      <c r="C36" s="1" t="s">
        <v>135</v>
      </c>
      <c r="D36" s="1">
        <v>-6</v>
      </c>
      <c r="E36" s="1">
        <v>-2</v>
      </c>
      <c r="F36" s="1">
        <v>54</v>
      </c>
      <c r="G36" s="1">
        <v>36</v>
      </c>
      <c r="H36" s="1">
        <v>65</v>
      </c>
      <c r="I36" s="1">
        <v>54</v>
      </c>
      <c r="J36" s="1">
        <v>14</v>
      </c>
      <c r="K36" s="1">
        <v>24</v>
      </c>
      <c r="L36" s="5">
        <f>D36/$D$2*$D$3</f>
        <v>-1.2857142857142858</v>
      </c>
      <c r="M36" s="5">
        <f>E36/$E$2*$E$3</f>
        <v>-0.2608695652173913</v>
      </c>
      <c r="N36" s="5">
        <f>F36/$F$2*$F$3</f>
        <v>9.8181818181818183</v>
      </c>
      <c r="O36" s="5">
        <f>G36/$G$2*$G$3</f>
        <v>2.88</v>
      </c>
      <c r="P36" s="5">
        <f>H36/$H$2*$H$3</f>
        <v>11.470588235294116</v>
      </c>
      <c r="Q36" s="5">
        <f>I36/$I$2*$I$3</f>
        <v>4.5</v>
      </c>
      <c r="R36" s="5">
        <f>J36/$J$2*$J$3</f>
        <v>3.1111111111111112</v>
      </c>
      <c r="S36" s="5">
        <f>K36/$K$2*$K$3</f>
        <v>9.6</v>
      </c>
      <c r="T36" s="5">
        <f>SUM(L36:S36)</f>
        <v>39.833297313655365</v>
      </c>
      <c r="U36" s="1" t="s">
        <v>183</v>
      </c>
    </row>
    <row r="37" spans="1:21" x14ac:dyDescent="0.25">
      <c r="A37" s="1">
        <v>34</v>
      </c>
      <c r="B37" s="1" t="s">
        <v>14</v>
      </c>
      <c r="C37" s="1" t="s">
        <v>15</v>
      </c>
      <c r="D37" s="1">
        <v>42</v>
      </c>
      <c r="E37" s="1">
        <v>34</v>
      </c>
      <c r="F37" s="1">
        <v>36</v>
      </c>
      <c r="G37" s="1">
        <v>25</v>
      </c>
      <c r="H37" s="1">
        <v>10</v>
      </c>
      <c r="I37" s="1">
        <v>34</v>
      </c>
      <c r="J37" s="1">
        <v>18</v>
      </c>
      <c r="K37" s="1">
        <v>23</v>
      </c>
      <c r="L37" s="5">
        <f>D37/$D$2*$D$3</f>
        <v>9</v>
      </c>
      <c r="M37" s="5">
        <f>E37/$E$2*$E$3</f>
        <v>4.4347826086956523</v>
      </c>
      <c r="N37" s="5">
        <f>F37/$F$2*$F$3</f>
        <v>6.545454545454545</v>
      </c>
      <c r="O37" s="5">
        <f>G37/$G$2*$G$3</f>
        <v>2</v>
      </c>
      <c r="P37" s="5">
        <f>H37/$H$2*$H$3</f>
        <v>1.7647058823529411</v>
      </c>
      <c r="Q37" s="5">
        <f>I37/$I$2*$I$3</f>
        <v>2.833333333333333</v>
      </c>
      <c r="R37" s="5">
        <f>J37/$J$2*$J$3</f>
        <v>4</v>
      </c>
      <c r="S37" s="5">
        <f>K37/$K$2*$K$3</f>
        <v>9.2000000000000011</v>
      </c>
      <c r="T37" s="5">
        <f>SUM(L37:S37)</f>
        <v>39.778276369836469</v>
      </c>
      <c r="U37" s="1" t="s">
        <v>183</v>
      </c>
    </row>
    <row r="38" spans="1:21" x14ac:dyDescent="0.25">
      <c r="A38" s="1">
        <v>35</v>
      </c>
      <c r="B38" s="1" t="s">
        <v>114</v>
      </c>
      <c r="C38" s="1" t="s">
        <v>115</v>
      </c>
      <c r="D38" s="1">
        <v>12</v>
      </c>
      <c r="E38" s="1">
        <v>26</v>
      </c>
      <c r="F38" s="1">
        <v>45</v>
      </c>
      <c r="G38" s="1">
        <v>27</v>
      </c>
      <c r="H38" s="1">
        <v>44</v>
      </c>
      <c r="I38" s="1">
        <v>65</v>
      </c>
      <c r="J38" s="1">
        <v>3</v>
      </c>
      <c r="K38" s="1">
        <v>24</v>
      </c>
      <c r="L38" s="5">
        <f>D38/$D$2*$D$3</f>
        <v>2.5714285714285716</v>
      </c>
      <c r="M38" s="5">
        <f>E38/$E$2*$E$3</f>
        <v>3.3913043478260869</v>
      </c>
      <c r="N38" s="5">
        <f>F38/$F$2*$F$3</f>
        <v>8.1818181818181817</v>
      </c>
      <c r="O38" s="5">
        <f>G38/$G$2*$G$3</f>
        <v>2.16</v>
      </c>
      <c r="P38" s="5">
        <f>H38/$H$2*$H$3</f>
        <v>7.764705882352942</v>
      </c>
      <c r="Q38" s="5">
        <f>I38/$I$2*$I$3</f>
        <v>5.4166666666666661</v>
      </c>
      <c r="R38" s="5">
        <f>J38/$J$2*$J$3</f>
        <v>0.66666666666666663</v>
      </c>
      <c r="S38" s="5">
        <f>K38/$K$2*$K$3</f>
        <v>9.6</v>
      </c>
      <c r="T38" s="5">
        <f>SUM(L38:S38)</f>
        <v>39.752590316759111</v>
      </c>
      <c r="U38" s="1" t="s">
        <v>183</v>
      </c>
    </row>
    <row r="39" spans="1:21" x14ac:dyDescent="0.25">
      <c r="A39" s="1">
        <v>36</v>
      </c>
      <c r="B39" s="1" t="s">
        <v>24</v>
      </c>
      <c r="C39" s="1" t="s">
        <v>25</v>
      </c>
      <c r="D39" s="1">
        <v>9</v>
      </c>
      <c r="E39" s="1">
        <v>62</v>
      </c>
      <c r="F39" s="1">
        <v>22</v>
      </c>
      <c r="G39" s="1">
        <v>39</v>
      </c>
      <c r="H39" s="1">
        <v>58</v>
      </c>
      <c r="I39" s="1">
        <v>37</v>
      </c>
      <c r="J39" s="1">
        <v>4</v>
      </c>
      <c r="K39" s="1">
        <v>21</v>
      </c>
      <c r="L39" s="5">
        <f>D39/$D$2*$D$3</f>
        <v>1.9285714285714284</v>
      </c>
      <c r="M39" s="5">
        <f>E39/$E$2*$E$3</f>
        <v>8.0869565217391308</v>
      </c>
      <c r="N39" s="5">
        <f>F39/$F$2*$F$3</f>
        <v>4</v>
      </c>
      <c r="O39" s="5">
        <f>G39/$G$2*$G$3</f>
        <v>3.12</v>
      </c>
      <c r="P39" s="5">
        <f>H39/$H$2*$H$3</f>
        <v>10.23529411764706</v>
      </c>
      <c r="Q39" s="5">
        <f>I39/$I$2*$I$3</f>
        <v>3.0833333333333335</v>
      </c>
      <c r="R39" s="5">
        <f>J39/$J$2*$J$3</f>
        <v>0.88888888888888895</v>
      </c>
      <c r="S39" s="5">
        <f>K39/$K$2*$K$3</f>
        <v>8.4</v>
      </c>
      <c r="T39" s="5">
        <f>SUM(L39:S39)</f>
        <v>39.743044290179839</v>
      </c>
      <c r="U39" s="1" t="s">
        <v>183</v>
      </c>
    </row>
    <row r="40" spans="1:21" x14ac:dyDescent="0.25">
      <c r="A40" s="1">
        <v>37</v>
      </c>
      <c r="B40" s="1" t="s">
        <v>98</v>
      </c>
      <c r="C40" s="1" t="s">
        <v>99</v>
      </c>
      <c r="D40" s="1">
        <v>26</v>
      </c>
      <c r="E40" s="1">
        <v>39</v>
      </c>
      <c r="F40" s="1">
        <v>23</v>
      </c>
      <c r="G40" s="1">
        <v>58</v>
      </c>
      <c r="H40" s="1">
        <v>12</v>
      </c>
      <c r="I40" s="1">
        <v>42</v>
      </c>
      <c r="J40" s="1">
        <v>24</v>
      </c>
      <c r="K40" s="1">
        <v>23</v>
      </c>
      <c r="L40" s="5">
        <f>D40/$D$2*$D$3</f>
        <v>5.5714285714285712</v>
      </c>
      <c r="M40" s="5">
        <f>E40/$E$2*$E$3</f>
        <v>5.0869565217391299</v>
      </c>
      <c r="N40" s="5">
        <f>F40/$F$2*$F$3</f>
        <v>4.1818181818181817</v>
      </c>
      <c r="O40" s="5">
        <f>G40/$G$2*$G$3</f>
        <v>4.6400000000000006</v>
      </c>
      <c r="P40" s="5">
        <f>H40/$H$2*$H$3</f>
        <v>2.1176470588235294</v>
      </c>
      <c r="Q40" s="5">
        <f>I40/$I$2*$I$3</f>
        <v>3.5</v>
      </c>
      <c r="R40" s="5">
        <f>J40/$J$2*$J$3</f>
        <v>5.333333333333333</v>
      </c>
      <c r="S40" s="5">
        <f>K40/$K$2*$K$3</f>
        <v>9.2000000000000011</v>
      </c>
      <c r="T40" s="5">
        <f>SUM(L40:S40)</f>
        <v>39.631183667142743</v>
      </c>
      <c r="U40" s="1" t="s">
        <v>183</v>
      </c>
    </row>
    <row r="41" spans="1:21" x14ac:dyDescent="0.25">
      <c r="A41" s="1">
        <v>38</v>
      </c>
      <c r="B41" s="1" t="s">
        <v>32</v>
      </c>
      <c r="C41" s="1" t="s">
        <v>33</v>
      </c>
      <c r="D41" s="1">
        <v>64</v>
      </c>
      <c r="E41" s="1">
        <v>32</v>
      </c>
      <c r="F41" s="1">
        <v>34</v>
      </c>
      <c r="G41" s="1">
        <v>-2</v>
      </c>
      <c r="H41" s="1">
        <v>27</v>
      </c>
      <c r="I41" s="1">
        <v>12</v>
      </c>
      <c r="J41" s="1">
        <v>1</v>
      </c>
      <c r="K41" s="1">
        <v>24</v>
      </c>
      <c r="L41" s="5">
        <f>D41/$D$2*$D$3</f>
        <v>13.714285714285714</v>
      </c>
      <c r="M41" s="5">
        <f>E41/$E$2*$E$3</f>
        <v>4.1739130434782608</v>
      </c>
      <c r="N41" s="5">
        <f>F41/$F$2*$F$3</f>
        <v>6.1818181818181817</v>
      </c>
      <c r="O41" s="5">
        <f>G41/$G$2*$G$3</f>
        <v>-0.16</v>
      </c>
      <c r="P41" s="5">
        <f>H41/$H$2*$H$3</f>
        <v>4.7647058823529411</v>
      </c>
      <c r="Q41" s="5">
        <f>I41/$I$2*$I$3</f>
        <v>1</v>
      </c>
      <c r="R41" s="5">
        <f>J41/$J$2*$J$3</f>
        <v>0.22222222222222224</v>
      </c>
      <c r="S41" s="5">
        <f>K41/$K$2*$K$3</f>
        <v>9.6</v>
      </c>
      <c r="T41" s="5">
        <f>SUM(L41:S41)</f>
        <v>39.496945044157314</v>
      </c>
      <c r="U41" s="1" t="s">
        <v>183</v>
      </c>
    </row>
    <row r="42" spans="1:21" x14ac:dyDescent="0.25">
      <c r="A42" s="1">
        <v>39</v>
      </c>
      <c r="B42" s="1" t="s">
        <v>34</v>
      </c>
      <c r="C42" s="1" t="s">
        <v>35</v>
      </c>
      <c r="D42" s="1">
        <v>28</v>
      </c>
      <c r="E42" s="1">
        <v>-5</v>
      </c>
      <c r="F42" s="1">
        <v>39</v>
      </c>
      <c r="G42" s="1">
        <v>17</v>
      </c>
      <c r="H42" s="1">
        <v>31</v>
      </c>
      <c r="I42" s="1">
        <v>59</v>
      </c>
      <c r="J42" s="1">
        <v>32</v>
      </c>
      <c r="K42" s="1">
        <v>20</v>
      </c>
      <c r="L42" s="5">
        <f>D42/$D$2*$D$3</f>
        <v>6</v>
      </c>
      <c r="M42" s="5">
        <f>E42/$E$2*$E$3</f>
        <v>-0.65217391304347827</v>
      </c>
      <c r="N42" s="5">
        <f>F42/$F$2*$F$3</f>
        <v>7.0909090909090908</v>
      </c>
      <c r="O42" s="5">
        <f>G42/$G$2*$G$3</f>
        <v>1.36</v>
      </c>
      <c r="P42" s="5">
        <f>H42/$H$2*$H$3</f>
        <v>5.4705882352941178</v>
      </c>
      <c r="Q42" s="5">
        <f>I42/$I$2*$I$3</f>
        <v>4.9166666666666661</v>
      </c>
      <c r="R42" s="5">
        <f>J42/$J$2*$J$3</f>
        <v>7.1111111111111116</v>
      </c>
      <c r="S42" s="5">
        <f>K42/$K$2*$K$3</f>
        <v>8</v>
      </c>
      <c r="T42" s="5">
        <f>SUM(L42:S42)</f>
        <v>39.297101190937511</v>
      </c>
      <c r="U42" s="1" t="s">
        <v>183</v>
      </c>
    </row>
    <row r="43" spans="1:21" x14ac:dyDescent="0.25">
      <c r="A43" s="1">
        <v>40</v>
      </c>
      <c r="B43" s="1" t="s">
        <v>38</v>
      </c>
      <c r="C43" s="1" t="s">
        <v>39</v>
      </c>
      <c r="D43" s="1">
        <v>56</v>
      </c>
      <c r="E43" s="1">
        <v>32</v>
      </c>
      <c r="F43" s="1">
        <v>0</v>
      </c>
      <c r="G43" s="1">
        <v>30</v>
      </c>
      <c r="H43" s="1">
        <v>24</v>
      </c>
      <c r="I43" s="1">
        <v>28</v>
      </c>
      <c r="J43" s="1">
        <v>22</v>
      </c>
      <c r="K43" s="1">
        <v>20</v>
      </c>
      <c r="L43" s="5">
        <f>D43/$D$2*$D$3</f>
        <v>12</v>
      </c>
      <c r="M43" s="5">
        <f>E43/$E$2*$E$3</f>
        <v>4.1739130434782608</v>
      </c>
      <c r="N43" s="5">
        <f>F43/$F$2*$F$3</f>
        <v>0</v>
      </c>
      <c r="O43" s="5">
        <f>G43/$G$2*$G$3</f>
        <v>2.4</v>
      </c>
      <c r="P43" s="5">
        <f>H43/$H$2*$H$3</f>
        <v>4.2352941176470589</v>
      </c>
      <c r="Q43" s="5">
        <f>I43/$I$2*$I$3</f>
        <v>2.3333333333333335</v>
      </c>
      <c r="R43" s="5">
        <f>J43/$J$2*$J$3</f>
        <v>4.8888888888888884</v>
      </c>
      <c r="S43" s="5">
        <f>K43/$K$2*$K$3</f>
        <v>8</v>
      </c>
      <c r="T43" s="5">
        <f>SUM(L43:S43)</f>
        <v>38.031429383347543</v>
      </c>
      <c r="U43" s="1" t="s">
        <v>184</v>
      </c>
    </row>
    <row r="44" spans="1:21" x14ac:dyDescent="0.25">
      <c r="A44" s="1">
        <v>41</v>
      </c>
      <c r="B44" s="1" t="s">
        <v>110</v>
      </c>
      <c r="C44" s="1" t="s">
        <v>111</v>
      </c>
      <c r="D44" s="1">
        <v>54</v>
      </c>
      <c r="E44" s="1">
        <v>22</v>
      </c>
      <c r="F44" s="1">
        <v>3</v>
      </c>
      <c r="G44" s="1">
        <v>5</v>
      </c>
      <c r="H44" s="1">
        <v>53</v>
      </c>
      <c r="I44" s="1">
        <v>28</v>
      </c>
      <c r="J44" s="1">
        <v>10</v>
      </c>
      <c r="K44" s="1">
        <v>21</v>
      </c>
      <c r="L44" s="5">
        <f>D44/$D$2*$D$3</f>
        <v>11.571428571428571</v>
      </c>
      <c r="M44" s="5">
        <f>E44/$E$2*$E$3</f>
        <v>2.8695652173913047</v>
      </c>
      <c r="N44" s="5">
        <f>F44/$F$2*$F$3</f>
        <v>0.54545454545454541</v>
      </c>
      <c r="O44" s="5">
        <f>G44/$G$2*$G$3</f>
        <v>0.4</v>
      </c>
      <c r="P44" s="5">
        <f>H44/$H$2*$H$3</f>
        <v>9.3529411764705888</v>
      </c>
      <c r="Q44" s="5">
        <f>I44/$I$2*$I$3</f>
        <v>2.3333333333333335</v>
      </c>
      <c r="R44" s="5">
        <f>J44/$J$2*$J$3</f>
        <v>2.2222222222222223</v>
      </c>
      <c r="S44" s="5">
        <f>K44/$K$2*$K$3</f>
        <v>8.4</v>
      </c>
      <c r="T44" s="5">
        <f>SUM(L44:S44)</f>
        <v>37.694945066300562</v>
      </c>
      <c r="U44" s="1" t="s">
        <v>184</v>
      </c>
    </row>
    <row r="45" spans="1:21" x14ac:dyDescent="0.25">
      <c r="A45" s="1">
        <v>42</v>
      </c>
      <c r="B45" s="1" t="s">
        <v>148</v>
      </c>
      <c r="C45" s="1" t="s">
        <v>149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5">
        <f>D45/$D$2*$D$3</f>
        <v>13.928571428571429</v>
      </c>
      <c r="M45" s="5">
        <f>E45/$E$2*$E$3</f>
        <v>5.3478260869565215</v>
      </c>
      <c r="N45" s="5">
        <f>F45/$F$2*$F$3</f>
        <v>-1.0909090909090908</v>
      </c>
      <c r="O45" s="5">
        <f>G45/$G$2*$G$3</f>
        <v>-0.72</v>
      </c>
      <c r="P45" s="5">
        <f>H45/$H$2*$H$3</f>
        <v>9.1764705882352953</v>
      </c>
      <c r="Q45" s="5">
        <f>I45/$I$2*$I$3</f>
        <v>1.5</v>
      </c>
      <c r="R45" s="5">
        <f>J45/$J$2*$J$3</f>
        <v>1.1111111111111112</v>
      </c>
      <c r="S45" s="5">
        <f>K45/$K$2*$K$3</f>
        <v>8</v>
      </c>
      <c r="T45" s="5">
        <f>SUM(L45:S45)</f>
        <v>37.253070123965273</v>
      </c>
      <c r="U45" s="1" t="s">
        <v>184</v>
      </c>
    </row>
    <row r="46" spans="1:21" x14ac:dyDescent="0.25">
      <c r="A46" s="1">
        <v>43</v>
      </c>
      <c r="B46" s="1" t="s">
        <v>118</v>
      </c>
      <c r="C46" s="1" t="s">
        <v>119</v>
      </c>
      <c r="D46" s="1">
        <v>42</v>
      </c>
      <c r="E46" s="1">
        <v>21</v>
      </c>
      <c r="F46" s="1">
        <v>1</v>
      </c>
      <c r="G46" s="1">
        <v>46</v>
      </c>
      <c r="H46" s="1">
        <v>19</v>
      </c>
      <c r="I46" s="1">
        <v>7</v>
      </c>
      <c r="J46" s="1">
        <v>43</v>
      </c>
      <c r="K46" s="1">
        <v>20</v>
      </c>
      <c r="L46" s="5">
        <f>D46/$D$2*$D$3</f>
        <v>9</v>
      </c>
      <c r="M46" s="5">
        <f>E46/$E$2*$E$3</f>
        <v>2.7391304347826089</v>
      </c>
      <c r="N46" s="5">
        <f>F46/$F$2*$F$3</f>
        <v>0.18181818181818182</v>
      </c>
      <c r="O46" s="5">
        <f>G46/$G$2*$G$3</f>
        <v>3.6799999999999997</v>
      </c>
      <c r="P46" s="5">
        <f>H46/$H$2*$H$3</f>
        <v>3.3529411764705883</v>
      </c>
      <c r="Q46" s="5">
        <f>I46/$I$2*$I$3</f>
        <v>0.58333333333333337</v>
      </c>
      <c r="R46" s="5">
        <f>J46/$J$2*$J$3</f>
        <v>9.5555555555555554</v>
      </c>
      <c r="S46" s="5">
        <f>K46/$K$2*$K$3</f>
        <v>8</v>
      </c>
      <c r="T46" s="5">
        <f>SUM(L46:S46)</f>
        <v>37.092778681960269</v>
      </c>
      <c r="U46" s="1" t="s">
        <v>184</v>
      </c>
    </row>
    <row r="47" spans="1:21" x14ac:dyDescent="0.25">
      <c r="A47" s="1">
        <v>44</v>
      </c>
      <c r="B47" s="1" t="s">
        <v>142</v>
      </c>
      <c r="C47" s="1" t="s">
        <v>143</v>
      </c>
      <c r="D47" s="1">
        <v>28</v>
      </c>
      <c r="E47" s="1">
        <v>2</v>
      </c>
      <c r="F47" s="1">
        <v>43</v>
      </c>
      <c r="G47" s="1">
        <v>36</v>
      </c>
      <c r="H47" s="1">
        <v>16</v>
      </c>
      <c r="I47" s="1">
        <v>15</v>
      </c>
      <c r="J47" s="1">
        <v>27</v>
      </c>
      <c r="K47" s="1">
        <v>25</v>
      </c>
      <c r="L47" s="5">
        <f>D47/$D$2*$D$3</f>
        <v>6</v>
      </c>
      <c r="M47" s="5">
        <f>E47/$E$2*$E$3</f>
        <v>0.2608695652173913</v>
      </c>
      <c r="N47" s="5">
        <f>F47/$F$2*$F$3</f>
        <v>7.8181818181818183</v>
      </c>
      <c r="O47" s="5">
        <f>G47/$G$2*$G$3</f>
        <v>2.88</v>
      </c>
      <c r="P47" s="5">
        <f>H47/$H$2*$H$3</f>
        <v>2.8235294117647056</v>
      </c>
      <c r="Q47" s="5">
        <f>I47/$I$2*$I$3</f>
        <v>1.25</v>
      </c>
      <c r="R47" s="5">
        <f>J47/$J$2*$J$3</f>
        <v>6</v>
      </c>
      <c r="S47" s="5">
        <f>K47/$K$2*$K$3</f>
        <v>10</v>
      </c>
      <c r="T47" s="5">
        <f>SUM(L47:S47)</f>
        <v>37.032580795163916</v>
      </c>
      <c r="U47" s="1" t="s">
        <v>184</v>
      </c>
    </row>
    <row r="48" spans="1:21" x14ac:dyDescent="0.25">
      <c r="A48" s="1">
        <v>45</v>
      </c>
      <c r="B48" s="1" t="s">
        <v>122</v>
      </c>
      <c r="C48" s="1" t="s">
        <v>123</v>
      </c>
      <c r="D48" s="1">
        <v>37</v>
      </c>
      <c r="E48" s="1">
        <v>34</v>
      </c>
      <c r="F48" s="1">
        <v>40</v>
      </c>
      <c r="G48" s="1">
        <v>-7</v>
      </c>
      <c r="H48" s="1">
        <v>40</v>
      </c>
      <c r="I48" s="1">
        <v>5</v>
      </c>
      <c r="J48" s="1">
        <v>9</v>
      </c>
      <c r="K48" s="1">
        <v>21</v>
      </c>
      <c r="L48" s="5">
        <f>D48/$D$2*$D$3</f>
        <v>7.9285714285714288</v>
      </c>
      <c r="M48" s="5">
        <f>E48/$E$2*$E$3</f>
        <v>4.4347826086956523</v>
      </c>
      <c r="N48" s="5">
        <f>F48/$F$2*$F$3</f>
        <v>7.2727272727272734</v>
      </c>
      <c r="O48" s="5">
        <f>G48/$G$2*$G$3</f>
        <v>-0.56000000000000005</v>
      </c>
      <c r="P48" s="5">
        <f>H48/$H$2*$H$3</f>
        <v>7.0588235294117645</v>
      </c>
      <c r="Q48" s="5">
        <f>I48/$I$2*$I$3</f>
        <v>0.41666666666666663</v>
      </c>
      <c r="R48" s="5">
        <f>J48/$J$2*$J$3</f>
        <v>2</v>
      </c>
      <c r="S48" s="5">
        <f>K48/$K$2*$K$3</f>
        <v>8.4</v>
      </c>
      <c r="T48" s="5">
        <f>SUM(L48:S48)</f>
        <v>36.951571506072789</v>
      </c>
      <c r="U48" s="1" t="s">
        <v>184</v>
      </c>
    </row>
    <row r="49" spans="1:21" x14ac:dyDescent="0.25">
      <c r="A49" s="1">
        <v>46</v>
      </c>
      <c r="B49" s="1" t="s">
        <v>108</v>
      </c>
      <c r="C49" s="1" t="s">
        <v>109</v>
      </c>
      <c r="D49" s="1">
        <v>5</v>
      </c>
      <c r="E49" s="1">
        <v>48</v>
      </c>
      <c r="F49" s="1">
        <v>33</v>
      </c>
      <c r="G49" s="1">
        <v>34</v>
      </c>
      <c r="H49" s="1">
        <v>9</v>
      </c>
      <c r="I49" s="1">
        <v>38</v>
      </c>
      <c r="J49" s="1">
        <v>30</v>
      </c>
      <c r="K49" s="1">
        <v>19</v>
      </c>
      <c r="L49" s="5">
        <f>D49/$D$2*$D$3</f>
        <v>1.0714285714285714</v>
      </c>
      <c r="M49" s="5">
        <f>E49/$E$2*$E$3</f>
        <v>6.2608695652173907</v>
      </c>
      <c r="N49" s="5">
        <f>F49/$F$2*$F$3</f>
        <v>6</v>
      </c>
      <c r="O49" s="5">
        <f>G49/$G$2*$G$3</f>
        <v>2.72</v>
      </c>
      <c r="P49" s="5">
        <f>H49/$H$2*$H$3</f>
        <v>1.588235294117647</v>
      </c>
      <c r="Q49" s="5">
        <f>I49/$I$2*$I$3</f>
        <v>3.1666666666666665</v>
      </c>
      <c r="R49" s="5">
        <f>J49/$J$2*$J$3</f>
        <v>6.6666666666666661</v>
      </c>
      <c r="S49" s="5">
        <f>K49/$K$2*$K$3</f>
        <v>7.6</v>
      </c>
      <c r="T49" s="5">
        <f>SUM(L49:S49)</f>
        <v>35.073866764096948</v>
      </c>
      <c r="U49" s="1" t="s">
        <v>184</v>
      </c>
    </row>
    <row r="50" spans="1:21" x14ac:dyDescent="0.25">
      <c r="A50" s="1">
        <v>47</v>
      </c>
      <c r="B50" s="1" t="s">
        <v>130</v>
      </c>
      <c r="C50" s="1" t="s">
        <v>131</v>
      </c>
      <c r="D50" s="1">
        <v>39</v>
      </c>
      <c r="E50" s="1">
        <v>14</v>
      </c>
      <c r="F50" s="1">
        <v>14</v>
      </c>
      <c r="G50" s="1">
        <v>51</v>
      </c>
      <c r="H50" s="1">
        <v>15</v>
      </c>
      <c r="I50" s="1">
        <v>8</v>
      </c>
      <c r="J50" s="1">
        <v>23</v>
      </c>
      <c r="K50" s="1">
        <v>24</v>
      </c>
      <c r="L50" s="5">
        <f>D50/$D$2*$D$3</f>
        <v>8.3571428571428577</v>
      </c>
      <c r="M50" s="5">
        <f>E50/$E$2*$E$3</f>
        <v>1.8260869565217392</v>
      </c>
      <c r="N50" s="5">
        <f>F50/$F$2*$F$3</f>
        <v>2.545454545454545</v>
      </c>
      <c r="O50" s="5">
        <f>G50/$G$2*$G$3</f>
        <v>4.08</v>
      </c>
      <c r="P50" s="5">
        <f>H50/$H$2*$H$3</f>
        <v>2.6470588235294121</v>
      </c>
      <c r="Q50" s="5">
        <f>I50/$I$2*$I$3</f>
        <v>0.66666666666666663</v>
      </c>
      <c r="R50" s="5">
        <f>J50/$J$2*$J$3</f>
        <v>5.1111111111111107</v>
      </c>
      <c r="S50" s="5">
        <f>K50/$K$2*$K$3</f>
        <v>9.6</v>
      </c>
      <c r="T50" s="5">
        <f>SUM(L50:S50)</f>
        <v>34.833520960426334</v>
      </c>
      <c r="U50" s="1" t="s">
        <v>184</v>
      </c>
    </row>
    <row r="51" spans="1:21" x14ac:dyDescent="0.25">
      <c r="A51" s="1">
        <v>48</v>
      </c>
      <c r="B51" s="1" t="s">
        <v>66</v>
      </c>
      <c r="C51" s="1" t="s">
        <v>67</v>
      </c>
      <c r="D51" s="1">
        <v>20</v>
      </c>
      <c r="E51" s="1">
        <v>-5</v>
      </c>
      <c r="F51" s="1">
        <v>52</v>
      </c>
      <c r="G51" s="1">
        <v>2</v>
      </c>
      <c r="H51" s="1">
        <v>51</v>
      </c>
      <c r="I51" s="1">
        <v>20</v>
      </c>
      <c r="J51" s="1">
        <v>13</v>
      </c>
      <c r="K51" s="1">
        <v>20</v>
      </c>
      <c r="L51" s="5">
        <f>D51/$D$2*$D$3</f>
        <v>4.2857142857142856</v>
      </c>
      <c r="M51" s="5">
        <f>E51/$E$2*$E$3</f>
        <v>-0.65217391304347827</v>
      </c>
      <c r="N51" s="5">
        <f>F51/$F$2*$F$3</f>
        <v>9.454545454545455</v>
      </c>
      <c r="O51" s="5">
        <f>G51/$G$2*$G$3</f>
        <v>0.16</v>
      </c>
      <c r="P51" s="5">
        <f>H51/$H$2*$H$3</f>
        <v>9</v>
      </c>
      <c r="Q51" s="5">
        <f>I51/$I$2*$I$3</f>
        <v>1.6666666666666665</v>
      </c>
      <c r="R51" s="5">
        <f>J51/$J$2*$J$3</f>
        <v>2.8888888888888884</v>
      </c>
      <c r="S51" s="5">
        <f>K51/$K$2*$K$3</f>
        <v>8</v>
      </c>
      <c r="T51" s="5">
        <f>SUM(L51:S51)</f>
        <v>34.803641382771815</v>
      </c>
      <c r="U51" s="1" t="s">
        <v>184</v>
      </c>
    </row>
    <row r="52" spans="1:21" x14ac:dyDescent="0.25">
      <c r="A52" s="1">
        <v>49</v>
      </c>
      <c r="B52" s="1" t="s">
        <v>146</v>
      </c>
      <c r="C52" s="1" t="s">
        <v>147</v>
      </c>
      <c r="D52" s="1">
        <v>-6</v>
      </c>
      <c r="E52" s="1">
        <v>24</v>
      </c>
      <c r="F52" s="1">
        <v>48</v>
      </c>
      <c r="G52" s="1">
        <v>28</v>
      </c>
      <c r="H52" s="1">
        <v>56</v>
      </c>
      <c r="I52" s="1">
        <v>39</v>
      </c>
      <c r="J52" s="1">
        <v>4</v>
      </c>
      <c r="K52" s="1">
        <v>19</v>
      </c>
      <c r="L52" s="5">
        <f>D52/$D$2*$D$3</f>
        <v>-1.2857142857142858</v>
      </c>
      <c r="M52" s="5">
        <f>E52/$E$2*$E$3</f>
        <v>3.1304347826086953</v>
      </c>
      <c r="N52" s="5">
        <f>F52/$F$2*$F$3</f>
        <v>8.7272727272727266</v>
      </c>
      <c r="O52" s="5">
        <f>G52/$G$2*$G$3</f>
        <v>2.2400000000000002</v>
      </c>
      <c r="P52" s="5">
        <f>H52/$H$2*$H$3</f>
        <v>9.882352941176471</v>
      </c>
      <c r="Q52" s="5">
        <f>I52/$I$2*$I$3</f>
        <v>3.25</v>
      </c>
      <c r="R52" s="5">
        <f>J52/$J$2*$J$3</f>
        <v>0.88888888888888895</v>
      </c>
      <c r="S52" s="5">
        <f>K52/$K$2*$K$3</f>
        <v>7.6</v>
      </c>
      <c r="T52" s="5">
        <f>SUM(L52:S52)</f>
        <v>34.433235054232497</v>
      </c>
      <c r="U52" s="1" t="s">
        <v>184</v>
      </c>
    </row>
    <row r="53" spans="1:21" x14ac:dyDescent="0.25">
      <c r="A53" s="1">
        <v>50</v>
      </c>
      <c r="B53" s="1" t="s">
        <v>44</v>
      </c>
      <c r="C53" s="1" t="s">
        <v>45</v>
      </c>
      <c r="D53" s="1">
        <v>1</v>
      </c>
      <c r="E53" s="1">
        <v>63</v>
      </c>
      <c r="F53" s="1">
        <v>49</v>
      </c>
      <c r="G53" s="1">
        <v>-1</v>
      </c>
      <c r="H53" s="1">
        <v>-8</v>
      </c>
      <c r="I53" s="1">
        <v>13</v>
      </c>
      <c r="J53" s="1">
        <v>33</v>
      </c>
      <c r="K53" s="1">
        <v>25</v>
      </c>
      <c r="L53" s="5">
        <f>D53/$D$2*$D$3</f>
        <v>0.21428571428571427</v>
      </c>
      <c r="M53" s="5">
        <f>E53/$E$2*$E$3</f>
        <v>8.2173913043478244</v>
      </c>
      <c r="N53" s="5">
        <f>F53/$F$2*$F$3</f>
        <v>8.9090909090909083</v>
      </c>
      <c r="O53" s="5">
        <f>G53/$G$2*$G$3</f>
        <v>-0.08</v>
      </c>
      <c r="P53" s="5">
        <f>H53/$H$2*$H$3</f>
        <v>-1.4117647058823528</v>
      </c>
      <c r="Q53" s="5">
        <f>I53/$I$2*$I$3</f>
        <v>1.0833333333333335</v>
      </c>
      <c r="R53" s="5">
        <f>J53/$J$2*$J$3</f>
        <v>7.333333333333333</v>
      </c>
      <c r="S53" s="5">
        <f>K53/$K$2*$K$3</f>
        <v>10</v>
      </c>
      <c r="T53" s="5">
        <f>SUM(L53:S53)</f>
        <v>34.265669888508761</v>
      </c>
      <c r="U53" s="1" t="s">
        <v>184</v>
      </c>
    </row>
    <row r="54" spans="1:21" x14ac:dyDescent="0.25">
      <c r="A54" s="1">
        <v>51</v>
      </c>
      <c r="B54" s="1" t="s">
        <v>80</v>
      </c>
      <c r="C54" s="1" t="s">
        <v>81</v>
      </c>
      <c r="D54" s="1">
        <v>8</v>
      </c>
      <c r="E54" s="1">
        <v>14</v>
      </c>
      <c r="F54" s="1">
        <v>1</v>
      </c>
      <c r="G54" s="1">
        <v>44</v>
      </c>
      <c r="H54" s="1">
        <v>54</v>
      </c>
      <c r="I54" s="1">
        <v>58</v>
      </c>
      <c r="J54" s="1">
        <v>21</v>
      </c>
      <c r="K54" s="1">
        <v>19</v>
      </c>
      <c r="L54" s="5">
        <f>D54/$D$2*$D$3</f>
        <v>1.7142857142857142</v>
      </c>
      <c r="M54" s="5">
        <f>E54/$E$2*$E$3</f>
        <v>1.8260869565217392</v>
      </c>
      <c r="N54" s="5">
        <f>F54/$F$2*$F$3</f>
        <v>0.18181818181818182</v>
      </c>
      <c r="O54" s="5">
        <f>G54/$G$2*$G$3</f>
        <v>3.5199999999999996</v>
      </c>
      <c r="P54" s="5">
        <f>H54/$H$2*$H$3</f>
        <v>9.5294117647058822</v>
      </c>
      <c r="Q54" s="5">
        <f>I54/$I$2*$I$3</f>
        <v>4.833333333333333</v>
      </c>
      <c r="R54" s="5">
        <f>J54/$J$2*$J$3</f>
        <v>4.666666666666667</v>
      </c>
      <c r="S54" s="5">
        <f>K54/$K$2*$K$3</f>
        <v>7.6</v>
      </c>
      <c r="T54" s="5">
        <f>SUM(L54:S54)</f>
        <v>33.871602617331519</v>
      </c>
      <c r="U54" s="1" t="s">
        <v>184</v>
      </c>
    </row>
    <row r="55" spans="1:21" x14ac:dyDescent="0.25">
      <c r="A55" s="1">
        <v>52</v>
      </c>
      <c r="B55" s="1" t="s">
        <v>100</v>
      </c>
      <c r="C55" s="1" t="s">
        <v>101</v>
      </c>
      <c r="D55" s="1">
        <v>52</v>
      </c>
      <c r="E55" s="1">
        <v>-9</v>
      </c>
      <c r="F55" s="1">
        <v>8</v>
      </c>
      <c r="G55" s="1">
        <v>41</v>
      </c>
      <c r="H55" s="1">
        <v>6</v>
      </c>
      <c r="I55" s="1">
        <v>16</v>
      </c>
      <c r="J55" s="1">
        <v>37</v>
      </c>
      <c r="K55" s="1">
        <v>21</v>
      </c>
      <c r="L55" s="5">
        <f>D55/$D$2*$D$3</f>
        <v>11.142857142857142</v>
      </c>
      <c r="M55" s="5">
        <f>E55/$E$2*$E$3</f>
        <v>-1.173913043478261</v>
      </c>
      <c r="N55" s="5">
        <f>F55/$F$2*$F$3</f>
        <v>1.4545454545454546</v>
      </c>
      <c r="O55" s="5">
        <f>G55/$G$2*$G$3</f>
        <v>3.2800000000000002</v>
      </c>
      <c r="P55" s="5">
        <f>H55/$H$2*$H$3</f>
        <v>1.0588235294117647</v>
      </c>
      <c r="Q55" s="5">
        <f>I55/$I$2*$I$3</f>
        <v>1.3333333333333333</v>
      </c>
      <c r="R55" s="5">
        <f>J55/$J$2*$J$3</f>
        <v>8.2222222222222214</v>
      </c>
      <c r="S55" s="5">
        <f>K55/$K$2*$K$3</f>
        <v>8.4</v>
      </c>
      <c r="T55" s="5">
        <f>SUM(L55:S55)</f>
        <v>33.717868638891652</v>
      </c>
      <c r="U55" s="1" t="s">
        <v>184</v>
      </c>
    </row>
    <row r="56" spans="1:21" x14ac:dyDescent="0.25">
      <c r="A56" s="1">
        <v>53</v>
      </c>
      <c r="B56" s="1" t="s">
        <v>144</v>
      </c>
      <c r="C56" s="1" t="s">
        <v>145</v>
      </c>
      <c r="D56" s="1">
        <v>-1</v>
      </c>
      <c r="E56" s="1">
        <v>4</v>
      </c>
      <c r="F56" s="1">
        <v>20</v>
      </c>
      <c r="G56" s="1">
        <v>13</v>
      </c>
      <c r="H56" s="1">
        <v>45</v>
      </c>
      <c r="I56" s="1">
        <v>42</v>
      </c>
      <c r="J56" s="1">
        <v>36</v>
      </c>
      <c r="K56" s="1">
        <v>23</v>
      </c>
      <c r="L56" s="5">
        <f>D56/$D$2*$D$3</f>
        <v>-0.21428571428571427</v>
      </c>
      <c r="M56" s="5">
        <f>E56/$E$2*$E$3</f>
        <v>0.52173913043478259</v>
      </c>
      <c r="N56" s="5">
        <f>F56/$F$2*$F$3</f>
        <v>3.6363636363636367</v>
      </c>
      <c r="O56" s="5">
        <f>G56/$G$2*$G$3</f>
        <v>1.04</v>
      </c>
      <c r="P56" s="5">
        <f>H56/$H$2*$H$3</f>
        <v>7.9411764705882355</v>
      </c>
      <c r="Q56" s="5">
        <f>I56/$I$2*$I$3</f>
        <v>3.5</v>
      </c>
      <c r="R56" s="5">
        <f>J56/$J$2*$J$3</f>
        <v>8</v>
      </c>
      <c r="S56" s="5">
        <f>K56/$K$2*$K$3</f>
        <v>9.2000000000000011</v>
      </c>
      <c r="T56" s="5">
        <f>SUM(L56:S56)</f>
        <v>33.62499352310094</v>
      </c>
      <c r="U56" s="1" t="s">
        <v>184</v>
      </c>
    </row>
    <row r="57" spans="1:21" x14ac:dyDescent="0.25">
      <c r="A57" s="1">
        <v>54</v>
      </c>
      <c r="B57" s="1" t="s">
        <v>96</v>
      </c>
      <c r="C57" s="1" t="s">
        <v>97</v>
      </c>
      <c r="D57" s="1">
        <v>22</v>
      </c>
      <c r="E57" s="1">
        <v>52</v>
      </c>
      <c r="F57" s="1">
        <v>35</v>
      </c>
      <c r="G57" s="1">
        <v>14</v>
      </c>
      <c r="H57" s="1">
        <v>7</v>
      </c>
      <c r="I57" s="1">
        <v>2</v>
      </c>
      <c r="J57" s="1">
        <v>14</v>
      </c>
      <c r="K57" s="1">
        <v>25</v>
      </c>
      <c r="L57" s="5">
        <f>D57/$D$2*$D$3</f>
        <v>4.7142857142857144</v>
      </c>
      <c r="M57" s="5">
        <f>E57/$E$2*$E$3</f>
        <v>6.7826086956521738</v>
      </c>
      <c r="N57" s="5">
        <f>F57/$F$2*$F$3</f>
        <v>6.3636363636363633</v>
      </c>
      <c r="O57" s="5">
        <f>G57/$G$2*$G$3</f>
        <v>1.1200000000000001</v>
      </c>
      <c r="P57" s="5">
        <f>H57/$H$2*$H$3</f>
        <v>1.2352941176470589</v>
      </c>
      <c r="Q57" s="5">
        <f>I57/$I$2*$I$3</f>
        <v>0.16666666666666666</v>
      </c>
      <c r="R57" s="5">
        <f>J57/$J$2*$J$3</f>
        <v>3.1111111111111112</v>
      </c>
      <c r="S57" s="5">
        <f>K57/$K$2*$K$3</f>
        <v>10</v>
      </c>
      <c r="T57" s="5">
        <f>SUM(L57:S57)</f>
        <v>33.493602668999088</v>
      </c>
      <c r="U57" s="1" t="s">
        <v>184</v>
      </c>
    </row>
    <row r="58" spans="1:21" x14ac:dyDescent="0.25">
      <c r="A58" s="1">
        <v>55</v>
      </c>
      <c r="B58" s="1" t="s">
        <v>52</v>
      </c>
      <c r="C58" s="1" t="s">
        <v>53</v>
      </c>
      <c r="D58" s="1">
        <v>13</v>
      </c>
      <c r="E58" s="1">
        <v>4</v>
      </c>
      <c r="F58" s="1">
        <v>9</v>
      </c>
      <c r="G58" s="1">
        <v>11</v>
      </c>
      <c r="H58" s="1">
        <v>47</v>
      </c>
      <c r="I58" s="1">
        <v>39</v>
      </c>
      <c r="J58" s="1">
        <v>28</v>
      </c>
      <c r="K58" s="1">
        <v>24</v>
      </c>
      <c r="L58" s="5">
        <f>D58/$D$2*$D$3</f>
        <v>2.7857142857142856</v>
      </c>
      <c r="M58" s="5">
        <f>E58/$E$2*$E$3</f>
        <v>0.52173913043478259</v>
      </c>
      <c r="N58" s="5">
        <f>F58/$F$2*$F$3</f>
        <v>1.6363636363636362</v>
      </c>
      <c r="O58" s="5">
        <f>G58/$G$2*$G$3</f>
        <v>0.87999999999999989</v>
      </c>
      <c r="P58" s="5">
        <f>H58/$H$2*$H$3</f>
        <v>8.2941176470588243</v>
      </c>
      <c r="Q58" s="5">
        <f>I58/$I$2*$I$3</f>
        <v>3.25</v>
      </c>
      <c r="R58" s="5">
        <f>J58/$J$2*$J$3</f>
        <v>6.2222222222222223</v>
      </c>
      <c r="S58" s="5">
        <f>K58/$K$2*$K$3</f>
        <v>9.6</v>
      </c>
      <c r="T58" s="5">
        <f>SUM(L58:S58)</f>
        <v>33.190156921793751</v>
      </c>
      <c r="U58" s="1" t="s">
        <v>184</v>
      </c>
    </row>
    <row r="59" spans="1:21" x14ac:dyDescent="0.25">
      <c r="A59" s="1">
        <v>56</v>
      </c>
      <c r="B59" s="1" t="s">
        <v>112</v>
      </c>
      <c r="C59" s="1" t="s">
        <v>113</v>
      </c>
      <c r="D59" s="1">
        <v>47</v>
      </c>
      <c r="E59" s="1">
        <v>29</v>
      </c>
      <c r="F59" s="1">
        <v>3</v>
      </c>
      <c r="G59" s="1">
        <v>50</v>
      </c>
      <c r="H59" s="1">
        <v>12</v>
      </c>
      <c r="I59" s="1">
        <v>-8</v>
      </c>
      <c r="J59" s="1">
        <v>16</v>
      </c>
      <c r="K59" s="1">
        <v>24</v>
      </c>
      <c r="L59" s="5">
        <f>D59/$D$2*$D$3</f>
        <v>10.071428571428571</v>
      </c>
      <c r="M59" s="5">
        <f>E59/$E$2*$E$3</f>
        <v>3.7826086956521738</v>
      </c>
      <c r="N59" s="5">
        <f>F59/$F$2*$F$3</f>
        <v>0.54545454545454541</v>
      </c>
      <c r="O59" s="5">
        <f>G59/$G$2*$G$3</f>
        <v>4</v>
      </c>
      <c r="P59" s="5">
        <f>H59/$H$2*$H$3</f>
        <v>2.1176470588235294</v>
      </c>
      <c r="Q59" s="5">
        <f>I59/$I$2*$I$3</f>
        <v>-0.66666666666666663</v>
      </c>
      <c r="R59" s="5">
        <f>J59/$J$2*$J$3</f>
        <v>3.5555555555555558</v>
      </c>
      <c r="S59" s="5">
        <f>K59/$K$2*$K$3</f>
        <v>9.6</v>
      </c>
      <c r="T59" s="5">
        <f>SUM(L59:S59)</f>
        <v>33.006027760247704</v>
      </c>
      <c r="U59" s="1" t="s">
        <v>184</v>
      </c>
    </row>
    <row r="60" spans="1:21" x14ac:dyDescent="0.25">
      <c r="A60" s="1">
        <v>57</v>
      </c>
      <c r="B60" s="1" t="s">
        <v>104</v>
      </c>
      <c r="C60" s="1" t="s">
        <v>105</v>
      </c>
      <c r="D60" s="1">
        <v>53</v>
      </c>
      <c r="E60" s="1">
        <v>16</v>
      </c>
      <c r="F60" s="1">
        <v>18</v>
      </c>
      <c r="G60" s="1">
        <v>59</v>
      </c>
      <c r="H60" s="1">
        <v>-7</v>
      </c>
      <c r="I60" s="1">
        <v>10</v>
      </c>
      <c r="J60" s="1">
        <v>19</v>
      </c>
      <c r="K60" s="1">
        <v>19</v>
      </c>
      <c r="L60" s="5">
        <f>D60/$D$2*$D$3</f>
        <v>11.357142857142858</v>
      </c>
      <c r="M60" s="5">
        <f>E60/$E$2*$E$3</f>
        <v>2.0869565217391304</v>
      </c>
      <c r="N60" s="5">
        <f>F60/$F$2*$F$3</f>
        <v>3.2727272727272725</v>
      </c>
      <c r="O60" s="5">
        <f>G60/$G$2*$G$3</f>
        <v>4.72</v>
      </c>
      <c r="P60" s="5">
        <f>H60/$H$2*$H$3</f>
        <v>-1.2352941176470589</v>
      </c>
      <c r="Q60" s="5">
        <f>I60/$I$2*$I$3</f>
        <v>0.83333333333333326</v>
      </c>
      <c r="R60" s="5">
        <f>J60/$J$2*$J$3</f>
        <v>4.2222222222222223</v>
      </c>
      <c r="S60" s="5">
        <f>K60/$K$2*$K$3</f>
        <v>7.6</v>
      </c>
      <c r="T60" s="5">
        <f>SUM(L60:S60)</f>
        <v>32.857088089517752</v>
      </c>
      <c r="U60" s="1" t="s">
        <v>184</v>
      </c>
    </row>
    <row r="61" spans="1:21" x14ac:dyDescent="0.25">
      <c r="A61" s="1">
        <v>58</v>
      </c>
      <c r="B61" s="1" t="s">
        <v>48</v>
      </c>
      <c r="C61" s="1" t="s">
        <v>49</v>
      </c>
      <c r="D61" s="1">
        <v>-10</v>
      </c>
      <c r="E61" s="1">
        <v>27</v>
      </c>
      <c r="F61" s="1">
        <v>36</v>
      </c>
      <c r="G61" s="1">
        <v>6</v>
      </c>
      <c r="H61" s="1">
        <v>1</v>
      </c>
      <c r="I61" s="1">
        <v>63</v>
      </c>
      <c r="J61" s="1">
        <v>44</v>
      </c>
      <c r="K61" s="1">
        <v>23</v>
      </c>
      <c r="L61" s="5">
        <f>D61/$D$2*$D$3</f>
        <v>-2.1428571428571428</v>
      </c>
      <c r="M61" s="5">
        <f>E61/$E$2*$E$3</f>
        <v>3.5217391304347827</v>
      </c>
      <c r="N61" s="5">
        <f>F61/$F$2*$F$3</f>
        <v>6.545454545454545</v>
      </c>
      <c r="O61" s="5">
        <f>G61/$G$2*$G$3</f>
        <v>0.48</v>
      </c>
      <c r="P61" s="5">
        <f>H61/$H$2*$H$3</f>
        <v>0.1764705882352941</v>
      </c>
      <c r="Q61" s="5">
        <f>I61/$I$2*$I$3</f>
        <v>5.25</v>
      </c>
      <c r="R61" s="5">
        <f>J61/$J$2*$J$3</f>
        <v>9.7777777777777768</v>
      </c>
      <c r="S61" s="5">
        <f>K61/$K$2*$K$3</f>
        <v>9.2000000000000011</v>
      </c>
      <c r="T61" s="5">
        <f>SUM(L61:S61)</f>
        <v>32.808584899045258</v>
      </c>
      <c r="U61" s="1" t="s">
        <v>184</v>
      </c>
    </row>
    <row r="62" spans="1:21" x14ac:dyDescent="0.25">
      <c r="A62" s="1">
        <v>59</v>
      </c>
      <c r="B62" s="1" t="s">
        <v>28</v>
      </c>
      <c r="C62" s="1" t="s">
        <v>29</v>
      </c>
      <c r="D62" s="1">
        <v>59</v>
      </c>
      <c r="E62" s="1">
        <v>1</v>
      </c>
      <c r="F62" s="1">
        <v>-6</v>
      </c>
      <c r="G62" s="1">
        <v>4</v>
      </c>
      <c r="H62" s="1">
        <v>9</v>
      </c>
      <c r="I62" s="1">
        <v>25</v>
      </c>
      <c r="J62" s="1">
        <v>33</v>
      </c>
      <c r="K62" s="1">
        <v>24</v>
      </c>
      <c r="L62" s="5">
        <f>D62/$D$2*$D$3</f>
        <v>12.642857142857142</v>
      </c>
      <c r="M62" s="5">
        <f>E62/$E$2*$E$3</f>
        <v>0.13043478260869565</v>
      </c>
      <c r="N62" s="5">
        <f>F62/$F$2*$F$3</f>
        <v>-1.0909090909090908</v>
      </c>
      <c r="O62" s="5">
        <f>G62/$G$2*$G$3</f>
        <v>0.32</v>
      </c>
      <c r="P62" s="5">
        <f>H62/$H$2*$H$3</f>
        <v>1.588235294117647</v>
      </c>
      <c r="Q62" s="5">
        <f>I62/$I$2*$I$3</f>
        <v>2.0833333333333335</v>
      </c>
      <c r="R62" s="5">
        <f>J62/$J$2*$J$3</f>
        <v>7.333333333333333</v>
      </c>
      <c r="S62" s="5">
        <f>K62/$K$2*$K$3</f>
        <v>9.6</v>
      </c>
      <c r="T62" s="5">
        <f>SUM(L62:S62)</f>
        <v>32.607284795341059</v>
      </c>
      <c r="U62" s="1" t="s">
        <v>184</v>
      </c>
    </row>
    <row r="63" spans="1:21" x14ac:dyDescent="0.25">
      <c r="A63" s="1">
        <v>60</v>
      </c>
      <c r="B63" s="1" t="s">
        <v>26</v>
      </c>
      <c r="C63" s="1" t="s">
        <v>27</v>
      </c>
      <c r="D63" s="1">
        <v>11</v>
      </c>
      <c r="E63" s="1">
        <v>-1</v>
      </c>
      <c r="F63" s="1">
        <v>42</v>
      </c>
      <c r="G63" s="1">
        <v>-8</v>
      </c>
      <c r="H63" s="1">
        <v>18</v>
      </c>
      <c r="I63" s="1">
        <v>32</v>
      </c>
      <c r="J63" s="1">
        <v>40</v>
      </c>
      <c r="K63" s="1">
        <v>21</v>
      </c>
      <c r="L63" s="5">
        <f>D63/$D$2*$D$3</f>
        <v>2.3571428571428572</v>
      </c>
      <c r="M63" s="5">
        <f>E63/$E$2*$E$3</f>
        <v>-0.13043478260869565</v>
      </c>
      <c r="N63" s="5">
        <f>F63/$F$2*$F$3</f>
        <v>7.6363636363636367</v>
      </c>
      <c r="O63" s="5">
        <f>G63/$G$2*$G$3</f>
        <v>-0.64</v>
      </c>
      <c r="P63" s="5">
        <f>H63/$H$2*$H$3</f>
        <v>3.1764705882352939</v>
      </c>
      <c r="Q63" s="5">
        <f>I63/$I$2*$I$3</f>
        <v>2.6666666666666665</v>
      </c>
      <c r="R63" s="5">
        <f>J63/$J$2*$J$3</f>
        <v>8.8888888888888893</v>
      </c>
      <c r="S63" s="5">
        <f>K63/$K$2*$K$3</f>
        <v>8.4</v>
      </c>
      <c r="T63" s="5">
        <f>SUM(L63:S63)</f>
        <v>32.355097854688644</v>
      </c>
      <c r="U63" s="1" t="s">
        <v>184</v>
      </c>
    </row>
    <row r="64" spans="1:21" x14ac:dyDescent="0.25">
      <c r="A64" s="1">
        <v>61</v>
      </c>
      <c r="B64" s="1" t="s">
        <v>70</v>
      </c>
      <c r="C64" s="1" t="s">
        <v>71</v>
      </c>
      <c r="D64" s="1">
        <v>34</v>
      </c>
      <c r="E64" s="1">
        <v>-10</v>
      </c>
      <c r="F64" s="1">
        <v>26</v>
      </c>
      <c r="G64" s="1">
        <v>45</v>
      </c>
      <c r="H64" s="1">
        <v>22</v>
      </c>
      <c r="I64" s="1">
        <v>29</v>
      </c>
      <c r="J64" s="1">
        <v>7</v>
      </c>
      <c r="K64" s="1">
        <v>24</v>
      </c>
      <c r="L64" s="5">
        <f>D64/$D$2*$D$3</f>
        <v>7.2857142857142856</v>
      </c>
      <c r="M64" s="5">
        <f>E64/$E$2*$E$3</f>
        <v>-1.3043478260869565</v>
      </c>
      <c r="N64" s="5">
        <f>F64/$F$2*$F$3</f>
        <v>4.7272727272727275</v>
      </c>
      <c r="O64" s="5">
        <f>G64/$G$2*$G$3</f>
        <v>3.5999999999999996</v>
      </c>
      <c r="P64" s="5">
        <f>H64/$H$2*$H$3</f>
        <v>3.882352941176471</v>
      </c>
      <c r="Q64" s="5">
        <f>I64/$I$2*$I$3</f>
        <v>2.4166666666666665</v>
      </c>
      <c r="R64" s="5">
        <f>J64/$J$2*$J$3</f>
        <v>1.5555555555555556</v>
      </c>
      <c r="S64" s="5">
        <f>K64/$K$2*$K$3</f>
        <v>9.6</v>
      </c>
      <c r="T64" s="5">
        <f>SUM(L64:S64)</f>
        <v>31.763214350298753</v>
      </c>
      <c r="U64" s="1" t="s">
        <v>184</v>
      </c>
    </row>
    <row r="65" spans="1:21" x14ac:dyDescent="0.25">
      <c r="A65" s="1">
        <v>62</v>
      </c>
      <c r="B65" s="1" t="s">
        <v>18</v>
      </c>
      <c r="C65" s="1" t="s">
        <v>19</v>
      </c>
      <c r="D65" s="1">
        <v>11</v>
      </c>
      <c r="E65" s="1">
        <v>4</v>
      </c>
      <c r="F65" s="1">
        <v>45</v>
      </c>
      <c r="G65" s="1">
        <v>-1</v>
      </c>
      <c r="H65" s="1">
        <v>40</v>
      </c>
      <c r="I65" s="1">
        <v>22</v>
      </c>
      <c r="J65" s="1">
        <v>15</v>
      </c>
      <c r="K65" s="1">
        <v>21</v>
      </c>
      <c r="L65" s="5">
        <f>D65/$D$2*$D$3</f>
        <v>2.3571428571428572</v>
      </c>
      <c r="M65" s="5">
        <f>E65/$E$2*$E$3</f>
        <v>0.52173913043478259</v>
      </c>
      <c r="N65" s="5">
        <f>F65/$F$2*$F$3</f>
        <v>8.1818181818181817</v>
      </c>
      <c r="O65" s="5">
        <f>G65/$G$2*$G$3</f>
        <v>-0.08</v>
      </c>
      <c r="P65" s="5">
        <f>H65/$H$2*$H$3</f>
        <v>7.0588235294117645</v>
      </c>
      <c r="Q65" s="5">
        <f>I65/$I$2*$I$3</f>
        <v>1.8333333333333333</v>
      </c>
      <c r="R65" s="5">
        <f>J65/$J$2*$J$3</f>
        <v>3.333333333333333</v>
      </c>
      <c r="S65" s="5">
        <f>K65/$K$2*$K$3</f>
        <v>8.4</v>
      </c>
      <c r="T65" s="5">
        <f>SUM(L65:S65)</f>
        <v>31.606190365474248</v>
      </c>
      <c r="U65" s="1" t="s">
        <v>184</v>
      </c>
    </row>
    <row r="66" spans="1:21" x14ac:dyDescent="0.25">
      <c r="A66" s="1">
        <v>63</v>
      </c>
      <c r="B66" s="1" t="s">
        <v>20</v>
      </c>
      <c r="C66" s="1" t="s">
        <v>21</v>
      </c>
      <c r="D66" s="1">
        <v>-4</v>
      </c>
      <c r="E66" s="1">
        <v>55</v>
      </c>
      <c r="F66" s="1">
        <v>49</v>
      </c>
      <c r="G66" s="1">
        <v>-5</v>
      </c>
      <c r="H66" s="1">
        <v>3</v>
      </c>
      <c r="I66" s="1">
        <v>-5</v>
      </c>
      <c r="J66" s="1">
        <v>35</v>
      </c>
      <c r="K66" s="1">
        <v>22</v>
      </c>
      <c r="L66" s="5">
        <f>D66/$D$2*$D$3</f>
        <v>-0.8571428571428571</v>
      </c>
      <c r="M66" s="5">
        <f>E66/$E$2*$E$3</f>
        <v>7.1739130434782608</v>
      </c>
      <c r="N66" s="5">
        <f>F66/$F$2*$F$3</f>
        <v>8.9090909090909083</v>
      </c>
      <c r="O66" s="5">
        <f>G66/$G$2*$G$3</f>
        <v>-0.4</v>
      </c>
      <c r="P66" s="5">
        <f>H66/$H$2*$H$3</f>
        <v>0.52941176470588236</v>
      </c>
      <c r="Q66" s="5">
        <f>I66/$I$2*$I$3</f>
        <v>-0.41666666666666663</v>
      </c>
      <c r="R66" s="5">
        <f>J66/$J$2*$J$3</f>
        <v>7.7777777777777777</v>
      </c>
      <c r="S66" s="5">
        <f>K66/$K$2*$K$3</f>
        <v>8.8000000000000007</v>
      </c>
      <c r="T66" s="5">
        <f>SUM(L66:S66)</f>
        <v>31.516383971243307</v>
      </c>
      <c r="U66" s="1" t="s">
        <v>184</v>
      </c>
    </row>
    <row r="67" spans="1:21" x14ac:dyDescent="0.25">
      <c r="A67" s="1">
        <v>64</v>
      </c>
      <c r="B67" s="1" t="s">
        <v>30</v>
      </c>
      <c r="C67" s="1" t="s">
        <v>31</v>
      </c>
      <c r="D67" s="1">
        <v>5</v>
      </c>
      <c r="E67" s="1">
        <v>-9</v>
      </c>
      <c r="F67" s="1">
        <v>62</v>
      </c>
      <c r="G67" s="1">
        <v>23</v>
      </c>
      <c r="H67" s="1">
        <v>49</v>
      </c>
      <c r="I67" s="1">
        <v>-5</v>
      </c>
      <c r="J67" s="1">
        <v>7</v>
      </c>
      <c r="K67" s="1">
        <v>21</v>
      </c>
      <c r="L67" s="5">
        <f>D67/$D$2*$D$3</f>
        <v>1.0714285714285714</v>
      </c>
      <c r="M67" s="5">
        <f>E67/$E$2*$E$3</f>
        <v>-1.173913043478261</v>
      </c>
      <c r="N67" s="5">
        <f>F67/$F$2*$F$3</f>
        <v>11.272727272727272</v>
      </c>
      <c r="O67" s="5">
        <f>G67/$G$2*$G$3</f>
        <v>1.8399999999999999</v>
      </c>
      <c r="P67" s="5">
        <f>H67/$H$2*$H$3</f>
        <v>8.6470588235294112</v>
      </c>
      <c r="Q67" s="5">
        <f>I67/$I$2*$I$3</f>
        <v>-0.41666666666666663</v>
      </c>
      <c r="R67" s="5">
        <f>J67/$J$2*$J$3</f>
        <v>1.5555555555555556</v>
      </c>
      <c r="S67" s="5">
        <f>K67/$K$2*$K$3</f>
        <v>8.4</v>
      </c>
      <c r="T67" s="5">
        <f>SUM(L67:S67)</f>
        <v>31.196190513095885</v>
      </c>
      <c r="U67" s="1" t="s">
        <v>184</v>
      </c>
    </row>
    <row r="68" spans="1:21" x14ac:dyDescent="0.25">
      <c r="A68" s="1">
        <v>65</v>
      </c>
      <c r="B68" s="1" t="s">
        <v>74</v>
      </c>
      <c r="C68" s="1" t="s">
        <v>75</v>
      </c>
      <c r="D68" s="1">
        <v>48</v>
      </c>
      <c r="E68" s="1">
        <v>4</v>
      </c>
      <c r="F68" s="1">
        <v>-2</v>
      </c>
      <c r="G68" s="1">
        <v>50</v>
      </c>
      <c r="H68" s="1">
        <v>34</v>
      </c>
      <c r="I68" s="1">
        <v>9</v>
      </c>
      <c r="J68" s="1">
        <v>8</v>
      </c>
      <c r="K68" s="1">
        <v>20</v>
      </c>
      <c r="L68" s="5">
        <f>D68/$D$2*$D$3</f>
        <v>10.285714285714286</v>
      </c>
      <c r="M68" s="5">
        <f>E68/$E$2*$E$3</f>
        <v>0.52173913043478259</v>
      </c>
      <c r="N68" s="5">
        <f>F68/$F$2*$F$3</f>
        <v>-0.36363636363636365</v>
      </c>
      <c r="O68" s="5">
        <f>G68/$G$2*$G$3</f>
        <v>4</v>
      </c>
      <c r="P68" s="5">
        <f>H68/$H$2*$H$3</f>
        <v>6</v>
      </c>
      <c r="Q68" s="5">
        <f>I68/$I$2*$I$3</f>
        <v>0.75</v>
      </c>
      <c r="R68" s="5">
        <f>J68/$J$2*$J$3</f>
        <v>1.7777777777777779</v>
      </c>
      <c r="S68" s="5">
        <f>K68/$K$2*$K$3</f>
        <v>8</v>
      </c>
      <c r="T68" s="5">
        <f>SUM(L68:S68)</f>
        <v>30.971594830290485</v>
      </c>
      <c r="U68" s="1" t="s">
        <v>185</v>
      </c>
    </row>
    <row r="69" spans="1:21" x14ac:dyDescent="0.25">
      <c r="A69" s="1">
        <v>66</v>
      </c>
      <c r="B69" s="1" t="s">
        <v>150</v>
      </c>
      <c r="C69" s="1" t="s">
        <v>151</v>
      </c>
      <c r="D69" s="1">
        <v>25</v>
      </c>
      <c r="E69" s="1">
        <v>36</v>
      </c>
      <c r="F69" s="1">
        <v>-9</v>
      </c>
      <c r="G69" s="1">
        <v>5</v>
      </c>
      <c r="H69" s="1">
        <v>38</v>
      </c>
      <c r="I69" s="1">
        <v>41</v>
      </c>
      <c r="J69" s="1">
        <v>9</v>
      </c>
      <c r="K69" s="1">
        <v>25</v>
      </c>
      <c r="L69" s="5">
        <f>D69/$D$2*$D$3</f>
        <v>5.3571428571428577</v>
      </c>
      <c r="M69" s="5">
        <f>E69/$E$2*$E$3</f>
        <v>4.6956521739130439</v>
      </c>
      <c r="N69" s="5">
        <f>F69/$F$2*$F$3</f>
        <v>-1.6363636363636362</v>
      </c>
      <c r="O69" s="5">
        <f>G69/$G$2*$G$3</f>
        <v>0.4</v>
      </c>
      <c r="P69" s="5">
        <f>H69/$H$2*$H$3</f>
        <v>6.7058823529411766</v>
      </c>
      <c r="Q69" s="5">
        <f>I69/$I$2*$I$3</f>
        <v>3.416666666666667</v>
      </c>
      <c r="R69" s="5">
        <f>J69/$J$2*$J$3</f>
        <v>2</v>
      </c>
      <c r="S69" s="5">
        <f>K69/$K$2*$K$3</f>
        <v>10</v>
      </c>
      <c r="T69" s="5">
        <f>SUM(L69:S69)</f>
        <v>30.938980414300108</v>
      </c>
      <c r="U69" s="1" t="s">
        <v>185</v>
      </c>
    </row>
    <row r="70" spans="1:21" x14ac:dyDescent="0.25">
      <c r="A70" s="1">
        <v>67</v>
      </c>
      <c r="B70" s="1" t="s">
        <v>46</v>
      </c>
      <c r="C70" s="1" t="s">
        <v>47</v>
      </c>
      <c r="D70" s="1">
        <v>62</v>
      </c>
      <c r="E70" s="1">
        <v>18</v>
      </c>
      <c r="F70" s="1">
        <v>-3</v>
      </c>
      <c r="G70" s="1">
        <v>-9</v>
      </c>
      <c r="H70" s="1">
        <v>1</v>
      </c>
      <c r="I70" s="1">
        <v>15</v>
      </c>
      <c r="J70" s="1">
        <v>29</v>
      </c>
      <c r="K70" s="1">
        <v>20</v>
      </c>
      <c r="L70" s="5">
        <f>D70/$D$2*$D$3</f>
        <v>13.285714285714285</v>
      </c>
      <c r="M70" s="5">
        <f>E70/$E$2*$E$3</f>
        <v>2.347826086956522</v>
      </c>
      <c r="N70" s="5">
        <f>F70/$F$2*$F$3</f>
        <v>-0.54545454545454541</v>
      </c>
      <c r="O70" s="5">
        <f>G70/$G$2*$G$3</f>
        <v>-0.72</v>
      </c>
      <c r="P70" s="5">
        <f>H70/$H$2*$H$3</f>
        <v>0.1764705882352941</v>
      </c>
      <c r="Q70" s="5">
        <f>I70/$I$2*$I$3</f>
        <v>1.25</v>
      </c>
      <c r="R70" s="5">
        <f>J70/$J$2*$J$3</f>
        <v>6.4444444444444446</v>
      </c>
      <c r="S70" s="5">
        <f>K70/$K$2*$K$3</f>
        <v>8</v>
      </c>
      <c r="T70" s="5">
        <f>SUM(L70:S70)</f>
        <v>30.239000859895999</v>
      </c>
      <c r="U70" s="1" t="s">
        <v>185</v>
      </c>
    </row>
    <row r="71" spans="1:21" x14ac:dyDescent="0.25">
      <c r="A71" s="1">
        <v>68</v>
      </c>
      <c r="B71" s="1" t="s">
        <v>94</v>
      </c>
      <c r="C71" s="1" t="s">
        <v>95</v>
      </c>
      <c r="D71" s="1">
        <v>12</v>
      </c>
      <c r="E71" s="1">
        <v>1</v>
      </c>
      <c r="F71" s="1">
        <v>11</v>
      </c>
      <c r="G71" s="1">
        <v>12</v>
      </c>
      <c r="H71" s="1">
        <v>36</v>
      </c>
      <c r="I71" s="1">
        <v>45</v>
      </c>
      <c r="J71" s="1">
        <v>25</v>
      </c>
      <c r="K71" s="1">
        <v>22</v>
      </c>
      <c r="L71" s="5">
        <f>D71/$D$2*$D$3</f>
        <v>2.5714285714285716</v>
      </c>
      <c r="M71" s="5">
        <f>E71/$E$2*$E$3</f>
        <v>0.13043478260869565</v>
      </c>
      <c r="N71" s="5">
        <f>F71/$F$2*$F$3</f>
        <v>2</v>
      </c>
      <c r="O71" s="5">
        <f>G71/$G$2*$G$3</f>
        <v>0.96</v>
      </c>
      <c r="P71" s="5">
        <f>H71/$H$2*$H$3</f>
        <v>6.3529411764705879</v>
      </c>
      <c r="Q71" s="5">
        <f>I71/$I$2*$I$3</f>
        <v>3.75</v>
      </c>
      <c r="R71" s="5">
        <f>J71/$J$2*$J$3</f>
        <v>5.5555555555555554</v>
      </c>
      <c r="S71" s="5">
        <f>K71/$K$2*$K$3</f>
        <v>8.8000000000000007</v>
      </c>
      <c r="T71" s="5">
        <f>SUM(L71:S71)</f>
        <v>30.12036008606341</v>
      </c>
      <c r="U71" s="1" t="s">
        <v>185</v>
      </c>
    </row>
    <row r="72" spans="1:21" x14ac:dyDescent="0.25">
      <c r="A72" s="1">
        <v>69</v>
      </c>
      <c r="B72" s="1" t="s">
        <v>158</v>
      </c>
      <c r="C72" s="1" t="s">
        <v>159</v>
      </c>
      <c r="D72" s="1">
        <v>24</v>
      </c>
      <c r="E72" s="1">
        <v>50</v>
      </c>
      <c r="F72" s="1">
        <v>-5</v>
      </c>
      <c r="G72" s="1">
        <v>54</v>
      </c>
      <c r="H72" s="1">
        <v>10</v>
      </c>
      <c r="I72" s="1">
        <v>9</v>
      </c>
      <c r="J72" s="1">
        <v>12</v>
      </c>
      <c r="K72" s="1">
        <v>24</v>
      </c>
      <c r="L72" s="5">
        <f>D72/$D$2*$D$3</f>
        <v>5.1428571428571432</v>
      </c>
      <c r="M72" s="5">
        <f>E72/$E$2*$E$3</f>
        <v>6.5217391304347823</v>
      </c>
      <c r="N72" s="5">
        <f>F72/$F$2*$F$3</f>
        <v>-0.90909090909090917</v>
      </c>
      <c r="O72" s="5">
        <f>G72/$G$2*$G$3</f>
        <v>4.32</v>
      </c>
      <c r="P72" s="5">
        <f>H72/$H$2*$H$3</f>
        <v>1.7647058823529411</v>
      </c>
      <c r="Q72" s="5">
        <f>I72/$I$2*$I$3</f>
        <v>0.75</v>
      </c>
      <c r="R72" s="5">
        <f>J72/$J$2*$J$3</f>
        <v>2.6666666666666665</v>
      </c>
      <c r="S72" s="5">
        <f>K72/$K$2*$K$3</f>
        <v>9.6</v>
      </c>
      <c r="T72" s="5">
        <f>SUM(L72:S72)</f>
        <v>29.856877913220629</v>
      </c>
      <c r="U72" s="1" t="s">
        <v>185</v>
      </c>
    </row>
    <row r="73" spans="1:21" x14ac:dyDescent="0.25">
      <c r="A73" s="1">
        <v>70</v>
      </c>
      <c r="B73" s="1" t="s">
        <v>72</v>
      </c>
      <c r="C73" s="1" t="s">
        <v>73</v>
      </c>
      <c r="D73" s="1">
        <v>41</v>
      </c>
      <c r="E73" s="1">
        <v>9</v>
      </c>
      <c r="F73" s="1">
        <v>-1</v>
      </c>
      <c r="G73" s="1">
        <v>25</v>
      </c>
      <c r="H73" s="1">
        <v>36</v>
      </c>
      <c r="I73" s="1">
        <v>-4</v>
      </c>
      <c r="J73" s="1">
        <v>16</v>
      </c>
      <c r="K73" s="1">
        <v>21</v>
      </c>
      <c r="L73" s="5">
        <f>D73/$D$2*$D$3</f>
        <v>8.7857142857142865</v>
      </c>
      <c r="M73" s="5">
        <f>E73/$E$2*$E$3</f>
        <v>1.173913043478261</v>
      </c>
      <c r="N73" s="5">
        <f>F73/$F$2*$F$3</f>
        <v>-0.18181818181818182</v>
      </c>
      <c r="O73" s="5">
        <f>G73/$G$2*$G$3</f>
        <v>2</v>
      </c>
      <c r="P73" s="5">
        <f>H73/$H$2*$H$3</f>
        <v>6.3529411764705879</v>
      </c>
      <c r="Q73" s="5">
        <f>I73/$I$2*$I$3</f>
        <v>-0.33333333333333331</v>
      </c>
      <c r="R73" s="5">
        <f>J73/$J$2*$J$3</f>
        <v>3.5555555555555558</v>
      </c>
      <c r="S73" s="5">
        <f>K73/$K$2*$K$3</f>
        <v>8.4</v>
      </c>
      <c r="T73" s="5">
        <f>SUM(L73:S73)</f>
        <v>29.752972546067177</v>
      </c>
      <c r="U73" s="1" t="s">
        <v>185</v>
      </c>
    </row>
    <row r="74" spans="1:21" x14ac:dyDescent="0.25">
      <c r="A74" s="1">
        <v>71</v>
      </c>
      <c r="B74" s="1" t="s">
        <v>126</v>
      </c>
      <c r="C74" s="1" t="s">
        <v>127</v>
      </c>
      <c r="D74" s="1">
        <v>36</v>
      </c>
      <c r="E74" s="1">
        <v>-4</v>
      </c>
      <c r="F74" s="1">
        <v>11</v>
      </c>
      <c r="G74" s="1">
        <v>22</v>
      </c>
      <c r="H74" s="1">
        <v>28</v>
      </c>
      <c r="I74" s="1">
        <v>26</v>
      </c>
      <c r="J74" s="1">
        <v>7</v>
      </c>
      <c r="K74" s="1">
        <v>23</v>
      </c>
      <c r="L74" s="5">
        <f>D74/$D$2*$D$3</f>
        <v>7.7142857142857135</v>
      </c>
      <c r="M74" s="5">
        <f>E74/$E$2*$E$3</f>
        <v>-0.52173913043478259</v>
      </c>
      <c r="N74" s="5">
        <f>F74/$F$2*$F$3</f>
        <v>2</v>
      </c>
      <c r="O74" s="5">
        <f>G74/$G$2*$G$3</f>
        <v>1.7599999999999998</v>
      </c>
      <c r="P74" s="5">
        <f>H74/$H$2*$H$3</f>
        <v>4.9411764705882355</v>
      </c>
      <c r="Q74" s="5">
        <f>I74/$I$2*$I$3</f>
        <v>2.166666666666667</v>
      </c>
      <c r="R74" s="5">
        <f>J74/$J$2*$J$3</f>
        <v>1.5555555555555556</v>
      </c>
      <c r="S74" s="5">
        <f>K74/$K$2*$K$3</f>
        <v>9.2000000000000011</v>
      </c>
      <c r="T74" s="5">
        <f>SUM(L74:S74)</f>
        <v>28.815945276661388</v>
      </c>
      <c r="U74" s="1" t="s">
        <v>185</v>
      </c>
    </row>
    <row r="75" spans="1:21" x14ac:dyDescent="0.25">
      <c r="A75" s="1">
        <v>72</v>
      </c>
      <c r="B75" s="1" t="s">
        <v>168</v>
      </c>
      <c r="C75" s="1" t="s">
        <v>169</v>
      </c>
      <c r="D75" s="1">
        <v>40</v>
      </c>
      <c r="E75" s="1">
        <v>-6</v>
      </c>
      <c r="F75" s="1">
        <v>7</v>
      </c>
      <c r="G75" s="1">
        <v>54</v>
      </c>
      <c r="H75" s="1">
        <v>0</v>
      </c>
      <c r="I75" s="1">
        <v>10</v>
      </c>
      <c r="J75" s="1">
        <v>13</v>
      </c>
      <c r="K75" s="1">
        <v>25</v>
      </c>
      <c r="L75" s="5">
        <f>D75/$D$2*$D$3</f>
        <v>8.5714285714285712</v>
      </c>
      <c r="M75" s="5">
        <f>E75/$E$2*$E$3</f>
        <v>-0.78260869565217384</v>
      </c>
      <c r="N75" s="5">
        <f>F75/$F$2*$F$3</f>
        <v>1.2727272727272725</v>
      </c>
      <c r="O75" s="5">
        <f>G75/$G$2*$G$3</f>
        <v>4.32</v>
      </c>
      <c r="P75" s="5">
        <f>H75/$H$2*$H$3</f>
        <v>0</v>
      </c>
      <c r="Q75" s="5">
        <f>I75/$I$2*$I$3</f>
        <v>0.83333333333333326</v>
      </c>
      <c r="R75" s="5">
        <f>J75/$J$2*$J$3</f>
        <v>2.8888888888888884</v>
      </c>
      <c r="S75" s="5">
        <f>K75/$K$2*$K$3</f>
        <v>10</v>
      </c>
      <c r="T75" s="5">
        <f>SUM(L75:S75)</f>
        <v>27.103769370725892</v>
      </c>
      <c r="U75" s="1" t="s">
        <v>185</v>
      </c>
    </row>
    <row r="76" spans="1:21" x14ac:dyDescent="0.25">
      <c r="A76" s="1">
        <v>73</v>
      </c>
      <c r="B76" s="1" t="s">
        <v>166</v>
      </c>
      <c r="C76" s="1" t="s">
        <v>167</v>
      </c>
      <c r="D76" s="1">
        <v>5</v>
      </c>
      <c r="E76" s="1">
        <v>-7</v>
      </c>
      <c r="F76" s="1">
        <v>13</v>
      </c>
      <c r="G76" s="1">
        <v>55</v>
      </c>
      <c r="H76" s="1">
        <v>34</v>
      </c>
      <c r="I76" s="1">
        <v>33</v>
      </c>
      <c r="J76" s="1">
        <v>6</v>
      </c>
      <c r="K76" s="1">
        <v>25</v>
      </c>
      <c r="L76" s="5">
        <f>D76/$D$2*$D$3</f>
        <v>1.0714285714285714</v>
      </c>
      <c r="M76" s="5">
        <f>E76/$E$2*$E$3</f>
        <v>-0.91304347826086962</v>
      </c>
      <c r="N76" s="5">
        <f>F76/$F$2*$F$3</f>
        <v>2.3636363636363638</v>
      </c>
      <c r="O76" s="5">
        <f>G76/$G$2*$G$3</f>
        <v>4.4000000000000004</v>
      </c>
      <c r="P76" s="5">
        <f>H76/$H$2*$H$3</f>
        <v>6</v>
      </c>
      <c r="Q76" s="5">
        <f>I76/$I$2*$I$3</f>
        <v>2.75</v>
      </c>
      <c r="R76" s="5">
        <f>J76/$J$2*$J$3</f>
        <v>1.3333333333333333</v>
      </c>
      <c r="S76" s="5">
        <f>K76/$K$2*$K$3</f>
        <v>10</v>
      </c>
      <c r="T76" s="5">
        <f>SUM(L76:S76)</f>
        <v>27.0053547901374</v>
      </c>
      <c r="U76" s="1" t="s">
        <v>185</v>
      </c>
    </row>
    <row r="77" spans="1:21" x14ac:dyDescent="0.25">
      <c r="A77" s="1">
        <v>74</v>
      </c>
      <c r="B77" s="1" t="s">
        <v>160</v>
      </c>
      <c r="C77" s="1" t="s">
        <v>161</v>
      </c>
      <c r="D77" s="1">
        <v>17</v>
      </c>
      <c r="E77" s="1">
        <v>6</v>
      </c>
      <c r="F77" s="1">
        <v>3</v>
      </c>
      <c r="G77" s="1">
        <v>47</v>
      </c>
      <c r="H77" s="1">
        <v>-1</v>
      </c>
      <c r="I77" s="1">
        <v>19</v>
      </c>
      <c r="J77" s="1">
        <v>30</v>
      </c>
      <c r="K77" s="1">
        <v>23</v>
      </c>
      <c r="L77" s="5">
        <f>D77/$D$2*$D$3</f>
        <v>3.6428571428571428</v>
      </c>
      <c r="M77" s="5">
        <f>E77/$E$2*$E$3</f>
        <v>0.78260869565217384</v>
      </c>
      <c r="N77" s="5">
        <f>F77/$F$2*$F$3</f>
        <v>0.54545454545454541</v>
      </c>
      <c r="O77" s="5">
        <f>G77/$G$2*$G$3</f>
        <v>3.76</v>
      </c>
      <c r="P77" s="5">
        <f>H77/$H$2*$H$3</f>
        <v>-0.1764705882352941</v>
      </c>
      <c r="Q77" s="5">
        <f>I77/$I$2*$I$3</f>
        <v>1.5833333333333333</v>
      </c>
      <c r="R77" s="5">
        <f>J77/$J$2*$J$3</f>
        <v>6.6666666666666661</v>
      </c>
      <c r="S77" s="5">
        <f>K77/$K$2*$K$3</f>
        <v>9.2000000000000011</v>
      </c>
      <c r="T77" s="5">
        <f>SUM(L77:S77)</f>
        <v>26.004449795728569</v>
      </c>
      <c r="U77" s="1" t="s">
        <v>185</v>
      </c>
    </row>
    <row r="78" spans="1:21" x14ac:dyDescent="0.25">
      <c r="A78" s="1">
        <v>75</v>
      </c>
      <c r="B78" s="1" t="s">
        <v>86</v>
      </c>
      <c r="C78" s="1" t="s">
        <v>87</v>
      </c>
      <c r="D78" s="1">
        <v>51</v>
      </c>
      <c r="E78" s="1">
        <v>-2</v>
      </c>
      <c r="F78" s="1">
        <v>10</v>
      </c>
      <c r="G78" s="1">
        <v>21</v>
      </c>
      <c r="H78" s="1">
        <v>3</v>
      </c>
      <c r="I78" s="1">
        <v>8</v>
      </c>
      <c r="J78" s="1">
        <v>5</v>
      </c>
      <c r="K78" s="1">
        <v>20</v>
      </c>
      <c r="L78" s="5">
        <f>D78/$D$2*$D$3</f>
        <v>10.928571428571429</v>
      </c>
      <c r="M78" s="5">
        <f>E78/$E$2*$E$3</f>
        <v>-0.2608695652173913</v>
      </c>
      <c r="N78" s="5">
        <f>F78/$F$2*$F$3</f>
        <v>1.8181818181818183</v>
      </c>
      <c r="O78" s="5">
        <f>G78/$G$2*$G$3</f>
        <v>1.6800000000000002</v>
      </c>
      <c r="P78" s="5">
        <f>H78/$H$2*$H$3</f>
        <v>0.52941176470588236</v>
      </c>
      <c r="Q78" s="5">
        <f>I78/$I$2*$I$3</f>
        <v>0.66666666666666663</v>
      </c>
      <c r="R78" s="5">
        <f>J78/$J$2*$J$3</f>
        <v>1.1111111111111112</v>
      </c>
      <c r="S78" s="5">
        <f>K78/$K$2*$K$3</f>
        <v>8</v>
      </c>
      <c r="T78" s="5">
        <f>SUM(L78:S78)</f>
        <v>24.473073224019515</v>
      </c>
      <c r="U78" s="1" t="s">
        <v>185</v>
      </c>
    </row>
    <row r="79" spans="1:21" x14ac:dyDescent="0.25">
      <c r="A79" s="1">
        <v>76</v>
      </c>
      <c r="B79" s="1" t="s">
        <v>90</v>
      </c>
      <c r="C79" s="1" t="s">
        <v>91</v>
      </c>
      <c r="D79" s="1">
        <v>-2</v>
      </c>
      <c r="E79" s="1">
        <v>19</v>
      </c>
      <c r="F79" s="1">
        <v>13</v>
      </c>
      <c r="G79" s="1">
        <v>61</v>
      </c>
      <c r="H79" s="1">
        <v>-3</v>
      </c>
      <c r="I79" s="1">
        <v>24</v>
      </c>
      <c r="J79" s="1">
        <v>27</v>
      </c>
      <c r="K79" s="1">
        <v>19</v>
      </c>
      <c r="L79" s="5">
        <f>D79/$D$2*$D$3</f>
        <v>-0.42857142857142855</v>
      </c>
      <c r="M79" s="5">
        <f>E79/$E$2*$E$3</f>
        <v>2.4782608695652173</v>
      </c>
      <c r="N79" s="5">
        <f>F79/$F$2*$F$3</f>
        <v>2.3636363636363638</v>
      </c>
      <c r="O79" s="5">
        <f>G79/$G$2*$G$3</f>
        <v>4.88</v>
      </c>
      <c r="P79" s="5">
        <f>H79/$H$2*$H$3</f>
        <v>-0.52941176470588236</v>
      </c>
      <c r="Q79" s="5">
        <f>I79/$I$2*$I$3</f>
        <v>2</v>
      </c>
      <c r="R79" s="5">
        <f>J79/$J$2*$J$3</f>
        <v>6</v>
      </c>
      <c r="S79" s="5">
        <f>K79/$K$2*$K$3</f>
        <v>7.6</v>
      </c>
      <c r="T79" s="5">
        <f>SUM(L79:S79)</f>
        <v>24.363914039924275</v>
      </c>
      <c r="U79" s="1" t="s">
        <v>185</v>
      </c>
    </row>
    <row r="80" spans="1:21" x14ac:dyDescent="0.25">
      <c r="A80" s="1">
        <v>77</v>
      </c>
      <c r="B80" s="1" t="s">
        <v>36</v>
      </c>
      <c r="C80" s="1" t="s">
        <v>37</v>
      </c>
      <c r="D80" s="1">
        <v>14</v>
      </c>
      <c r="E80" s="1">
        <v>21</v>
      </c>
      <c r="F80" s="1">
        <v>15</v>
      </c>
      <c r="G80" s="1">
        <v>13</v>
      </c>
      <c r="H80" s="1">
        <v>1</v>
      </c>
      <c r="I80" s="1">
        <v>39</v>
      </c>
      <c r="J80" s="1">
        <v>14</v>
      </c>
      <c r="K80" s="1">
        <v>20</v>
      </c>
      <c r="L80" s="5">
        <f>D80/$D$2*$D$3</f>
        <v>3</v>
      </c>
      <c r="M80" s="5">
        <f>E80/$E$2*$E$3</f>
        <v>2.7391304347826089</v>
      </c>
      <c r="N80" s="5">
        <f>F80/$F$2*$F$3</f>
        <v>2.7272727272727271</v>
      </c>
      <c r="O80" s="5">
        <f>G80/$G$2*$G$3</f>
        <v>1.04</v>
      </c>
      <c r="P80" s="5">
        <f>H80/$H$2*$H$3</f>
        <v>0.1764705882352941</v>
      </c>
      <c r="Q80" s="5">
        <f>I80/$I$2*$I$3</f>
        <v>3.25</v>
      </c>
      <c r="R80" s="5">
        <f>J80/$J$2*$J$3</f>
        <v>3.1111111111111112</v>
      </c>
      <c r="S80" s="5">
        <f>K80/$K$2*$K$3</f>
        <v>8</v>
      </c>
      <c r="T80" s="5">
        <f>SUM(L80:S80)</f>
        <v>24.043984861401739</v>
      </c>
      <c r="U80" s="1" t="s">
        <v>185</v>
      </c>
    </row>
    <row r="81" spans="1:21" x14ac:dyDescent="0.25">
      <c r="A81" s="1">
        <v>78</v>
      </c>
      <c r="B81" s="1" t="s">
        <v>152</v>
      </c>
      <c r="C81" s="1" t="s">
        <v>153</v>
      </c>
      <c r="D81" s="1">
        <v>-5</v>
      </c>
      <c r="E81" s="1">
        <v>-6</v>
      </c>
      <c r="F81" s="1">
        <v>17</v>
      </c>
      <c r="G81" s="1">
        <v>44</v>
      </c>
      <c r="H81" s="1">
        <v>2</v>
      </c>
      <c r="I81" s="1">
        <v>65</v>
      </c>
      <c r="J81" s="1">
        <v>24</v>
      </c>
      <c r="K81" s="1">
        <v>19</v>
      </c>
      <c r="L81" s="5">
        <f>D81/$D$2*$D$3</f>
        <v>-1.0714285714285714</v>
      </c>
      <c r="M81" s="5">
        <f>E81/$E$2*$E$3</f>
        <v>-0.78260869565217384</v>
      </c>
      <c r="N81" s="5">
        <f>F81/$F$2*$F$3</f>
        <v>3.0909090909090908</v>
      </c>
      <c r="O81" s="5">
        <f>G81/$G$2*$G$3</f>
        <v>3.5199999999999996</v>
      </c>
      <c r="P81" s="5">
        <f>H81/$H$2*$H$3</f>
        <v>0.3529411764705882</v>
      </c>
      <c r="Q81" s="5">
        <f>I81/$I$2*$I$3</f>
        <v>5.4166666666666661</v>
      </c>
      <c r="R81" s="5">
        <f>J81/$J$2*$J$3</f>
        <v>5.333333333333333</v>
      </c>
      <c r="S81" s="5">
        <f>K81/$K$2*$K$3</f>
        <v>7.6</v>
      </c>
      <c r="T81" s="5">
        <f>SUM(L81:S81)</f>
        <v>23.459813000298929</v>
      </c>
      <c r="U81" s="1" t="s">
        <v>186</v>
      </c>
    </row>
    <row r="82" spans="1:21" x14ac:dyDescent="0.25">
      <c r="A82" s="1">
        <v>79</v>
      </c>
      <c r="B82" s="1" t="s">
        <v>22</v>
      </c>
      <c r="C82" s="1" t="s">
        <v>23</v>
      </c>
      <c r="D82" s="1">
        <v>5</v>
      </c>
      <c r="E82" s="1">
        <v>19</v>
      </c>
      <c r="F82" s="1">
        <v>-5</v>
      </c>
      <c r="G82" s="1">
        <v>29</v>
      </c>
      <c r="H82" s="1">
        <v>14</v>
      </c>
      <c r="I82" s="1">
        <v>-4</v>
      </c>
      <c r="J82" s="1">
        <v>30</v>
      </c>
      <c r="K82" s="1">
        <v>20</v>
      </c>
      <c r="L82" s="5">
        <f>D82/$D$2*$D$3</f>
        <v>1.0714285714285714</v>
      </c>
      <c r="M82" s="5">
        <f>E82/$E$2*$E$3</f>
        <v>2.4782608695652173</v>
      </c>
      <c r="N82" s="5">
        <f>F82/$F$2*$F$3</f>
        <v>-0.90909090909090917</v>
      </c>
      <c r="O82" s="5">
        <f>G82/$G$2*$G$3</f>
        <v>2.3200000000000003</v>
      </c>
      <c r="P82" s="5">
        <f>H82/$H$2*$H$3</f>
        <v>2.4705882352941178</v>
      </c>
      <c r="Q82" s="5">
        <f>I82/$I$2*$I$3</f>
        <v>-0.33333333333333331</v>
      </c>
      <c r="R82" s="5">
        <f>J82/$J$2*$J$3</f>
        <v>6.6666666666666661</v>
      </c>
      <c r="S82" s="5">
        <f>K82/$K$2*$K$3</f>
        <v>8</v>
      </c>
      <c r="T82" s="5">
        <f>SUM(L82:S82)</f>
        <v>21.76452010053033</v>
      </c>
      <c r="U82" s="1" t="s">
        <v>186</v>
      </c>
    </row>
    <row r="83" spans="1:21" x14ac:dyDescent="0.25">
      <c r="A83" s="1">
        <v>80</v>
      </c>
      <c r="B83" s="1" t="s">
        <v>132</v>
      </c>
      <c r="C83" s="1" t="s">
        <v>133</v>
      </c>
      <c r="D83" s="1">
        <v>28</v>
      </c>
      <c r="E83" s="1">
        <v>5</v>
      </c>
      <c r="F83" s="1">
        <v>3</v>
      </c>
      <c r="G83" s="1">
        <v>19</v>
      </c>
      <c r="H83" s="1">
        <v>12</v>
      </c>
      <c r="I83" s="1">
        <v>-3</v>
      </c>
      <c r="J83" s="1">
        <v>5</v>
      </c>
      <c r="K83" s="1">
        <v>22</v>
      </c>
      <c r="L83" s="5">
        <f>D83/$D$2*$D$3</f>
        <v>6</v>
      </c>
      <c r="M83" s="5">
        <f>E83/$E$2*$E$3</f>
        <v>0.65217391304347827</v>
      </c>
      <c r="N83" s="5">
        <f>F83/$F$2*$F$3</f>
        <v>0.54545454545454541</v>
      </c>
      <c r="O83" s="5">
        <f>G83/$G$2*$G$3</f>
        <v>1.52</v>
      </c>
      <c r="P83" s="5">
        <f>H83/$H$2*$H$3</f>
        <v>2.1176470588235294</v>
      </c>
      <c r="Q83" s="5">
        <f>I83/$I$2*$I$3</f>
        <v>-0.25</v>
      </c>
      <c r="R83" s="5">
        <f>J83/$J$2*$J$3</f>
        <v>1.1111111111111112</v>
      </c>
      <c r="S83" s="5">
        <f>K83/$K$2*$K$3</f>
        <v>8.8000000000000007</v>
      </c>
      <c r="T83" s="5">
        <f>SUM(L83:S83)</f>
        <v>20.496386628432663</v>
      </c>
      <c r="U83" s="1" t="s">
        <v>186</v>
      </c>
    </row>
    <row r="84" spans="1:21" x14ac:dyDescent="0.25">
      <c r="A84" s="1">
        <v>81</v>
      </c>
      <c r="B84" s="1" t="s">
        <v>84</v>
      </c>
      <c r="C84" s="1" t="s">
        <v>85</v>
      </c>
      <c r="D84" s="1">
        <v>14</v>
      </c>
      <c r="E84" s="1">
        <v>-5</v>
      </c>
      <c r="F84" s="1">
        <v>14</v>
      </c>
      <c r="G84" s="1">
        <v>-4</v>
      </c>
      <c r="H84" s="1">
        <v>-3</v>
      </c>
      <c r="I84" s="1">
        <v>43</v>
      </c>
      <c r="J84" s="1">
        <v>7</v>
      </c>
      <c r="K84" s="1">
        <v>19</v>
      </c>
      <c r="L84" s="5">
        <f>D84/$D$2*$D$3</f>
        <v>3</v>
      </c>
      <c r="M84" s="5">
        <f>E84/$E$2*$E$3</f>
        <v>-0.65217391304347827</v>
      </c>
      <c r="N84" s="5">
        <f>F84/$F$2*$F$3</f>
        <v>2.545454545454545</v>
      </c>
      <c r="O84" s="5">
        <f>G84/$G$2*$G$3</f>
        <v>-0.32</v>
      </c>
      <c r="P84" s="5">
        <f>H84/$H$2*$H$3</f>
        <v>-0.52941176470588236</v>
      </c>
      <c r="Q84" s="5">
        <f>I84/$I$2*$I$3</f>
        <v>3.5833333333333335</v>
      </c>
      <c r="R84" s="5">
        <f>J84/$J$2*$J$3</f>
        <v>1.5555555555555556</v>
      </c>
      <c r="S84" s="5">
        <f>K84/$K$2*$K$3</f>
        <v>7.6</v>
      </c>
      <c r="T84" s="5">
        <f>SUM(L84:S84)</f>
        <v>16.782757756594073</v>
      </c>
      <c r="U84" s="1" t="s">
        <v>186</v>
      </c>
    </row>
    <row r="85" spans="1:21" x14ac:dyDescent="0.25">
      <c r="A85" s="1">
        <v>82</v>
      </c>
      <c r="B85" s="1" t="s">
        <v>174</v>
      </c>
      <c r="C85" s="1" t="s">
        <v>179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5">
        <f>D85/$D$2*$D$3</f>
        <v>0</v>
      </c>
      <c r="M85" s="5">
        <f>E85/$E$2*$E$3</f>
        <v>0</v>
      </c>
      <c r="N85" s="5">
        <f>F85/$F$2*$F$3</f>
        <v>0</v>
      </c>
      <c r="O85" s="5">
        <f>G85/$G$2*$G$3</f>
        <v>0</v>
      </c>
      <c r="P85" s="5">
        <f>H85/$H$2*$H$3</f>
        <v>0</v>
      </c>
      <c r="Q85" s="5">
        <f>I85/$I$2*$I$3</f>
        <v>0</v>
      </c>
      <c r="R85" s="5">
        <f>J85/$J$2*$J$3</f>
        <v>0</v>
      </c>
      <c r="S85" s="5">
        <f>K85/$K$2*$K$3</f>
        <v>0</v>
      </c>
      <c r="T85" s="5">
        <f>SUM(L85:S85)</f>
        <v>0</v>
      </c>
      <c r="U85" s="1" t="s">
        <v>186</v>
      </c>
    </row>
  </sheetData>
  <sortState ref="A4:T85">
    <sortCondition descending="1" ref="T4:T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2021-10-31T10:26:21Z</dcterms:created>
  <dcterms:modified xsi:type="dcterms:W3CDTF">2021-10-31T11:40:35Z</dcterms:modified>
</cp:coreProperties>
</file>