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filterPrivacy="1" codeName="ThisWorkbook"/>
  <xr:revisionPtr revIDLastSave="0" documentId="13_ncr:1_{D769DA27-04D1-4D77-A9C6-9A1F52D6B56C}" xr6:coauthVersionLast="43"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 i="11" l="1"/>
  <c r="E21" i="11"/>
  <c r="F21" i="11" s="1"/>
  <c r="H7" i="11" l="1"/>
  <c r="E22" i="11" l="1"/>
  <c r="E23" i="11" s="1"/>
  <c r="F22" i="11" l="1"/>
  <c r="H22" i="11" s="1"/>
  <c r="I5" i="11"/>
  <c r="H33" i="11"/>
  <c r="H32" i="11"/>
  <c r="H31" i="11"/>
  <c r="H30" i="11"/>
  <c r="H29" i="11"/>
  <c r="H28" i="11"/>
  <c r="H26" i="11"/>
  <c r="H21" i="11"/>
  <c r="H20" i="11"/>
  <c r="H14" i="11"/>
  <c r="H8" i="11"/>
  <c r="H9" i="11" l="1"/>
  <c r="F23" i="11"/>
  <c r="E24" i="11" s="1"/>
  <c r="E25" i="11"/>
  <c r="I6" i="11"/>
  <c r="H27" i="11" l="1"/>
  <c r="F25" i="11"/>
  <c r="H25" i="11" s="1"/>
  <c r="H10" i="11"/>
  <c r="H23" i="11"/>
  <c r="H15" i="11"/>
  <c r="H13" i="11"/>
  <c r="J5" i="11"/>
  <c r="K5" i="11" s="1"/>
  <c r="L5" i="11" s="1"/>
  <c r="M5" i="11" s="1"/>
  <c r="N5" i="11" s="1"/>
  <c r="O5" i="11" s="1"/>
  <c r="P5" i="11" s="1"/>
  <c r="I4" i="11"/>
  <c r="F24" i="11" l="1"/>
  <c r="H24" i="11" s="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<sst xmlns="http://schemas.openxmlformats.org/spreadsheetml/2006/main" count="89" uniqueCount="62">
  <si>
    <t>Phase 1 Title</t>
  </si>
  <si>
    <t>Task 3</t>
  </si>
  <si>
    <t>Task 4</t>
  </si>
  <si>
    <t>Task 5</t>
  </si>
  <si>
    <t>Phase 2 Title</t>
  </si>
  <si>
    <t>Task 1</t>
  </si>
  <si>
    <t>Task 2</t>
  </si>
  <si>
    <t>Insert new rows ABOVE this one</t>
  </si>
  <si>
    <t>Project Start:</t>
  </si>
  <si>
    <t>PROGRESS</t>
  </si>
  <si>
    <t>ASSIGNED
TO</t>
  </si>
  <si>
    <t>PROJECT TITLE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</si>
  <si>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</si>
  <si>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</si>
  <si>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</si>
  <si>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</si>
  <si>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</si>
  <si>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</si>
  <si>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</si>
  <si>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</si>
  <si>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</si>
  <si>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</si>
  <si>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</si>
  <si>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</si>
  <si>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</si>
  <si>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</si>
  <si>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</si>
  <si>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</si>
  <si>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</si>
  <si>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</si>
  <si>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</si>
  <si>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</si>
  <si>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</si>
  <si>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</si>
  <si>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</si>
  <si>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</si>
  <si>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</si>
  <si>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</si>
  <si>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</si>
  <si>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</si>
  <si>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</si>
  <si>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</si>
  <si>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</si>
  <si>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</si>
  <si>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</si>
  <si>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</si>
  <si>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</si>
  <si>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</si>
  <si>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</si>
  <si>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</si>
  <si>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</si>
  <si>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</si>
  <si>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1_Requirements</t>
  </si>
  <si>
    <t>2_Architecture</t>
  </si>
  <si>
    <t>3_Implementation</t>
  </si>
  <si>
    <t>4_TestplanandOutput</t>
  </si>
  <si>
    <t>5_Report</t>
  </si>
  <si>
    <t>6_ImageandVideo</t>
  </si>
  <si>
    <t>7_Others</t>
  </si>
  <si>
    <t>0_Abstract</t>
  </si>
  <si>
    <t>DOOR SENSOR</t>
  </si>
  <si>
    <t>19-042022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</si>
</sst>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165" fontId="0" fillId="3" borderId="2" xfId="10" applyFont="1" applyFill="1">
      <alignment horizontal="center" vertical="center"/>
    </xf>
    <xf numFmtId="165" fontId="0" fillId="4" borderId="2" xfId="10" applyFont="1" applyFill="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25" activePane="bottomLeft" state="frozen"/>
      <selection pane="bottomLeft" activeCell="M29" sqref="M29"/>
    </sheetView>
  </sheetViews>
  <sheetFormatPr defaultRowHeight="30" customHeight="1" x14ac:dyDescent="0.3"/>
  <cols>
    <col min="1" max="1" width="2.6640625" style="58" customWidth="1"/>
    <col min="2" max="2" width="26.777343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9" t="s">
        <v>42</v>
      </c>
      <c r="B1" s="62" t="s">
        <v>11</v>
      </c>
      <c r="C1" s="1" t="s">
        <v>60</v>
      </c>
      <c r="D1" s="2"/>
      <c r="E1" s="4"/>
      <c r="F1" s="47"/>
      <c r="H1" s="2"/>
      <c r="I1" s="85" t="s">
        <v>21</v>
      </c>
    </row>
    <row r="2" spans="1:64" ht="30" customHeight="1" x14ac:dyDescent="0.5">
      <c r="A2" s="58" t="s">
        <v>36</v>
      </c>
      <c r="B2" s="63" t="s">
        <v>32</v>
      </c>
      <c r="C2" s="1"/>
      <c r="I2" s="86" t="s">
        <v>26</v>
      </c>
    </row>
    <row r="3" spans="1:64" ht="30" customHeight="1" x14ac:dyDescent="0.3">
      <c r="A3" s="58" t="s">
        <v>49</v>
      </c>
      <c r="B3" s="64" t="s">
        <v>33</v>
      </c>
      <c r="C3" s="88" t="s">
        <v>8</v>
      </c>
      <c r="D3" s="89"/>
      <c r="E3" s="93">
        <v>44655</v>
      </c>
      <c r="F3" s="93"/>
    </row>
    <row r="4" spans="1:64" ht="30" customHeight="1" x14ac:dyDescent="0.3">
      <c r="A4" s="59" t="s">
        <v>43</v>
      </c>
      <c r="C4" s="88" t="s">
        <v>16</v>
      </c>
      <c r="D4" s="89"/>
      <c r="E4" s="7">
        <v>3</v>
      </c>
      <c r="I4" s="90">
        <f>I5</f>
        <v>44669</v>
      </c>
      <c r="J4" s="91"/>
      <c r="K4" s="91"/>
      <c r="L4" s="91"/>
      <c r="M4" s="91"/>
      <c r="N4" s="91"/>
      <c r="O4" s="92"/>
      <c r="P4" s="90">
        <f>P5</f>
        <v>44676</v>
      </c>
      <c r="Q4" s="91"/>
      <c r="R4" s="91"/>
      <c r="S4" s="91"/>
      <c r="T4" s="91"/>
      <c r="U4" s="91"/>
      <c r="V4" s="92"/>
      <c r="W4" s="90">
        <f>W5</f>
        <v>44683</v>
      </c>
      <c r="X4" s="91"/>
      <c r="Y4" s="91"/>
      <c r="Z4" s="91"/>
      <c r="AA4" s="91"/>
      <c r="AB4" s="91"/>
      <c r="AC4" s="92"/>
      <c r="AD4" s="90">
        <f>AD5</f>
        <v>44690</v>
      </c>
      <c r="AE4" s="91"/>
      <c r="AF4" s="91"/>
      <c r="AG4" s="91"/>
      <c r="AH4" s="91"/>
      <c r="AI4" s="91"/>
      <c r="AJ4" s="92"/>
      <c r="AK4" s="90">
        <f>AK5</f>
        <v>44697</v>
      </c>
      <c r="AL4" s="91"/>
      <c r="AM4" s="91"/>
      <c r="AN4" s="91"/>
      <c r="AO4" s="91"/>
      <c r="AP4" s="91"/>
      <c r="AQ4" s="92"/>
      <c r="AR4" s="90">
        <f>AR5</f>
        <v>44704</v>
      </c>
      <c r="AS4" s="91"/>
      <c r="AT4" s="91"/>
      <c r="AU4" s="91"/>
      <c r="AV4" s="91"/>
      <c r="AW4" s="91"/>
      <c r="AX4" s="92"/>
      <c r="AY4" s="90">
        <f>AY5</f>
        <v>44711</v>
      </c>
      <c r="AZ4" s="91"/>
      <c r="BA4" s="91"/>
      <c r="BB4" s="91"/>
      <c r="BC4" s="91"/>
      <c r="BD4" s="91"/>
      <c r="BE4" s="92"/>
      <c r="BF4" s="90">
        <f>BF5</f>
        <v>44718</v>
      </c>
      <c r="BG4" s="91"/>
      <c r="BH4" s="91"/>
      <c r="BI4" s="91"/>
      <c r="BJ4" s="91"/>
      <c r="BK4" s="91"/>
      <c r="BL4" s="92"/>
    </row>
    <row r="5" spans="1:64" ht="15" customHeight="1" x14ac:dyDescent="0.3">
      <c r="A5" s="59" t="s">
        <v>44</v>
      </c>
      <c r="B5" s="84"/>
      <c r="C5" s="84"/>
      <c r="D5" s="84"/>
      <c r="E5" s="84"/>
      <c r="F5" s="84"/>
      <c r="G5" s="84"/>
      <c r="I5" s="11">
        <f>Project_Start-WEEKDAY(Project_Start,1)+2+7*(Display_Week-1)</f>
        <v>44669</v>
      </c>
      <c r="J5" s="10">
        <f>I5+1</f>
        <v>44670</v>
      </c>
      <c r="K5" s="10">
        <f t="shared" ref="K5:AX5" si="0">J5+1</f>
        <v>44671</v>
      </c>
      <c r="L5" s="10">
        <f t="shared" si="0"/>
        <v>44672</v>
      </c>
      <c r="M5" s="10">
        <f t="shared" si="0"/>
        <v>44673</v>
      </c>
      <c r="N5" s="10">
        <f t="shared" si="0"/>
        <v>44674</v>
      </c>
      <c r="O5" s="12">
        <f t="shared" si="0"/>
        <v>44675</v>
      </c>
      <c r="P5" s="11">
        <f>O5+1</f>
        <v>44676</v>
      </c>
      <c r="Q5" s="10">
        <f>P5+1</f>
        <v>44677</v>
      </c>
      <c r="R5" s="10">
        <f t="shared" si="0"/>
        <v>44678</v>
      </c>
      <c r="S5" s="10">
        <f t="shared" si="0"/>
        <v>44679</v>
      </c>
      <c r="T5" s="10">
        <f t="shared" si="0"/>
        <v>44680</v>
      </c>
      <c r="U5" s="10">
        <f t="shared" si="0"/>
        <v>44681</v>
      </c>
      <c r="V5" s="12">
        <f t="shared" si="0"/>
        <v>44682</v>
      </c>
      <c r="W5" s="11">
        <f>V5+1</f>
        <v>44683</v>
      </c>
      <c r="X5" s="10">
        <f>W5+1</f>
        <v>44684</v>
      </c>
      <c r="Y5" s="10">
        <f t="shared" si="0"/>
        <v>44685</v>
      </c>
      <c r="Z5" s="10">
        <f t="shared" si="0"/>
        <v>44686</v>
      </c>
      <c r="AA5" s="10">
        <f t="shared" si="0"/>
        <v>44687</v>
      </c>
      <c r="AB5" s="10">
        <f t="shared" si="0"/>
        <v>44688</v>
      </c>
      <c r="AC5" s="12">
        <f t="shared" si="0"/>
        <v>44689</v>
      </c>
      <c r="AD5" s="11">
        <f>AC5+1</f>
        <v>44690</v>
      </c>
      <c r="AE5" s="10">
        <f>AD5+1</f>
        <v>44691</v>
      </c>
      <c r="AF5" s="10">
        <f t="shared" si="0"/>
        <v>44692</v>
      </c>
      <c r="AG5" s="10">
        <f t="shared" si="0"/>
        <v>44693</v>
      </c>
      <c r="AH5" s="10">
        <f t="shared" si="0"/>
        <v>44694</v>
      </c>
      <c r="AI5" s="10">
        <f t="shared" si="0"/>
        <v>44695</v>
      </c>
      <c r="AJ5" s="12">
        <f t="shared" si="0"/>
        <v>44696</v>
      </c>
      <c r="AK5" s="11">
        <f>AJ5+1</f>
        <v>44697</v>
      </c>
      <c r="AL5" s="10">
        <f>AK5+1</f>
        <v>44698</v>
      </c>
      <c r="AM5" s="10">
        <f t="shared" si="0"/>
        <v>44699</v>
      </c>
      <c r="AN5" s="10">
        <f t="shared" si="0"/>
        <v>44700</v>
      </c>
      <c r="AO5" s="10">
        <f t="shared" si="0"/>
        <v>44701</v>
      </c>
      <c r="AP5" s="10">
        <f t="shared" si="0"/>
        <v>44702</v>
      </c>
      <c r="AQ5" s="12">
        <f t="shared" si="0"/>
        <v>44703</v>
      </c>
      <c r="AR5" s="11">
        <f>AQ5+1</f>
        <v>44704</v>
      </c>
      <c r="AS5" s="10">
        <f>AR5+1</f>
        <v>44705</v>
      </c>
      <c r="AT5" s="10">
        <f t="shared" si="0"/>
        <v>44706</v>
      </c>
      <c r="AU5" s="10">
        <f t="shared" si="0"/>
        <v>44707</v>
      </c>
      <c r="AV5" s="10">
        <f t="shared" si="0"/>
        <v>44708</v>
      </c>
      <c r="AW5" s="10">
        <f t="shared" si="0"/>
        <v>44709</v>
      </c>
      <c r="AX5" s="12">
        <f t="shared" si="0"/>
        <v>44710</v>
      </c>
      <c r="AY5" s="11">
        <f>AX5+1</f>
        <v>44711</v>
      </c>
      <c r="AZ5" s="10">
        <f>AY5+1</f>
        <v>44712</v>
      </c>
      <c r="BA5" s="10">
        <f t="shared" ref="BA5:BE5" si="1">AZ5+1</f>
        <v>44713</v>
      </c>
      <c r="BB5" s="10">
        <f t="shared" si="1"/>
        <v>44714</v>
      </c>
      <c r="BC5" s="10">
        <f t="shared" si="1"/>
        <v>44715</v>
      </c>
      <c r="BD5" s="10">
        <f t="shared" si="1"/>
        <v>44716</v>
      </c>
      <c r="BE5" s="12">
        <f t="shared" si="1"/>
        <v>44717</v>
      </c>
      <c r="BF5" s="11">
        <f>BE5+1</f>
        <v>44718</v>
      </c>
      <c r="BG5" s="10">
        <f>BF5+1</f>
        <v>44719</v>
      </c>
      <c r="BH5" s="10">
        <f t="shared" ref="BH5:BL5" si="2">BG5+1</f>
        <v>44720</v>
      </c>
      <c r="BI5" s="10">
        <f t="shared" si="2"/>
        <v>44721</v>
      </c>
      <c r="BJ5" s="10">
        <f t="shared" si="2"/>
        <v>44722</v>
      </c>
      <c r="BK5" s="10">
        <f t="shared" si="2"/>
        <v>44723</v>
      </c>
      <c r="BL5" s="12">
        <f t="shared" si="2"/>
        <v>44724</v>
      </c>
    </row>
    <row r="6" spans="1:64" ht="30" customHeight="1" thickBot="1" x14ac:dyDescent="0.35">
      <c r="A6" s="59" t="s">
        <v>45</v>
      </c>
      <c r="B6" s="8" t="s">
        <v>17</v>
      </c>
      <c r="C6" s="9" t="s">
        <v>10</v>
      </c>
      <c r="D6" s="9" t="s">
        <v>9</v>
      </c>
      <c r="E6" s="9" t="s">
        <v>13</v>
      </c>
      <c r="F6" s="9" t="s">
        <v>14</v>
      </c>
      <c r="G6" s="9"/>
      <c r="H6" s="9" t="s">
        <v>15</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8" t="s">
        <v>50</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46</v>
      </c>
      <c r="B8" s="18" t="s">
        <v>0</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51</v>
      </c>
      <c r="B9" s="79" t="s">
        <v>5</v>
      </c>
      <c r="C9" s="71" t="s">
        <v>38</v>
      </c>
      <c r="D9" s="22">
        <v>1</v>
      </c>
      <c r="E9" s="65">
        <v>44565</v>
      </c>
      <c r="F9" s="65">
        <f>E9+0</f>
        <v>44565</v>
      </c>
      <c r="G9" s="17"/>
      <c r="H9" s="17">
        <f t="shared" si="6"/>
        <v>1</v>
      </c>
      <c r="I9" s="44"/>
      <c r="J9" s="44"/>
      <c r="K9" s="44"/>
      <c r="L9" s="44"/>
      <c r="M9" s="44"/>
      <c r="N9" s="44"/>
      <c r="O9" s="44"/>
      <c r="P9" s="44"/>
      <c r="Q9" s="44"/>
      <c r="R9" s="44"/>
      <c r="S9" s="44"/>
      <c r="T9" s="44"/>
      <c r="U9" s="44"/>
      <c r="V9" s="44"/>
      <c r="W9" s="44"/>
      <c r="X9" s="44"/>
      <c r="Y9" s="44"/>
      <c r="Z9" s="44"/>
      <c r="AA9" s="44"/>
      <c r="AB9" s="44"/>
      <c r="AC9" s="44"/>
      <c r="AD9" s="44"/>
      <c r="AF9" s="44"/>
      <c r="AG9" s="44"/>
      <c r="AH9" s="44"/>
      <c r="AI9" s="44"/>
      <c r="AJ9" s="44"/>
      <c r="AK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47</v>
      </c>
      <c r="B10" s="79" t="s">
        <v>6</v>
      </c>
      <c r="C10" s="71" t="s">
        <v>59</v>
      </c>
      <c r="D10" s="22">
        <v>1</v>
      </c>
      <c r="E10" s="65">
        <v>44654</v>
      </c>
      <c r="F10" s="65">
        <v>44655</v>
      </c>
      <c r="G10" s="17"/>
      <c r="H10" s="17">
        <f t="shared" si="6"/>
        <v>2</v>
      </c>
      <c r="I10" s="44"/>
      <c r="J10" s="44"/>
      <c r="K10" s="44"/>
      <c r="L10" s="44"/>
      <c r="M10" s="44"/>
      <c r="N10" s="44"/>
      <c r="O10" s="44"/>
      <c r="P10" s="44"/>
      <c r="Q10" s="44"/>
      <c r="R10" s="44"/>
      <c r="S10" s="44"/>
      <c r="T10" s="44"/>
      <c r="U10" s="45"/>
      <c r="V10" s="45"/>
      <c r="W10" s="44"/>
      <c r="X10" s="44"/>
      <c r="Y10" s="44"/>
      <c r="Z10" s="44"/>
      <c r="AA10" s="44"/>
      <c r="AB10" s="44"/>
      <c r="AC10" s="44"/>
      <c r="AD10" s="44"/>
      <c r="AE10" s="44"/>
      <c r="AG10" s="44"/>
      <c r="AH10" s="44"/>
      <c r="AI10" s="44"/>
      <c r="AJ10" s="44"/>
      <c r="AK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8"/>
      <c r="B11" s="79" t="s">
        <v>1</v>
      </c>
      <c r="C11" s="71" t="s">
        <v>52</v>
      </c>
      <c r="D11" s="22">
        <v>1</v>
      </c>
      <c r="E11" s="65">
        <v>44656</v>
      </c>
      <c r="F11" s="65">
        <v>44657</v>
      </c>
      <c r="G11" s="17"/>
      <c r="H11" s="17">
        <f t="shared" si="6"/>
        <v>2</v>
      </c>
      <c r="I11" s="44"/>
      <c r="J11" s="44"/>
      <c r="K11" s="44"/>
      <c r="L11" s="44"/>
      <c r="M11" s="44"/>
      <c r="N11" s="44"/>
      <c r="O11" s="44"/>
      <c r="P11" s="44"/>
      <c r="Q11" s="44"/>
      <c r="R11" s="44"/>
      <c r="S11" s="44"/>
      <c r="T11" s="44"/>
      <c r="U11" s="44"/>
      <c r="V11" s="44"/>
      <c r="W11" s="44"/>
      <c r="X11" s="44"/>
      <c r="Y11" s="44"/>
      <c r="Z11" s="44"/>
      <c r="AA11" s="44"/>
      <c r="AB11" s="44"/>
      <c r="AD11" s="44"/>
      <c r="AE11" s="44"/>
      <c r="AF11" s="44"/>
      <c r="AG11" s="44"/>
      <c r="AH11" s="44"/>
      <c r="AI11" s="44"/>
      <c r="AJ11" s="44"/>
      <c r="AK11" s="44"/>
      <c r="AL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79" t="s">
        <v>2</v>
      </c>
      <c r="C12" s="71" t="s">
        <v>53</v>
      </c>
      <c r="D12" s="22">
        <v>1</v>
      </c>
      <c r="E12" s="65">
        <v>44658</v>
      </c>
      <c r="F12" s="94">
        <v>44659</v>
      </c>
      <c r="G12" s="17"/>
      <c r="H12" s="17">
        <f t="shared" si="6"/>
        <v>2</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79" t="s">
        <v>3</v>
      </c>
      <c r="C13" s="71" t="s">
        <v>54</v>
      </c>
      <c r="D13" s="22">
        <v>0.95</v>
      </c>
      <c r="E13" s="65">
        <v>44661</v>
      </c>
      <c r="F13" s="65">
        <v>44665</v>
      </c>
      <c r="G13" s="17"/>
      <c r="H13" s="17">
        <f t="shared" si="6"/>
        <v>5</v>
      </c>
      <c r="I13" s="44"/>
      <c r="J13" s="44"/>
      <c r="K13" s="44"/>
      <c r="L13" s="44"/>
      <c r="M13" s="44"/>
      <c r="N13" s="44"/>
      <c r="O13" s="44"/>
      <c r="P13" s="44"/>
      <c r="Q13" s="44"/>
      <c r="R13" s="44"/>
      <c r="S13" s="44"/>
      <c r="T13" s="44"/>
      <c r="U13" s="44"/>
      <c r="V13" s="44"/>
      <c r="W13" s="44"/>
      <c r="X13" s="44"/>
      <c r="Y13" s="44"/>
      <c r="Z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9" t="s">
        <v>48</v>
      </c>
      <c r="B14" s="23" t="s">
        <v>4</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9"/>
      <c r="B15" s="80" t="s">
        <v>5</v>
      </c>
      <c r="C15" s="73" t="s">
        <v>55</v>
      </c>
      <c r="D15" s="27">
        <v>1</v>
      </c>
      <c r="E15" s="66">
        <v>44666</v>
      </c>
      <c r="F15" s="66">
        <v>44670</v>
      </c>
      <c r="G15" s="17"/>
      <c r="H15" s="17">
        <f t="shared"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8"/>
      <c r="B16" s="80" t="s">
        <v>6</v>
      </c>
      <c r="C16" s="73" t="s">
        <v>56</v>
      </c>
      <c r="D16" s="27">
        <v>1</v>
      </c>
      <c r="E16" s="95" t="s">
        <v>61</v>
      </c>
      <c r="F16" s="66">
        <v>44670</v>
      </c>
      <c r="G16" s="17"/>
      <c r="H16" s="17" t="e">
        <f t="shared" si="6"/>
        <v>#VALUE!</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80" t="s">
        <v>1</v>
      </c>
      <c r="C17" s="73" t="s">
        <v>57</v>
      </c>
      <c r="D17" s="27">
        <v>1</v>
      </c>
      <c r="E17" s="66">
        <v>44673</v>
      </c>
      <c r="F17" s="66">
        <v>44673</v>
      </c>
      <c r="G17" s="17"/>
      <c r="H17" s="17">
        <f t="shared" si="6"/>
        <v>1</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c r="B18" s="80" t="s">
        <v>2</v>
      </c>
      <c r="C18" s="73" t="s">
        <v>58</v>
      </c>
      <c r="D18" s="27">
        <v>1</v>
      </c>
      <c r="E18" s="66">
        <v>44673</v>
      </c>
      <c r="F18" s="66">
        <v>44673</v>
      </c>
      <c r="G18" s="17"/>
      <c r="H18" s="17">
        <f t="shared" si="6"/>
        <v>1</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8"/>
      <c r="B19" s="80" t="s">
        <v>3</v>
      </c>
      <c r="C19" s="73"/>
      <c r="D19" s="27"/>
      <c r="E19" s="66"/>
      <c r="F19" s="66"/>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t="s">
        <v>39</v>
      </c>
      <c r="B20" s="28" t="s">
        <v>18</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58"/>
      <c r="B21" s="81" t="s">
        <v>5</v>
      </c>
      <c r="C21" s="75"/>
      <c r="D21" s="32"/>
      <c r="E21" s="67">
        <f>E9+15</f>
        <v>44580</v>
      </c>
      <c r="F21" s="67">
        <f>E21+5</f>
        <v>44585</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8"/>
      <c r="B22" s="81" t="s">
        <v>6</v>
      </c>
      <c r="C22" s="75"/>
      <c r="D22" s="32"/>
      <c r="E22" s="67">
        <f>F21+1</f>
        <v>44586</v>
      </c>
      <c r="F22" s="67">
        <f>E22+4</f>
        <v>44590</v>
      </c>
      <c r="G22" s="17"/>
      <c r="H22" s="17">
        <f t="shared"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81" t="s">
        <v>1</v>
      </c>
      <c r="C23" s="75"/>
      <c r="D23" s="32"/>
      <c r="E23" s="67">
        <f>E22+E15</f>
        <v>89252</v>
      </c>
      <c r="F23" s="67">
        <f>E23+5</f>
        <v>89257</v>
      </c>
      <c r="G23" s="17"/>
      <c r="H23" s="17">
        <f t="shared"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c r="B24" s="81" t="s">
        <v>2</v>
      </c>
      <c r="C24" s="75"/>
      <c r="D24" s="32"/>
      <c r="E24" s="67">
        <f>F23+1</f>
        <v>89258</v>
      </c>
      <c r="F24" s="67">
        <f>E24+4</f>
        <v>89262</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81" t="s">
        <v>3</v>
      </c>
      <c r="C25" s="75"/>
      <c r="D25" s="32"/>
      <c r="E25" s="67">
        <f>E23</f>
        <v>89252</v>
      </c>
      <c r="F25" s="67">
        <f>E25+4</f>
        <v>89256</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t="s">
        <v>39</v>
      </c>
      <c r="B26" s="33" t="s">
        <v>30</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c r="B27" s="82" t="s">
        <v>5</v>
      </c>
      <c r="C27" s="77"/>
      <c r="D27" s="37"/>
      <c r="E27" s="68" t="s">
        <v>37</v>
      </c>
      <c r="F27" s="68" t="s">
        <v>37</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c r="B28" s="82" t="s">
        <v>6</v>
      </c>
      <c r="C28" s="77"/>
      <c r="D28" s="37"/>
      <c r="E28" s="68" t="s">
        <v>37</v>
      </c>
      <c r="F28" s="68" t="s">
        <v>37</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82" t="s">
        <v>1</v>
      </c>
      <c r="C29" s="77"/>
      <c r="D29" s="37"/>
      <c r="E29" s="68" t="s">
        <v>37</v>
      </c>
      <c r="F29" s="68" t="s">
        <v>37</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c r="B30" s="82" t="s">
        <v>2</v>
      </c>
      <c r="C30" s="77"/>
      <c r="D30" s="37"/>
      <c r="E30" s="68" t="s">
        <v>37</v>
      </c>
      <c r="F30" s="68" t="s">
        <v>37</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c r="B31" s="82" t="s">
        <v>3</v>
      </c>
      <c r="C31" s="77"/>
      <c r="D31" s="37"/>
      <c r="E31" s="68" t="s">
        <v>37</v>
      </c>
      <c r="F31" s="68" t="s">
        <v>37</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t="s">
        <v>41</v>
      </c>
      <c r="B32" s="83"/>
      <c r="C32" s="78"/>
      <c r="D32" s="16"/>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9" t="s">
        <v>40</v>
      </c>
      <c r="B33" s="38" t="s">
        <v>7</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
      <c r="G34" s="6"/>
    </row>
    <row r="35" spans="1:64" ht="30" customHeight="1" x14ac:dyDescent="0.3">
      <c r="C35" s="14"/>
      <c r="F35" s="60"/>
    </row>
    <row r="36" spans="1:64" ht="30" customHeight="1" x14ac:dyDescent="0.3">
      <c r="C36"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8 I13:Z13 I9:AA9 AC13:BL13 I14:BL33 I12:BL12 I11:AA11 AC9:AD9 I10:AE10 AF9:AK9 AG10:AK10 AD11:AJ11 AN9:BL11">
    <cfRule type="expression" dxfId="8" priority="33">
      <formula>AND(TODAY()&gt;=I$5,TODAY()&lt;J$5)</formula>
    </cfRule>
  </conditionalFormatting>
  <conditionalFormatting sqref="I7:BL8 I13:Z13 I9:AA9 AC13:BL13 I14:BL33 I12:BL12 I11:AA11 AC9:AD9 I10:AE10 AF9:AK9 AG10:AK10 AD11:AJ11 AN9:BL11">
    <cfRule type="expression" dxfId="7" priority="27">
      <formula>AND(task_start&lt;=I$5,ROUNDDOWN((task_end-task_start+1)*task_progress,0)+task_start-1&gt;=I$5)</formula>
    </cfRule>
    <cfRule type="expression" dxfId="6" priority="28" stopIfTrue="1">
      <formula>AND(task_end&gt;=I$5,task_start&lt;J$5)</formula>
    </cfRule>
  </conditionalFormatting>
  <conditionalFormatting sqref="AB9 AF11">
    <cfRule type="expression" dxfId="5" priority="35">
      <formula>AND(TODAY()&gt;=AA$5,TODAY()&lt;AB$5)</formula>
    </cfRule>
  </conditionalFormatting>
  <conditionalFormatting sqref="AB9 AF11">
    <cfRule type="expression" dxfId="4" priority="38">
      <formula>AND(task_start&lt;=AA$5,ROUNDDOWN((task_end-task_start+1)*task_progress,0)+task_start-1&gt;=AA$5)</formula>
    </cfRule>
    <cfRule type="expression" dxfId="3" priority="39" stopIfTrue="1">
      <formula>AND(task_end&gt;=AA$5,task_start&lt;AB$5)</formula>
    </cfRule>
  </conditionalFormatting>
  <conditionalFormatting sqref="AB11 AK11:AL12">
    <cfRule type="expression" dxfId="2" priority="41">
      <formula>AND(TODAY()&gt;=AC$5,TODAY()&lt;AD$5)</formula>
    </cfRule>
  </conditionalFormatting>
  <conditionalFormatting sqref="AB11 AK11:AL12">
    <cfRule type="expression" dxfId="1" priority="44">
      <formula>AND(task_start&lt;=AC$5,ROUNDDOWN((task_end-task_start+1)*task_progress,0)+task_start-1&gt;=AC$5)</formula>
    </cfRule>
    <cfRule type="expression" dxfId="0" priority="45" stopIfTrue="1">
      <formula>AND(task_end&gt;=AC$5,task_start&lt;AD$5)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2:F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21</v>
      </c>
      <c r="B2" s="49"/>
    </row>
    <row r="3" spans="1:2" s="54" customFormat="1" ht="27" customHeight="1" x14ac:dyDescent="0.3">
      <c r="A3" s="87" t="s">
        <v>26</v>
      </c>
      <c r="B3" s="55"/>
    </row>
    <row r="4" spans="1:2" s="51" customFormat="1" ht="25.8" x14ac:dyDescent="0.5">
      <c r="A4" s="52" t="s">
        <v>20</v>
      </c>
    </row>
    <row r="5" spans="1:2" ht="74.099999999999994" customHeight="1" x14ac:dyDescent="0.3">
      <c r="A5" s="53" t="s">
        <v>29</v>
      </c>
    </row>
    <row r="6" spans="1:2" ht="26.25" customHeight="1" x14ac:dyDescent="0.3">
      <c r="A6" s="52" t="s">
        <v>35</v>
      </c>
    </row>
    <row r="7" spans="1:2" s="48" customFormat="1" ht="204.9" customHeight="1" x14ac:dyDescent="0.3">
      <c r="A7" s="57" t="s">
        <v>34</v>
      </c>
    </row>
    <row r="8" spans="1:2" s="51" customFormat="1" ht="25.8" x14ac:dyDescent="0.5">
      <c r="A8" s="52" t="s">
        <v>22</v>
      </c>
    </row>
    <row r="9" spans="1:2" ht="57.6" x14ac:dyDescent="0.3">
      <c r="A9" s="53" t="s">
        <v>31</v>
      </c>
    </row>
    <row r="10" spans="1:2" s="48" customFormat="1" ht="27.9" customHeight="1" x14ac:dyDescent="0.3">
      <c r="A10" s="56" t="s">
        <v>28</v>
      </c>
    </row>
    <row r="11" spans="1:2" s="51" customFormat="1" ht="25.8" x14ac:dyDescent="0.5">
      <c r="A11" s="52" t="s">
        <v>19</v>
      </c>
    </row>
    <row r="12" spans="1:2" ht="28.8" x14ac:dyDescent="0.3">
      <c r="A12" s="53" t="s">
        <v>27</v>
      </c>
    </row>
    <row r="13" spans="1:2" s="48" customFormat="1" ht="27.9" customHeight="1" x14ac:dyDescent="0.3">
      <c r="A13" s="56" t="s">
        <v>12</v>
      </c>
    </row>
    <row r="14" spans="1:2" s="51" customFormat="1" ht="25.8" x14ac:dyDescent="0.5">
      <c r="A14" s="52" t="s">
        <v>23</v>
      </c>
    </row>
    <row r="15" spans="1:2" ht="75" customHeight="1" x14ac:dyDescent="0.3">
      <c r="A15" s="53" t="s">
        <v>24</v>
      </c>
    </row>
    <row r="16" spans="1:2" ht="72" x14ac:dyDescent="0.3">
      <c r="A16" s="53" t="s">
        <v>25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2022-04-22T04:24:23Z</dcterms:modified>
</cp:coreProperties>
</file>