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 &amp; L" sheetId="1" r:id="rId4"/>
    <sheet state="visible" name="Net profit Line Chart" sheetId="2" r:id="rId5"/>
    <sheet state="visible" name="Revenue column chart" sheetId="3" r:id="rId6"/>
    <sheet state="visible" name="Cost analysis Pie chart" sheetId="4" r:id="rId7"/>
    <sheet state="visible" name="Target Bar charts" sheetId="5" r:id="rId8"/>
    <sheet state="visible" name="Sheet1" sheetId="6" r:id="rId9"/>
  </sheets>
  <definedNames>
    <definedName hidden="1" localSheetId="3" name="_xlnm._FilterDatabase">'Cost analysis Pie chart'!$B$5:$C$5</definedName>
  </definedNames>
  <calcPr/>
</workbook>
</file>

<file path=xl/sharedStrings.xml><?xml version="1.0" encoding="utf-8"?>
<sst xmlns="http://schemas.openxmlformats.org/spreadsheetml/2006/main" count="45" uniqueCount="35">
  <si>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</si>
  <si>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</si>
  <si>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</si>
  <si>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</si>
  <si>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</si>
  <si>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</si>
  <si>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</si>
  <si>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</si>
  <si>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</si>
  <si>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</si>
  <si>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</si>
  <si>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</si>
  <si>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</si>
  <si>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</si>
  <si>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</si>
  <si>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</si>
  <si>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</si>
  <si>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>question1</t>
  </si>
  <si>
    <t xml:space="preserve">Historical Revenue </t>
  </si>
  <si>
    <t>Year</t>
  </si>
  <si>
    <t>Revenue</t>
  </si>
  <si>
    <t>Projected</t>
  </si>
  <si>
    <t>question2</t>
  </si>
  <si>
    <t>Expense Breakup</t>
  </si>
  <si>
    <t>Costs</t>
  </si>
  <si>
    <t>Value</t>
  </si>
  <si>
    <t>Cost of Goods Sold</t>
  </si>
  <si>
    <t>Other Expense Breakup</t>
  </si>
  <si>
    <t>question3</t>
  </si>
  <si>
    <t>Main expenditure item Target vs achieved</t>
  </si>
  <si>
    <t>Expenditure</t>
  </si>
  <si>
    <t>Target</t>
  </si>
  <si>
    <t>YTD</t>
  </si>
  <si>
    <t>Achieved</t>
  </si>
  <si>
    <t>question4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</si>
</sst>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??_ ;_ @_ "/>
  </numFmts>
  <fonts count="5">
    <font>
      <sz val="11.0"/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/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0" fontId="3" numFmtId="164" xfId="0" applyBorder="1" applyFont="1" applyNumberFormat="1"/>
    <xf borderId="3" fillId="0" fontId="3" numFmtId="0" xfId="0" applyBorder="1" applyFont="1"/>
    <xf borderId="4" fillId="0" fontId="3" numFmtId="164" xfId="0" applyBorder="1" applyFont="1" applyNumberFormat="1"/>
    <xf borderId="3" fillId="0" fontId="2" numFmtId="0" xfId="0" applyBorder="1" applyFont="1"/>
    <xf borderId="3" fillId="0" fontId="2" numFmtId="0" xfId="0" applyAlignment="1" applyBorder="1" applyFont="1">
      <alignment vertic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/>
    </xf>
    <xf borderId="5" fillId="0" fontId="2" numFmtId="0" xfId="0" applyBorder="1" applyFont="1"/>
    <xf borderId="6" fillId="0" fontId="3" numFmtId="164" xfId="0" applyBorder="1" applyFont="1" applyNumberFormat="1"/>
    <xf borderId="7" fillId="2" fontId="3" numFmtId="0" xfId="0" applyBorder="1" applyFill="1" applyFont="1"/>
    <xf borderId="8" fillId="2" fontId="3" numFmtId="0" xfId="0" applyBorder="1" applyFont="1"/>
    <xf borderId="9" fillId="2" fontId="3" numFmtId="0" xfId="0" applyBorder="1" applyFont="1"/>
    <xf borderId="10" fillId="0" fontId="3" numFmtId="1" xfId="0" applyBorder="1" applyFont="1" applyNumberFormat="1"/>
    <xf borderId="4" fillId="0" fontId="3" numFmtId="9" xfId="0" applyBorder="1" applyFont="1" applyNumberFormat="1"/>
    <xf borderId="5" fillId="0" fontId="3" numFmtId="0" xfId="0" applyBorder="1" applyFont="1"/>
    <xf borderId="11" fillId="0" fontId="3" numFmtId="1" xfId="0" applyBorder="1" applyFont="1" applyNumberFormat="1"/>
    <xf borderId="6" fillId="0" fontId="3" numFmtId="9" xfId="0" applyBorder="1" applyFont="1" applyNumberFormat="1"/>
    <xf borderId="0" fillId="0" fontId="4" numFmtId="0" xfId="0" applyAlignment="1" applyFont="1">
      <alignment readingOrder="0"/>
    </xf>
    <xf borderId="12" fillId="2" fontId="3" numFmtId="0" xfId="0" applyBorder="1" applyFont="1"/>
    <xf borderId="13" fillId="2" fontId="3" numFmtId="0" xfId="0" applyBorder="1" applyFont="1"/>
    <xf borderId="4" fillId="0" fontId="3" numFmtId="1" xfId="0" applyBorder="1" applyFont="1" applyNumberFormat="1"/>
    <xf borderId="14" fillId="3" fontId="3" numFmtId="0" xfId="0" applyBorder="1" applyFill="1" applyFont="1"/>
    <xf borderId="15" fillId="3" fontId="3" numFmtId="0" xfId="0" applyBorder="1" applyFont="1"/>
    <xf borderId="16" fillId="3" fontId="3" numFmtId="1" xfId="0" applyBorder="1" applyFont="1" applyNumberFormat="1"/>
    <xf borderId="17" fillId="4" fontId="3" numFmtId="0" xfId="0" applyBorder="1" applyFill="1" applyFont="1"/>
    <xf borderId="18" fillId="4" fontId="3" numFmtId="0" xfId="0" applyBorder="1" applyFont="1"/>
    <xf borderId="19" fillId="0" fontId="3" numFmtId="0" xfId="0" applyBorder="1" applyFont="1"/>
    <xf borderId="20" fillId="0" fontId="3" numFmtId="164" xfId="0" applyBorder="1" applyFont="1" applyNumberFormat="1"/>
    <xf borderId="19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22" fillId="0" fontId="3" numFmtId="164" xfId="0" applyBorder="1" applyFont="1" applyNumberFormat="1"/>
    <xf borderId="0" fillId="0" fontId="2" numFmtId="0" xfId="0" applyFont="1"/>
    <xf borderId="23" fillId="0" fontId="3" numFmtId="0" xfId="0" applyAlignment="1" applyBorder="1" applyFont="1">
      <alignment horizontal="center" vertical="center"/>
    </xf>
    <xf borderId="24" fillId="0" fontId="3" numFmtId="164" xfId="0" applyBorder="1" applyFont="1" applyNumberFormat="1"/>
    <xf borderId="12" fillId="4" fontId="3" numFmtId="0" xfId="0" applyBorder="1" applyFont="1"/>
    <xf borderId="25" fillId="4" fontId="3" numFmtId="0" xfId="0" applyBorder="1" applyFont="1"/>
    <xf borderId="13" fillId="4" fontId="3" numFmtId="0" xfId="0" applyBorder="1" applyFont="1"/>
    <xf borderId="10" fillId="0" fontId="3" numFmtId="0" xfId="0" applyBorder="1" applyFont="1"/>
    <xf borderId="1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Profit and Net Profit Margin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'Net profit Line Chart'!$C$5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'Net profit Line Chart'!$B$6:$B$11</c:f>
            </c:strRef>
          </c:cat>
          <c:val>
            <c:numRef>
              <c:f>'Net profit Line Chart'!$C$6:$C$11</c:f>
              <c:numCache/>
            </c:numRef>
          </c:val>
          <c:smooth val="0"/>
        </c:ser>
        <c:ser>
          <c:idx val="1"/>
          <c:order val="1"/>
          <c:tx>
            <c:strRef>
              <c:f>'Net profit Line Chart'!$D$5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'Net profit Line Chart'!$B$6:$B$11</c:f>
            </c:strRef>
          </c:cat>
          <c:val>
            <c:numRef>
              <c:f>'Net profit Line Chart'!$D$6:$D$11</c:f>
              <c:numCache/>
            </c:numRef>
          </c:val>
          <c:smooth val="0"/>
        </c:ser>
        <c:axId val="613604713"/>
        <c:axId val="379837324"/>
      </c:lineChart>
      <c:catAx>
        <c:axId val="613604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837324"/>
      </c:catAx>
      <c:valAx>
        <c:axId val="379837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604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'Revenue column chart'!$C$5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column chart'!$B$6:$B$12</c:f>
            </c:strRef>
          </c:cat>
          <c:val>
            <c:numRef>
              <c:f>'Revenue column chart'!$C$6:$C$12</c:f>
              <c:numCache/>
            </c:numRef>
          </c:val>
        </c:ser>
        <c:ser>
          <c:idx val="1"/>
          <c:order val="1"/>
          <c:tx>
            <c:strRef>
              <c:f>'Revenue column chart'!$D$5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'Revenue column chart'!$B$6:$B$12</c:f>
            </c:strRef>
          </c:cat>
          <c:val>
            <c:numRef>
              <c:f>'Revenue column chart'!$D$6:$D$12</c:f>
              <c:numCache/>
            </c:numRef>
          </c:val>
        </c:ser>
        <c:ser>
          <c:idx val="2"/>
          <c:order val="2"/>
          <c:tx>
            <c:strRef>
              <c:f>'Revenue column chart'!$E$5</c:f>
            </c:strRef>
          </c:tx>
          <c:cat>
            <c:strRef>
              <c:f>'Revenue column chart'!$B$6:$B$12</c:f>
            </c:strRef>
          </c:cat>
          <c:val>
            <c:numRef>
              <c:f>'Revenue column chart'!$E$6:$E$12</c:f>
              <c:numCache/>
            </c:numRef>
          </c:val>
        </c:ser>
        <c:axId val="784846638"/>
        <c:axId val="977804190"/>
      </c:barChart>
      <c:catAx>
        <c:axId val="784846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804190"/>
      </c:catAx>
      <c:valAx>
        <c:axId val="977804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846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'Cost analysis Pie chart'!$C$5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'Cost analysis Pie chart'!$B$6:$B$10</c:f>
            </c:strRef>
          </c:cat>
          <c:val>
            <c:numRef>
              <c:f>'Cost analysis Pie chart'!$C$6:$C$10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'Target Bar charts'!$B$6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'Target Bar charts'!$A$7:$A$9</c:f>
            </c:strRef>
          </c:cat>
          <c:val>
            <c:numRef>
              <c:f>'Target Bar charts'!$B$7:$B$9</c:f>
              <c:numCache/>
            </c:numRef>
          </c:val>
        </c:ser>
        <c:ser>
          <c:idx val="1"/>
          <c:order val="1"/>
          <c:tx>
            <c:strRef>
              <c:f>'Target Bar charts'!$C$6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'Target Bar charts'!$A$7:$A$9</c:f>
            </c:strRef>
          </c:cat>
          <c:val>
            <c:numRef>
              <c:f>'Target Bar charts'!$C$7:$C$9</c:f>
              <c:numCache/>
            </c:numRef>
          </c:val>
        </c:ser>
        <c:ser>
          <c:idx val="2"/>
          <c:order val="2"/>
          <c:tx>
            <c:strRef>
              <c:f>'Target Bar charts'!$D$6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'Target Bar charts'!$A$7:$A$9</c:f>
            </c:strRef>
          </c:cat>
          <c:val>
            <c:numRef>
              <c:f>'Target Bar charts'!$D$7:$D$9</c:f>
              <c:numCache/>
            </c:numRef>
          </c:val>
        </c:ser>
        <c:ser>
          <c:idx val="3"/>
          <c:order val="3"/>
          <c:tx>
            <c:strRef>
              <c:f>'Target Bar charts'!$E$6</c:f>
            </c:strRef>
          </c:tx>
          <c:cat>
            <c:strRef>
              <c:f>'Target Bar charts'!$A$7:$A$9</c:f>
            </c:strRef>
          </c:cat>
          <c:val>
            <c:numRef>
              <c:f>'Target Bar charts'!$E$7:$E$9</c:f>
              <c:numCache/>
            </c:numRef>
          </c:val>
        </c:ser>
        <c:ser>
          <c:idx val="4"/>
          <c:order val="4"/>
          <c:tx>
            <c:strRef>
              <c:f>'Target Bar charts'!$F$6</c:f>
            </c:strRef>
          </c:tx>
          <c:cat>
            <c:strRef>
              <c:f>'Target Bar charts'!$A$7:$A$9</c:f>
            </c:strRef>
          </c:cat>
          <c:val>
            <c:numRef>
              <c:f>'Target Bar charts'!$F$7:$F$9</c:f>
              <c:numCache/>
            </c:numRef>
          </c:val>
        </c:ser>
        <c:axId val="224097624"/>
        <c:axId val="1618341417"/>
      </c:barChart>
      <c:catAx>
        <c:axId val="22409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341417"/>
      </c:catAx>
      <c:valAx>
        <c:axId val="1618341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097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Profit and Net Profit Margin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'Net profit Line Chart'!$C$5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'Net profit Line Chart'!$B$6:$B$11</c:f>
            </c:strRef>
          </c:cat>
          <c:val>
            <c:numRef>
              <c:f>'Net profit Line Chart'!$C$6:$C$11</c:f>
              <c:numCache/>
            </c:numRef>
          </c:val>
          <c:smooth val="0"/>
        </c:ser>
        <c:ser>
          <c:idx val="1"/>
          <c:order val="1"/>
          <c:tx>
            <c:strRef>
              <c:f>'Net profit Line Chart'!$D$5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'Net profit Line Chart'!$B$6:$B$11</c:f>
            </c:strRef>
          </c:cat>
          <c:val>
            <c:numRef>
              <c:f>'Net profit Line Chart'!$D$6:$D$11</c:f>
              <c:numCache/>
            </c:numRef>
          </c:val>
          <c:smooth val="0"/>
        </c:ser>
        <c:axId val="983613021"/>
        <c:axId val="428206850"/>
      </c:lineChart>
      <c:catAx>
        <c:axId val="983613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206850"/>
      </c:catAx>
      <c:valAx>
        <c:axId val="428206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613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'Revenue column chart'!$C$5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column chart'!$B$6:$B$12</c:f>
            </c:strRef>
          </c:cat>
          <c:val>
            <c:numRef>
              <c:f>'Revenue column chart'!$C$6:$C$12</c:f>
              <c:numCache/>
            </c:numRef>
          </c:val>
        </c:ser>
        <c:ser>
          <c:idx val="1"/>
          <c:order val="1"/>
          <c:tx>
            <c:strRef>
              <c:f>'Revenue column chart'!$D$5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'Revenue column chart'!$B$6:$B$12</c:f>
            </c:strRef>
          </c:cat>
          <c:val>
            <c:numRef>
              <c:f>'Revenue column chart'!$D$6:$D$12</c:f>
              <c:numCache/>
            </c:numRef>
          </c:val>
        </c:ser>
        <c:ser>
          <c:idx val="2"/>
          <c:order val="2"/>
          <c:tx>
            <c:strRef>
              <c:f>'Revenue column chart'!$E$5</c:f>
            </c:strRef>
          </c:tx>
          <c:cat>
            <c:strRef>
              <c:f>'Revenue column chart'!$B$6:$B$12</c:f>
            </c:strRef>
          </c:cat>
          <c:val>
            <c:numRef>
              <c:f>'Revenue column chart'!$E$6:$E$12</c:f>
              <c:numCache/>
            </c:numRef>
          </c:val>
        </c:ser>
        <c:axId val="46345001"/>
        <c:axId val="1499038633"/>
      </c:barChart>
      <c:catAx>
        <c:axId val="46345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038633"/>
      </c:catAx>
      <c:valAx>
        <c:axId val="1499038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45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'Cost analysis Pie chart'!$C$5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'Cost analysis Pie chart'!$B$6:$B$10</c:f>
            </c:strRef>
          </c:cat>
          <c:val>
            <c:numRef>
              <c:f>'Cost analysis Pie chart'!$C$6:$C$10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'Target Bar charts'!$B$6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'Target Bar charts'!$A$7:$A$9</c:f>
            </c:strRef>
          </c:cat>
          <c:val>
            <c:numRef>
              <c:f>'Target Bar charts'!$B$7:$B$9</c:f>
              <c:numCache/>
            </c:numRef>
          </c:val>
        </c:ser>
        <c:ser>
          <c:idx val="1"/>
          <c:order val="1"/>
          <c:tx>
            <c:strRef>
              <c:f>'Target Bar charts'!$C$6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'Target Bar charts'!$A$7:$A$9</c:f>
            </c:strRef>
          </c:cat>
          <c:val>
            <c:numRef>
              <c:f>'Target Bar charts'!$C$7:$C$9</c:f>
              <c:numCache/>
            </c:numRef>
          </c:val>
        </c:ser>
        <c:ser>
          <c:idx val="2"/>
          <c:order val="2"/>
          <c:tx>
            <c:strRef>
              <c:f>'Target Bar charts'!$D$6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'Target Bar charts'!$A$7:$A$9</c:f>
            </c:strRef>
          </c:cat>
          <c:val>
            <c:numRef>
              <c:f>'Target Bar charts'!$D$7:$D$9</c:f>
              <c:numCache/>
            </c:numRef>
          </c:val>
        </c:ser>
        <c:ser>
          <c:idx val="3"/>
          <c:order val="3"/>
          <c:tx>
            <c:strRef>
              <c:f>'Target Bar charts'!$E$6</c:f>
            </c:strRef>
          </c:tx>
          <c:cat>
            <c:strRef>
              <c:f>'Target Bar charts'!$A$7:$A$9</c:f>
            </c:strRef>
          </c:cat>
          <c:val>
            <c:numRef>
              <c:f>'Target Bar charts'!$E$7:$E$9</c:f>
              <c:numCache/>
            </c:numRef>
          </c:val>
        </c:ser>
        <c:ser>
          <c:idx val="4"/>
          <c:order val="4"/>
          <c:tx>
            <c:strRef>
              <c:f>'Target Bar charts'!$F$6</c:f>
            </c:strRef>
          </c:tx>
          <c:cat>
            <c:strRef>
              <c:f>'Target Bar charts'!$A$7:$A$9</c:f>
            </c:strRef>
          </c:cat>
          <c:val>
            <c:numRef>
              <c:f>'Target Bar charts'!$F$7:$F$9</c:f>
              <c:numCache/>
            </c:numRef>
          </c:val>
        </c:ser>
        <c:axId val="2141184385"/>
        <c:axId val="1912883585"/>
      </c:barChart>
      <c:catAx>
        <c:axId val="2141184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883585"/>
      </c:catAx>
      <c:valAx>
        <c:axId val="1912883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184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2</xdr:row>
      <xdr:rowOff>219075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2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2</xdr:row>
      <xdr:rowOff>209550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285750</xdr:colOff>
      <xdr:row>3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0</xdr:row>
      <xdr:rowOff>219075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200025</xdr:colOff>
      <xdr:row>1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24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628650</xdr:colOff>
      <xdr:row>24</xdr:row>
      <xdr:rowOff>76200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6.14"/>
    <col customWidth="1" min="3" max="3" width="12.29"/>
    <col customWidth="1" min="4" max="6" width="8.71"/>
  </cols>
  <sheetData>
    <row r="3">
      <c r="B3" s="1" t="s">
        <v>0</v>
      </c>
    </row>
    <row r="5">
      <c r="B5" s="2" t="s">
        <v>1</v>
      </c>
      <c r="C5" s="3">
        <v>2439535.25</v>
      </c>
    </row>
    <row r="6">
      <c r="B6" s="4" t="s">
        <v>2</v>
      </c>
      <c r="C6" s="5">
        <v>1188534.6</v>
      </c>
    </row>
    <row r="7">
      <c r="B7" s="6" t="s">
        <v>3</v>
      </c>
      <c r="C7" s="5">
        <v>951000.65</v>
      </c>
    </row>
    <row r="8">
      <c r="B8" s="7" t="s">
        <v>4</v>
      </c>
      <c r="C8" s="5"/>
    </row>
    <row r="9">
      <c r="B9" s="8" t="s">
        <v>5</v>
      </c>
      <c r="C9" s="5">
        <v>390371.025</v>
      </c>
    </row>
    <row r="10">
      <c r="B10" s="8" t="s">
        <v>6</v>
      </c>
      <c r="C10" s="5">
        <v>55000.0</v>
      </c>
    </row>
    <row r="11">
      <c r="B11" s="8" t="s">
        <v>7</v>
      </c>
      <c r="C11" s="5">
        <v>80847.34999999999</v>
      </c>
    </row>
    <row r="12">
      <c r="B12" s="8" t="s">
        <v>8</v>
      </c>
      <c r="C12" s="5">
        <v>45000.0</v>
      </c>
    </row>
    <row r="13">
      <c r="B13" s="8" t="s">
        <v>9</v>
      </c>
      <c r="C13" s="5">
        <v>323869.925</v>
      </c>
    </row>
    <row r="14">
      <c r="B14" s="8" t="s">
        <v>10</v>
      </c>
      <c r="C14" s="5">
        <v>68865.4</v>
      </c>
    </row>
    <row r="15">
      <c r="B15" s="6" t="s">
        <v>11</v>
      </c>
      <c r="C15" s="5">
        <v>287046.95</v>
      </c>
    </row>
    <row r="16">
      <c r="B16" s="9" t="s">
        <v>12</v>
      </c>
      <c r="C16" s="5">
        <f>0.25*C15</f>
        <v>71761.7375</v>
      </c>
    </row>
    <row r="17">
      <c r="B17" s="10" t="s">
        <v>13</v>
      </c>
      <c r="C17" s="11">
        <f>C15-C16</f>
        <v>215285.2125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3" width="14.0"/>
    <col customWidth="1" min="4" max="4" width="16.43"/>
    <col customWidth="1" min="5" max="6" width="8.71"/>
  </cols>
  <sheetData>
    <row r="3">
      <c r="B3" s="1" t="s">
        <v>14</v>
      </c>
    </row>
    <row r="5">
      <c r="B5" s="12"/>
      <c r="C5" s="13" t="s">
        <v>15</v>
      </c>
      <c r="D5" s="14" t="s">
        <v>16</v>
      </c>
    </row>
    <row r="6">
      <c r="B6" s="4">
        <v>2015.0</v>
      </c>
      <c r="C6" s="15">
        <v>155075.59355813666</v>
      </c>
      <c r="D6" s="16">
        <v>0.08</v>
      </c>
    </row>
    <row r="7">
      <c r="B7" s="4">
        <v>2016.0</v>
      </c>
      <c r="C7" s="15">
        <v>193189.1511138281</v>
      </c>
      <c r="D7" s="16">
        <v>0.09</v>
      </c>
    </row>
    <row r="8">
      <c r="B8" s="4">
        <v>2017.0</v>
      </c>
      <c r="C8" s="15">
        <v>182970.1590671875</v>
      </c>
      <c r="D8" s="16">
        <v>0.11</v>
      </c>
    </row>
    <row r="9">
      <c r="B9" s="4">
        <v>2018.0</v>
      </c>
      <c r="C9" s="15">
        <v>202514.90428125</v>
      </c>
      <c r="D9" s="16">
        <v>0.115</v>
      </c>
    </row>
    <row r="10">
      <c r="B10" s="4">
        <v>2019.0</v>
      </c>
      <c r="C10" s="15">
        <v>182098.951875</v>
      </c>
      <c r="D10" s="16">
        <v>0.11</v>
      </c>
    </row>
    <row r="11">
      <c r="B11" s="17">
        <v>2020.0</v>
      </c>
      <c r="C11" s="18">
        <v>215285.21250000002</v>
      </c>
      <c r="D11" s="19">
        <v>0.09</v>
      </c>
    </row>
    <row r="19">
      <c r="D19" s="20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2.57"/>
    <col customWidth="1" min="4" max="4" width="11.0"/>
    <col customWidth="1" min="5" max="6" width="8.71"/>
  </cols>
  <sheetData>
    <row r="3">
      <c r="B3" s="1" t="s">
        <v>18</v>
      </c>
    </row>
    <row r="5">
      <c r="C5" s="21" t="s">
        <v>19</v>
      </c>
      <c r="D5" s="22" t="s">
        <v>20</v>
      </c>
    </row>
    <row r="6">
      <c r="C6" s="4">
        <v>2016.0</v>
      </c>
      <c r="D6" s="23">
        <v>1653633.8787718401</v>
      </c>
    </row>
    <row r="7">
      <c r="C7" s="4">
        <v>2017.0</v>
      </c>
      <c r="D7" s="23">
        <v>1986831.8247520002</v>
      </c>
    </row>
    <row r="8">
      <c r="C8" s="4">
        <v>2018.0</v>
      </c>
      <c r="D8" s="23">
        <v>1997534.6356000002</v>
      </c>
    </row>
    <row r="9">
      <c r="C9" s="4">
        <v>2019.0</v>
      </c>
      <c r="D9" s="23">
        <v>2187475.43</v>
      </c>
    </row>
    <row r="10">
      <c r="C10" s="4">
        <v>2020.0</v>
      </c>
      <c r="D10" s="23">
        <v>2439535.25</v>
      </c>
    </row>
    <row r="11">
      <c r="B11" s="24" t="s">
        <v>21</v>
      </c>
      <c r="C11" s="25">
        <v>2021.0</v>
      </c>
      <c r="D11" s="26">
        <v>2584736.10813606</v>
      </c>
    </row>
    <row r="17">
      <c r="D17" s="20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14"/>
    <col customWidth="1" min="3" max="3" width="12.29"/>
    <col customWidth="1" min="4" max="6" width="8.71"/>
  </cols>
  <sheetData>
    <row r="3">
      <c r="B3" s="1" t="s">
        <v>23</v>
      </c>
    </row>
    <row r="5">
      <c r="B5" s="27" t="s">
        <v>24</v>
      </c>
      <c r="C5" s="28" t="s">
        <v>25</v>
      </c>
    </row>
    <row r="6">
      <c r="B6" s="29" t="s">
        <v>26</v>
      </c>
      <c r="C6" s="30">
        <v>1188534.6</v>
      </c>
    </row>
    <row r="7">
      <c r="B7" s="31" t="s">
        <v>5</v>
      </c>
      <c r="C7" s="30">
        <v>390371.025</v>
      </c>
    </row>
    <row r="8">
      <c r="B8" s="31" t="s">
        <v>9</v>
      </c>
      <c r="C8" s="30">
        <v>323869.925</v>
      </c>
    </row>
    <row r="9">
      <c r="B9" s="31" t="s">
        <v>7</v>
      </c>
      <c r="C9" s="30">
        <v>80847.34999999999</v>
      </c>
    </row>
    <row r="10">
      <c r="B10" s="32" t="s">
        <v>8</v>
      </c>
      <c r="C10" s="33">
        <f>SUM(C15:C18)</f>
        <v>180115.4</v>
      </c>
    </row>
    <row r="13">
      <c r="B13" s="34" t="s">
        <v>27</v>
      </c>
    </row>
    <row r="15">
      <c r="B15" s="35" t="s">
        <v>10</v>
      </c>
      <c r="C15" s="36">
        <v>68865.4</v>
      </c>
    </row>
    <row r="16">
      <c r="B16" s="31" t="s">
        <v>6</v>
      </c>
      <c r="C16" s="30">
        <v>55000.0</v>
      </c>
    </row>
    <row r="17">
      <c r="B17" s="31" t="s">
        <v>8</v>
      </c>
      <c r="C17" s="30">
        <v>45000.0</v>
      </c>
    </row>
    <row r="18">
      <c r="B18" s="32" t="s">
        <v>12</v>
      </c>
      <c r="C18" s="33">
        <f>0.25*C17</f>
        <v>11250</v>
      </c>
    </row>
    <row r="21" ht="15.75" customHeight="1"/>
    <row r="22" ht="15.75" customHeight="1"/>
    <row r="23" ht="15.75" customHeight="1"/>
    <row r="24" ht="15.75" customHeight="1">
      <c r="E24" s="20" t="s">
        <v>28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5:$C$5">
    <sortState ref="B5:C5">
      <sortCondition descending="1" ref="C5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8.0"/>
    <col customWidth="1" min="3" max="6" width="8.71"/>
  </cols>
  <sheetData>
    <row r="4">
      <c r="B4" s="1" t="s">
        <v>29</v>
      </c>
    </row>
    <row r="6">
      <c r="B6" s="37" t="s">
        <v>30</v>
      </c>
      <c r="C6" s="38" t="s">
        <v>31</v>
      </c>
      <c r="D6" s="38" t="s">
        <v>32</v>
      </c>
      <c r="E6" s="39" t="s">
        <v>33</v>
      </c>
    </row>
    <row r="7">
      <c r="B7" s="4" t="s">
        <v>5</v>
      </c>
      <c r="C7" s="40">
        <v>300000.0</v>
      </c>
      <c r="D7" s="40">
        <v>210000.0</v>
      </c>
      <c r="E7" s="16">
        <f t="shared" ref="E7:E8" si="1">D7/C7</f>
        <v>0.7</v>
      </c>
    </row>
    <row r="8">
      <c r="B8" s="17" t="s">
        <v>9</v>
      </c>
      <c r="C8" s="41">
        <v>270000.0</v>
      </c>
      <c r="D8" s="41">
        <v>165000.0</v>
      </c>
      <c r="E8" s="19">
        <f t="shared" si="1"/>
        <v>0.6111111111</v>
      </c>
    </row>
    <row r="17">
      <c r="C17" s="20" t="s"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