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8.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6"/>
  </bookViews>
  <sheets>
    <sheet name="Users" sheetId="1" r:id="rId1"/>
    <sheet name="Posts" sheetId="2" r:id="rId2"/>
    <sheet name="pivot table" sheetId="7" r:id="rId3"/>
    <sheet name="Likes" sheetId="3" r:id="rId4"/>
    <sheet name="Comments" sheetId="4" r:id="rId5"/>
    <sheet name="Friendships" sheetId="5" r:id="rId6"/>
    <sheet name="Dashboard" sheetId="6" r:id="rId7"/>
    <sheet name="user_posts_likes" sheetId="8" r:id="rId8"/>
    <sheet name="Sheet4" sheetId="9" r:id="rId9"/>
  </sheets>
  <definedNames>
    <definedName name="Slicer_Post_Date">#N/A</definedName>
  </definedNames>
  <calcPr calcId="144525"/>
  <pivotCaches>
    <pivotCache cacheId="11" r:id="rId10"/>
    <pivotCache cacheId="6" r:id="rId11"/>
    <pivotCache cacheId="10" r:id="rId12"/>
    <pivotCache cacheId="18" r:id="rId13"/>
    <pivotCache cacheId="2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U3" i="6" l="1"/>
  <c r="B6" i="6"/>
  <c r="B5" i="6"/>
  <c r="B4" i="6"/>
  <c r="B3" i="6"/>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A27" i="8"/>
  <c r="C27" i="8" s="1"/>
  <c r="A28" i="8"/>
  <c r="B28" i="8" s="1"/>
  <c r="A29" i="8"/>
  <c r="B29" i="8" s="1"/>
  <c r="A30" i="8"/>
  <c r="C30" i="8" s="1"/>
  <c r="A31" i="8"/>
  <c r="C31" i="8" s="1"/>
  <c r="A32" i="8"/>
  <c r="B32" i="8" s="1"/>
  <c r="A33" i="8"/>
  <c r="B33" i="8" s="1"/>
  <c r="A34" i="8"/>
  <c r="C34" i="8" s="1"/>
  <c r="A3" i="8"/>
  <c r="C3" i="8" s="1"/>
  <c r="A4" i="8"/>
  <c r="B4" i="8" s="1"/>
  <c r="A5" i="8"/>
  <c r="B5" i="8" s="1"/>
  <c r="A6" i="8"/>
  <c r="C6" i="8" s="1"/>
  <c r="A7" i="8"/>
  <c r="C7" i="8" s="1"/>
  <c r="A8" i="8"/>
  <c r="B8" i="8" s="1"/>
  <c r="A9" i="8"/>
  <c r="B9" i="8" s="1"/>
  <c r="A10" i="8"/>
  <c r="C10" i="8" s="1"/>
  <c r="A11" i="8"/>
  <c r="C11" i="8" s="1"/>
  <c r="A12" i="8"/>
  <c r="B12" i="8" s="1"/>
  <c r="A13" i="8"/>
  <c r="B13" i="8" s="1"/>
  <c r="A14" i="8"/>
  <c r="C14" i="8" s="1"/>
  <c r="A15" i="8"/>
  <c r="C15" i="8" s="1"/>
  <c r="A16" i="8"/>
  <c r="B16" i="8" s="1"/>
  <c r="A17" i="8"/>
  <c r="B17" i="8" s="1"/>
  <c r="A18" i="8"/>
  <c r="C18" i="8" s="1"/>
  <c r="A19" i="8"/>
  <c r="C19" i="8" s="1"/>
  <c r="A20" i="8"/>
  <c r="B20" i="8" s="1"/>
  <c r="A21" i="8"/>
  <c r="B21" i="8" s="1"/>
  <c r="A22" i="8"/>
  <c r="C22" i="8" s="1"/>
  <c r="A23" i="8"/>
  <c r="C23" i="8" s="1"/>
  <c r="A24" i="8"/>
  <c r="B24" i="8" s="1"/>
  <c r="A25" i="8"/>
  <c r="B25" i="8" s="1"/>
  <c r="A26" i="8"/>
  <c r="C26" i="8" s="1"/>
  <c r="A2" i="8"/>
  <c r="D2" i="8" s="1"/>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2" i="1"/>
  <c r="B31" i="8" l="1"/>
  <c r="B27" i="8"/>
  <c r="B23" i="8"/>
  <c r="B19" i="8"/>
  <c r="B15" i="8"/>
  <c r="B11" i="8"/>
  <c r="B7" i="8"/>
  <c r="B3" i="8"/>
  <c r="C33" i="8"/>
  <c r="C29" i="8"/>
  <c r="C25" i="8"/>
  <c r="C21" i="8"/>
  <c r="C17" i="8"/>
  <c r="C13" i="8"/>
  <c r="C9" i="8"/>
  <c r="C5" i="8"/>
  <c r="B34" i="8"/>
  <c r="B30" i="8"/>
  <c r="B26" i="8"/>
  <c r="B22" i="8"/>
  <c r="B18" i="8"/>
  <c r="B14" i="8"/>
  <c r="B10" i="8"/>
  <c r="B6" i="8"/>
  <c r="B2" i="8"/>
  <c r="C32" i="8"/>
  <c r="C28" i="8"/>
  <c r="C24" i="8"/>
  <c r="C20" i="8"/>
  <c r="C16" i="8"/>
  <c r="C12" i="8"/>
  <c r="C8" i="8"/>
  <c r="C4" i="8"/>
  <c r="C2" i="8"/>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F5" i="4"/>
  <c r="F6" i="4"/>
  <c r="F7" i="4"/>
  <c r="F8" i="4"/>
  <c r="F9" i="4"/>
  <c r="F10" i="4"/>
  <c r="F11" i="4"/>
  <c r="F3" i="4"/>
  <c r="F4" i="4"/>
  <c r="F2"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3" i="2"/>
  <c r="F4" i="2"/>
  <c r="F5" i="2"/>
  <c r="F2"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E3" i="2"/>
  <c r="E4" i="2"/>
  <c r="E5" i="2"/>
  <c r="E6" i="2"/>
  <c r="E7" i="2"/>
  <c r="E8" i="2"/>
  <c r="E9" i="2"/>
  <c r="E10" i="2"/>
  <c r="E11" i="2"/>
  <c r="E12" i="2"/>
  <c r="E13" i="2"/>
  <c r="E14" i="2"/>
  <c r="E2"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alcChain>
</file>

<file path=xl/sharedStrings.xml><?xml version="1.0" encoding="utf-8"?>
<sst xmlns="http://schemas.openxmlformats.org/spreadsheetml/2006/main" count="368" uniqueCount="310">
  <si>
    <t>User_ID</t>
  </si>
  <si>
    <t>Username</t>
  </si>
  <si>
    <t>Email</t>
  </si>
  <si>
    <t>Join_Date</t>
  </si>
  <si>
    <t>daniel14</t>
  </si>
  <si>
    <t>tina13@hotmail.com</t>
  </si>
  <si>
    <t>jacksonbrianna</t>
  </si>
  <si>
    <t>rjohnson@mayo.com</t>
  </si>
  <si>
    <t>restes</t>
  </si>
  <si>
    <t>heatherfernandez@jenkins-martinez.com</t>
  </si>
  <si>
    <t>joshuatucker</t>
  </si>
  <si>
    <t>ortegathomas@gmail.com</t>
  </si>
  <si>
    <t>matthew35</t>
  </si>
  <si>
    <t>johnsonnathan@cruz-sullivan.com</t>
  </si>
  <si>
    <t>costamark</t>
  </si>
  <si>
    <t>mercadoheidi@savage.com</t>
  </si>
  <si>
    <t>Taraberg</t>
  </si>
  <si>
    <t>estradatracy</t>
  </si>
  <si>
    <t>porterkatherine@horton.com</t>
  </si>
  <si>
    <t>Leahborough</t>
  </si>
  <si>
    <t>ahamilton</t>
  </si>
  <si>
    <t>qsnow@huang.net</t>
  </si>
  <si>
    <t>Garciashire</t>
  </si>
  <si>
    <t>georgemartin</t>
  </si>
  <si>
    <t>codyoconnor@lopez.com</t>
  </si>
  <si>
    <t>Heatherland</t>
  </si>
  <si>
    <t>ronald33</t>
  </si>
  <si>
    <t>nlarson@delgado.net</t>
  </si>
  <si>
    <t>Stephenbury</t>
  </si>
  <si>
    <t>williamsrobert</t>
  </si>
  <si>
    <t>michael13@graves.com</t>
  </si>
  <si>
    <t>Andreaborough</t>
  </si>
  <si>
    <t>seandonaldson</t>
  </si>
  <si>
    <t>bushandrew@norton.info</t>
  </si>
  <si>
    <t>Morrisfurt</t>
  </si>
  <si>
    <t>ericabaker</t>
  </si>
  <si>
    <t>grahamdesiree@griffin-herring.com</t>
  </si>
  <si>
    <t>oromero</t>
  </si>
  <si>
    <t>roberthicks@smith-robertson.com</t>
  </si>
  <si>
    <t>Mooreshire</t>
  </si>
  <si>
    <t>haledavid</t>
  </si>
  <si>
    <t>eric01@long-golden.biz</t>
  </si>
  <si>
    <t>Danielhaven</t>
  </si>
  <si>
    <t>carpentermckenzie</t>
  </si>
  <si>
    <t>tammiemiller@yahoo.com</t>
  </si>
  <si>
    <t>Cruzfurt</t>
  </si>
  <si>
    <t>erikaphillips</t>
  </si>
  <si>
    <t>franklinamanda@hicks.com</t>
  </si>
  <si>
    <t>Calderonbury</t>
  </si>
  <si>
    <t>kevinhampton</t>
  </si>
  <si>
    <t>nolantiffany@wilson.com</t>
  </si>
  <si>
    <t>privera</t>
  </si>
  <si>
    <t>tiffany20@chavez-robinson.com</t>
  </si>
  <si>
    <t>Hollandmouth</t>
  </si>
  <si>
    <t>abigailmercer</t>
  </si>
  <si>
    <t>kevinporter@schneider.org</t>
  </si>
  <si>
    <t>Kennethside</t>
  </si>
  <si>
    <t>taylorclark</t>
  </si>
  <si>
    <t>amanda22@thomas-newman.biz</t>
  </si>
  <si>
    <t>Walterland</t>
  </si>
  <si>
    <t>kristendecker</t>
  </si>
  <si>
    <t>benjamincox@graham.biz</t>
  </si>
  <si>
    <t>Lauraberg</t>
  </si>
  <si>
    <t>timothy51</t>
  </si>
  <si>
    <t>laurie37@cook.com</t>
  </si>
  <si>
    <t>jonessydney</t>
  </si>
  <si>
    <t>courtneyheath@gregory.biz</t>
  </si>
  <si>
    <t>christian06</t>
  </si>
  <si>
    <t>dennis81@clayton-gonzalez.com</t>
  </si>
  <si>
    <t>traviscarr</t>
  </si>
  <si>
    <t>gordonbrandon@morales.org</t>
  </si>
  <si>
    <t>Bushstad</t>
  </si>
  <si>
    <t>znelson</t>
  </si>
  <si>
    <t>jonesbrandon@buchanan-sawyer.com</t>
  </si>
  <si>
    <t>Amandafurt</t>
  </si>
  <si>
    <t>samuel65</t>
  </si>
  <si>
    <t>rileyjason@keller.com</t>
  </si>
  <si>
    <t>lindadelgado</t>
  </si>
  <si>
    <t>cheryllong@whitehead-harris.com</t>
  </si>
  <si>
    <t>Christopherside</t>
  </si>
  <si>
    <t>suzannevillanueva</t>
  </si>
  <si>
    <t>foleythomas@walker.com</t>
  </si>
  <si>
    <t>vbutler</t>
  </si>
  <si>
    <t>stephaniesantiago@ramos-ballard.com</t>
  </si>
  <si>
    <t>pgarcia</t>
  </si>
  <si>
    <t>ophillips@whitaker.info</t>
  </si>
  <si>
    <t>tiffanymoore</t>
  </si>
  <si>
    <t>feliciapatrick@rice-schmidt.com</t>
  </si>
  <si>
    <t>Watsonton</t>
  </si>
  <si>
    <t>Post_ID</t>
  </si>
  <si>
    <t>Content_Length</t>
  </si>
  <si>
    <t>Post_Date</t>
  </si>
  <si>
    <t>Like_ID</t>
  </si>
  <si>
    <t>Comment_ID</t>
  </si>
  <si>
    <t>Comment_Text</t>
  </si>
  <si>
    <t>Comment_Date</t>
  </si>
  <si>
    <t>Total protect news response past author.</t>
  </si>
  <si>
    <t>Guess push nearly sit.</t>
  </si>
  <si>
    <t>Nation mean draw.</t>
  </si>
  <si>
    <t>Ago kitchen century key small.</t>
  </si>
  <si>
    <t>Understand plant energy apply professor defense agreement likely.</t>
  </si>
  <si>
    <t>Health special force city to.</t>
  </si>
  <si>
    <t>Check clear program cell case government add store.</t>
  </si>
  <si>
    <t>Perform figure beat watch as American.</t>
  </si>
  <si>
    <t>Short prepare machine adult peace conference expect.</t>
  </si>
  <si>
    <t>Point offer once wear most why them quickly.</t>
  </si>
  <si>
    <t>Study he particularly nor difficult.</t>
  </si>
  <si>
    <t>Why number return outside.</t>
  </si>
  <si>
    <t>Pattern know red single media.</t>
  </si>
  <si>
    <t>Surface whole paper agreement true article.</t>
  </si>
  <si>
    <t>Usually employee investment wall.</t>
  </si>
  <si>
    <t>Former may best ask understand.</t>
  </si>
  <si>
    <t>Charge know onto while.</t>
  </si>
  <si>
    <t>Option single focus issue particular and rate.</t>
  </si>
  <si>
    <t>Very less national theory themselves.</t>
  </si>
  <si>
    <t>Case collection before fine thought start year.</t>
  </si>
  <si>
    <t>Measure accept explain light maybe meeting personal public.</t>
  </si>
  <si>
    <t>Another discussion course miss opportunity wish.</t>
  </si>
  <si>
    <t>Should economic happy mouth benefit.</t>
  </si>
  <si>
    <t>Bed hard drive prove north various shoulder state.</t>
  </si>
  <si>
    <t>Weight accept campaign approach over training.</t>
  </si>
  <si>
    <t>Sing would worry test improve several.</t>
  </si>
  <si>
    <t>Street still that air leg play.</t>
  </si>
  <si>
    <t>Current their name sing production month science little.</t>
  </si>
  <si>
    <t>Story south far cold you current.</t>
  </si>
  <si>
    <t>Writer even movie.</t>
  </si>
  <si>
    <t>Have turn teach Democrat reason treatment ago.</t>
  </si>
  <si>
    <t>Fear film low truth practice.</t>
  </si>
  <si>
    <t>Great table receive then.</t>
  </si>
  <si>
    <t>Decade low that number.</t>
  </si>
  <si>
    <t>Its buy writer kitchen debate coach dream.</t>
  </si>
  <si>
    <t>Whether development ten however career that nearly style.</t>
  </si>
  <si>
    <t>Something production support develop.</t>
  </si>
  <si>
    <t>Discover probably wonder.</t>
  </si>
  <si>
    <t>Affect manager body former maintain stop.</t>
  </si>
  <si>
    <t>A else general simple.</t>
  </si>
  <si>
    <t>Little whole good quickly my successful protect well.</t>
  </si>
  <si>
    <t>Mrs free human sea design big back.</t>
  </si>
  <si>
    <t>Phone usually community or.</t>
  </si>
  <si>
    <t>Particularly indeed remain much American.</t>
  </si>
  <si>
    <t>Two sound yes both better.</t>
  </si>
  <si>
    <t>Draw back world culture.</t>
  </si>
  <si>
    <t>Start happen approach whose she indeed soon president.</t>
  </si>
  <si>
    <t>Standard over mother.</t>
  </si>
  <si>
    <t>Price name why decade.</t>
  </si>
  <si>
    <t>To painting couple step human pressure still.</t>
  </si>
  <si>
    <t>Add he debate computer loss product network.</t>
  </si>
  <si>
    <t>Stage point represent hope company conference thing from.</t>
  </si>
  <si>
    <t>Population single music company.</t>
  </si>
  <si>
    <t>Approach man employee always nature.</t>
  </si>
  <si>
    <t>Local health instead beautiful particularly government create.</t>
  </si>
  <si>
    <t>Large always list more perform west.</t>
  </si>
  <si>
    <t>Reduce soon bar collection democratic sister.</t>
  </si>
  <si>
    <t>This together describe write rate hotel.</t>
  </si>
  <si>
    <t>Program learn close simply month.</t>
  </si>
  <si>
    <t>Spend cause this yet apply capital.</t>
  </si>
  <si>
    <t>Run far course think Republican himself herself.</t>
  </si>
  <si>
    <t>Exactly character lay success.</t>
  </si>
  <si>
    <t>Significant education ever.</t>
  </si>
  <si>
    <t>Smile wait police.</t>
  </si>
  <si>
    <t>Ground fight create while.</t>
  </si>
  <si>
    <t>Than speak manage before really.</t>
  </si>
  <si>
    <t>Report career speak yard.</t>
  </si>
  <si>
    <t>Rock kitchen fight agreement upon even ahead free.</t>
  </si>
  <si>
    <t>Ready TV kid likely despite.</t>
  </si>
  <si>
    <t>Drop move hope fight various military throw bad.</t>
  </si>
  <si>
    <t>Make statement positive couple.</t>
  </si>
  <si>
    <t>Seem by child human space month.</t>
  </si>
  <si>
    <t>Different one great parent civil much.</t>
  </si>
  <si>
    <t>Debate fish sea though mind natural.</t>
  </si>
  <si>
    <t>Hair quite specific so green answer.</t>
  </si>
  <si>
    <t>Develop fund I new.</t>
  </si>
  <si>
    <t>Who effect hospital scientist tax eat.</t>
  </si>
  <si>
    <t>Form less shake think from machine.</t>
  </si>
  <si>
    <t>Ahead response reason remain prepare.</t>
  </si>
  <si>
    <t>Western simply international final.</t>
  </si>
  <si>
    <t>Suffer kitchen modern under item keep.</t>
  </si>
  <si>
    <t>Half structure wish they.</t>
  </si>
  <si>
    <t>Determine whom beautiful.</t>
  </si>
  <si>
    <t>Security challenge house war teach.</t>
  </si>
  <si>
    <t>Loss parent house attention after.</t>
  </si>
  <si>
    <t>Mr blood everyone civil that draw.</t>
  </si>
  <si>
    <t>Note beautiful forget space realize.</t>
  </si>
  <si>
    <t>Ground because office indicate stop.</t>
  </si>
  <si>
    <t>Leg husband standard subject who bank environment.</t>
  </si>
  <si>
    <t>Good safe report us hand society yard into.</t>
  </si>
  <si>
    <t>Girl fact miss interview step age.</t>
  </si>
  <si>
    <t>Relationship onto himself fact fund.</t>
  </si>
  <si>
    <t>Must fill me woman service material rest hit.</t>
  </si>
  <si>
    <t>Former production at stand technology.</t>
  </si>
  <si>
    <t>Then develop woman event.</t>
  </si>
  <si>
    <t>Car star mind center top dog discuss.</t>
  </si>
  <si>
    <t>Others six blood.</t>
  </si>
  <si>
    <t>Hundred participant learn big save discuss create service.</t>
  </si>
  <si>
    <t>Plant management little among item.</t>
  </si>
  <si>
    <t>Wonder write shoulder share.</t>
  </si>
  <si>
    <t>Husband even fill be design.</t>
  </si>
  <si>
    <t>Ability notice war seat tell job along fill.</t>
  </si>
  <si>
    <t>Attorney technology order air.</t>
  </si>
  <si>
    <t>Scene rise billion option.</t>
  </si>
  <si>
    <t>Claim system official possible season sign city speech.</t>
  </si>
  <si>
    <t>Over war represent read.</t>
  </si>
  <si>
    <t>Mrs military skill card to.</t>
  </si>
  <si>
    <t>Main then wear pretty beautiful strong risk.</t>
  </si>
  <si>
    <t>Guess church argue source work.</t>
  </si>
  <si>
    <t>Conference head cover population.</t>
  </si>
  <si>
    <t>Media themselves other part pattern them.</t>
  </si>
  <si>
    <t>Writer police factor nearly name require.</t>
  </si>
  <si>
    <t>Later film free future.</t>
  </si>
  <si>
    <t>Nothing gun because better new do.</t>
  </si>
  <si>
    <t>End help seek good.</t>
  </si>
  <si>
    <t>Guy community protect relationship theory name.</t>
  </si>
  <si>
    <t>Style unit power.</t>
  </si>
  <si>
    <t>Although deal determine.</t>
  </si>
  <si>
    <t>Job business billion skin mention not hundred.</t>
  </si>
  <si>
    <t>Should single officer success.</t>
  </si>
  <si>
    <t>Friendship_ID</t>
  </si>
  <si>
    <t>User_ID1</t>
  </si>
  <si>
    <t>User_ID2</t>
  </si>
  <si>
    <t>Since_Date</t>
  </si>
  <si>
    <t>Domain</t>
  </si>
  <si>
    <t>New</t>
  </si>
  <si>
    <t>Krystal</t>
  </si>
  <si>
    <t>East</t>
  </si>
  <si>
    <t>Jennifer</t>
  </si>
  <si>
    <t>West</t>
  </si>
  <si>
    <t>Richardchester</t>
  </si>
  <si>
    <t>Luisberg</t>
  </si>
  <si>
    <t>South</t>
  </si>
  <si>
    <t>Kylemouth</t>
  </si>
  <si>
    <t>Taylorfurt</t>
  </si>
  <si>
    <t>Lake</t>
  </si>
  <si>
    <t>Eric</t>
  </si>
  <si>
    <t>Nathan</t>
  </si>
  <si>
    <t>Sharontown</t>
  </si>
  <si>
    <t>Brendafurt</t>
  </si>
  <si>
    <t>David</t>
  </si>
  <si>
    <t>North</t>
  </si>
  <si>
    <t>Anna</t>
  </si>
  <si>
    <t>Port</t>
  </si>
  <si>
    <t>Lanceland</t>
  </si>
  <si>
    <t>Amanda</t>
  </si>
  <si>
    <t>Poster ID</t>
  </si>
  <si>
    <t>post count</t>
  </si>
  <si>
    <t>Average_content_length</t>
  </si>
  <si>
    <t>Total</t>
  </si>
  <si>
    <t>Like_date</t>
  </si>
  <si>
    <t>Vlookup</t>
  </si>
  <si>
    <t>months_last</t>
  </si>
  <si>
    <t>Row Labels</t>
  </si>
  <si>
    <t>Grand Total</t>
  </si>
  <si>
    <t>Count of Like_ID</t>
  </si>
  <si>
    <t>postID</t>
  </si>
  <si>
    <t>Count of Comment_ID</t>
  </si>
  <si>
    <t>post_ID</t>
  </si>
  <si>
    <t>Count of Poster ID</t>
  </si>
  <si>
    <t>post id</t>
  </si>
  <si>
    <t>post_date</t>
  </si>
  <si>
    <t>city</t>
  </si>
  <si>
    <t>users</t>
  </si>
  <si>
    <t>posts</t>
  </si>
  <si>
    <t>likes</t>
  </si>
  <si>
    <t>Column3</t>
  </si>
  <si>
    <t>City first name</t>
  </si>
  <si>
    <t>city last name</t>
  </si>
  <si>
    <t>Sum of users</t>
  </si>
  <si>
    <t>Sum of posts</t>
  </si>
  <si>
    <t>Sum of likes</t>
  </si>
  <si>
    <t xml:space="preserve">Amandafurt </t>
  </si>
  <si>
    <t xml:space="preserve">Andreaborough </t>
  </si>
  <si>
    <t xml:space="preserve">Bushstad </t>
  </si>
  <si>
    <t xml:space="preserve">Calderonbury </t>
  </si>
  <si>
    <t xml:space="preserve">Christopherside </t>
  </si>
  <si>
    <t xml:space="preserve">Cruzfurt </t>
  </si>
  <si>
    <t xml:space="preserve">Danielhaven </t>
  </si>
  <si>
    <t>East Jennifer</t>
  </si>
  <si>
    <t>East Luisberg</t>
  </si>
  <si>
    <t>East Sharontown</t>
  </si>
  <si>
    <t>East Taylorfurt</t>
  </si>
  <si>
    <t xml:space="preserve">Garciashire </t>
  </si>
  <si>
    <t xml:space="preserve">Heatherland </t>
  </si>
  <si>
    <t xml:space="preserve">Hollandmouth </t>
  </si>
  <si>
    <t xml:space="preserve">Kennethside </t>
  </si>
  <si>
    <t>Lake Eric</t>
  </si>
  <si>
    <t>Lake Nathan</t>
  </si>
  <si>
    <t xml:space="preserve">Lauraberg </t>
  </si>
  <si>
    <t xml:space="preserve">Leahborough </t>
  </si>
  <si>
    <t xml:space="preserve">Mooreshire </t>
  </si>
  <si>
    <t xml:space="preserve">Morrisfurt </t>
  </si>
  <si>
    <t>New Amanda</t>
  </si>
  <si>
    <t>New David</t>
  </si>
  <si>
    <t>New Krystal</t>
  </si>
  <si>
    <t>North Anna</t>
  </si>
  <si>
    <t>Port Lanceland</t>
  </si>
  <si>
    <t>South Brendafurt</t>
  </si>
  <si>
    <t>South Kylemouth</t>
  </si>
  <si>
    <t xml:space="preserve">Stephenbury </t>
  </si>
  <si>
    <t xml:space="preserve">Taraberg </t>
  </si>
  <si>
    <t xml:space="preserve">Walterland </t>
  </si>
  <si>
    <t xml:space="preserve">Watsonton </t>
  </si>
  <si>
    <t>West Richardchester</t>
  </si>
  <si>
    <t>Count of users</t>
  </si>
  <si>
    <t>KPI</t>
  </si>
  <si>
    <t>Value</t>
  </si>
  <si>
    <t>Total Users</t>
  </si>
  <si>
    <t>Total Posts</t>
  </si>
  <si>
    <t>Total Likes</t>
  </si>
  <si>
    <t>Total Comments</t>
  </si>
  <si>
    <t>Column Labels</t>
  </si>
  <si>
    <t>Average of User_ID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</si>
</sst>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mm/yyyy"/>
  </numFmts>
  <fonts count="4">
    <font>
      <sz val="11"/>
      <color theme="1"/>
      <name val="Calibri"/>
      <family val="2"/>
      <scheme val="minor"/>
    </font>
    <font>
      <b/>
      <sz val="11"/>
      <name val="Calibri"/>
    </font>
    <font>
      <b/>
      <sz val="11"/>
      <name val="Calibri"/>
      <family val="2"/>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00000"/>
        <bgColor indexed="64"/>
      </patternFill>
    </fill>
  </fills>
  <borders count="3">
    <border>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0" fillId="0" borderId="0" xfId="0" applyNumberFormat="1"/>
    <xf numFmtId="0" fontId="1" fillId="0" borderId="1" xfId="0" applyFont="1" applyBorder="1" applyAlignment="1">
      <alignment horizontal="center" vertical="top"/>
    </xf>
    <xf numFmtId="165" fontId="0" fillId="0" borderId="0" xfId="0" applyNumberFormat="1"/>
    <xf numFmtId="0" fontId="2"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3" fillId="0" borderId="2" xfId="0" applyFont="1" applyBorder="1" applyAlignment="1">
      <alignment horizontal="center" vertical="center"/>
    </xf>
    <xf numFmtId="0" fontId="0" fillId="2" borderId="2" xfId="0" applyFill="1" applyBorder="1" applyAlignment="1">
      <alignment vertical="center"/>
    </xf>
    <xf numFmtId="0" fontId="0" fillId="4" borderId="2" xfId="0" applyFill="1" applyBorder="1" applyAlignment="1">
      <alignment vertical="center"/>
    </xf>
    <xf numFmtId="0" fontId="0" fillId="5" borderId="2" xfId="0" applyFill="1" applyBorder="1" applyAlignment="1">
      <alignment vertical="center"/>
    </xf>
    <xf numFmtId="3" fontId="0" fillId="3" borderId="2" xfId="0" applyNumberFormat="1" applyFill="1" applyBorder="1" applyAlignment="1">
      <alignment vertical="center"/>
    </xf>
    <xf numFmtId="0" fontId="0" fillId="6" borderId="2" xfId="0" applyFill="1" applyBorder="1" applyAlignment="1">
      <alignment vertical="center"/>
    </xf>
  </cellXfs>
  <cellStyles count="1">
    <cellStyle name="Normal" xfId="0" builtinId="0"/>
  </cellStyles>
  <dxfs count="30">
    <dxf>
      <font>
        <color rgb="FF00B050"/>
      </font>
    </dxf>
    <dxf>
      <font>
        <color rgb="FF9C0006"/>
      </font>
      <fill>
        <patternFill>
          <bgColor rgb="FFFFC7CE"/>
        </patternFill>
      </fill>
    </dxf>
    <dxf>
      <font>
        <color rgb="FFFF0000"/>
      </font>
    </dxf>
    <dxf>
      <font>
        <color rgb="FFFF0000"/>
      </font>
    </dxf>
    <dxf>
      <numFmt numFmtId="0" formatCode="General"/>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[social_media_excel_challenge.xlsx]pivot table!PivotTable3</c:name>
    <c:fmtId val="0"/>
  </c:pivotSource>
  <c:chart>
    <c:title>
      <c:layout>
        <c:manualLayout>
          <c:xMode val="edge"/>
          <c:yMode val="edge"/>
          <c:x val="0.77803617571059436"/>
          <c:y val="0.43646750038598114"/>
        </c:manualLayout>
      </c:layout>
      <c:overlay val="0"/>
    </c:title>
    <c:autoTitleDeleted val="0"/>
    <c:pivotFmts>
      <c:pivotFmt>
        <c:idx val="0"/>
        <c:marker>
          <c:symbol val="none"/>
        </c:marker>
      </c:pivotFmt>
    </c:pivotFmts>
    <c:plotArea>
      <c:layout/>
      <c:barChart>
        <c:barDir val="col"/>
        <c:grouping val="clustered"/>
        <c:varyColors val="0"/>
        <c:ser>
          <c:idx val="0"/>
          <c:order val="0"/>
          <c:tx>
            <c:strRef>
              <c:f>'pivot table'!$H$3</c:f>
              <c:strCache>
                <c:ptCount val="1"/>
                <c:pt idx="0">
                  <c:v>Total</c:v>
                </c:pt>
              </c:strCache>
            </c:strRef>
          </c:tx>
          <c:invertIfNegative val="0"/>
          <c:cat>
            <c:strRef>
              <c:f>'pivot table'!$G$4:$G$12</c:f>
              <c:strCache>
                <c:ptCount val="8"/>
                <c:pt idx="0">
                  <c:v>7</c:v>
                </c:pt>
                <c:pt idx="1">
                  <c:v>33</c:v>
                </c:pt>
                <c:pt idx="2">
                  <c:v>46</c:v>
                </c:pt>
                <c:pt idx="3">
                  <c:v>51</c:v>
                </c:pt>
                <c:pt idx="4">
                  <c:v>63</c:v>
                </c:pt>
                <c:pt idx="5">
                  <c:v>73</c:v>
                </c:pt>
                <c:pt idx="6">
                  <c:v>91</c:v>
                </c:pt>
                <c:pt idx="7">
                  <c:v>92</c:v>
                </c:pt>
              </c:strCache>
            </c:strRef>
          </c:cat>
          <c:val>
            <c:numRef>
              <c:f>'pivot table'!$H$4:$H$12</c:f>
              <c:numCache>
                <c:formatCode>General</c:formatCode>
                <c:ptCount val="8"/>
                <c:pt idx="0">
                  <c:v>4</c:v>
                </c:pt>
                <c:pt idx="1">
                  <c:v>4</c:v>
                </c:pt>
                <c:pt idx="2">
                  <c:v>4</c:v>
                </c:pt>
                <c:pt idx="3">
                  <c:v>4</c:v>
                </c:pt>
                <c:pt idx="4">
                  <c:v>5</c:v>
                </c:pt>
                <c:pt idx="5">
                  <c:v>4</c:v>
                </c:pt>
                <c:pt idx="6">
                  <c:v>5</c:v>
                </c:pt>
                <c:pt idx="7">
                  <c:v>4</c:v>
                </c:pt>
              </c:numCache>
            </c:numRef>
          </c:val>
        </c:ser>
        <c:dLbls>
          <c:showLegendKey val="0"/>
          <c:showVal val="0"/>
          <c:showCatName val="0"/>
          <c:showSerName val="0"/>
          <c:showPercent val="0"/>
          <c:showBubbleSize val="0"/>
        </c:dLbls>
        <c:gapWidth val="150"/>
        <c:axId val="250800128"/>
        <c:axId val="169696000"/>
      </c:barChart>
      <c:catAx>
        <c:axId val="250800128"/>
        <c:scaling>
          <c:orientation val="minMax"/>
        </c:scaling>
        <c:delete val="0"/>
        <c:axPos val="b"/>
        <c:majorTickMark val="out"/>
        <c:minorTickMark val="none"/>
        <c:tickLblPos val="nextTo"/>
        <c:crossAx val="169696000"/>
        <c:crosses val="autoZero"/>
        <c:auto val="1"/>
        <c:lblAlgn val="ctr"/>
        <c:lblOffset val="100"/>
        <c:noMultiLvlLbl val="0"/>
      </c:catAx>
      <c:valAx>
        <c:axId val="169696000"/>
        <c:scaling>
          <c:orientation val="minMax"/>
        </c:scaling>
        <c:delete val="0"/>
        <c:axPos val="l"/>
        <c:majorGridlines/>
        <c:numFmt formatCode="General" sourceLinked="1"/>
        <c:majorTickMark val="out"/>
        <c:minorTickMark val="none"/>
        <c:tickLblPos val="nextTo"/>
        <c:crossAx val="250800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[social_media_excel_challenge.xlsx]Dashboard!PivotTable7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bar"/>
        <c:grouping val="clustered"/>
        <c:varyColors val="0"/>
        <c:ser>
          <c:idx val="0"/>
          <c:order val="0"/>
          <c:tx>
            <c:strRef>
              <c:f>Dashboard!$E$2:$E$3</c:f>
              <c:strCache>
                <c:ptCount val="1"/>
                <c:pt idx="0">
                  <c:v>0</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Dashboard!$E$4:$E$11</c:f>
              <c:numCache>
                <c:formatCode>General</c:formatCode>
                <c:ptCount val="7"/>
                <c:pt idx="2">
                  <c:v>2</c:v>
                </c:pt>
                <c:pt idx="6">
                  <c:v>1</c:v>
                </c:pt>
              </c:numCache>
            </c:numRef>
          </c:val>
        </c:ser>
        <c:ser>
          <c:idx val="1"/>
          <c:order val="1"/>
          <c:tx>
            <c:strRef>
              <c:f>Dashboard!$F$2:$F$3</c:f>
              <c:strCache>
                <c:ptCount val="1"/>
                <c:pt idx="0">
                  <c:v>1</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Dashboard!$F$4:$F$11</c:f>
              <c:numCache>
                <c:formatCode>General</c:formatCode>
                <c:ptCount val="7"/>
                <c:pt idx="0">
                  <c:v>1</c:v>
                </c:pt>
                <c:pt idx="1">
                  <c:v>1</c:v>
                </c:pt>
                <c:pt idx="2">
                  <c:v>1</c:v>
                </c:pt>
                <c:pt idx="3">
                  <c:v>2</c:v>
                </c:pt>
              </c:numCache>
            </c:numRef>
          </c:val>
        </c:ser>
        <c:ser>
          <c:idx val="2"/>
          <c:order val="2"/>
          <c:tx>
            <c:strRef>
              <c:f>Dashboard!$G$2:$G$3</c:f>
              <c:strCache>
                <c:ptCount val="1"/>
                <c:pt idx="0">
                  <c:v>2</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Dashboard!$G$4:$G$11</c:f>
              <c:numCache>
                <c:formatCode>General</c:formatCode>
                <c:ptCount val="7"/>
                <c:pt idx="0">
                  <c:v>3</c:v>
                </c:pt>
                <c:pt idx="1">
                  <c:v>4</c:v>
                </c:pt>
                <c:pt idx="2">
                  <c:v>1</c:v>
                </c:pt>
                <c:pt idx="3">
                  <c:v>2</c:v>
                </c:pt>
                <c:pt idx="4">
                  <c:v>4</c:v>
                </c:pt>
                <c:pt idx="5">
                  <c:v>1</c:v>
                </c:pt>
              </c:numCache>
            </c:numRef>
          </c:val>
        </c:ser>
        <c:ser>
          <c:idx val="3"/>
          <c:order val="3"/>
          <c:tx>
            <c:strRef>
              <c:f>Dashboard!$H$2:$H$3</c:f>
              <c:strCache>
                <c:ptCount val="1"/>
                <c:pt idx="0">
                  <c:v>3</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Dashboard!$H$4:$H$11</c:f>
              <c:numCache>
                <c:formatCode>General</c:formatCode>
                <c:ptCount val="7"/>
                <c:pt idx="1">
                  <c:v>1</c:v>
                </c:pt>
                <c:pt idx="2">
                  <c:v>1</c:v>
                </c:pt>
                <c:pt idx="3">
                  <c:v>2</c:v>
                </c:pt>
              </c:numCache>
            </c:numRef>
          </c:val>
        </c:ser>
        <c:ser>
          <c:idx val="4"/>
          <c:order val="4"/>
          <c:tx>
            <c:strRef>
              <c:f>Dashboard!$I$2:$I$3</c:f>
              <c:strCache>
                <c:ptCount val="1"/>
                <c:pt idx="0">
                  <c:v>4</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Dashboard!$I$4:$I$11</c:f>
              <c:numCache>
                <c:formatCode>General</c:formatCode>
                <c:ptCount val="7"/>
                <c:pt idx="1">
                  <c:v>2</c:v>
                </c:pt>
                <c:pt idx="3">
                  <c:v>1</c:v>
                </c:pt>
              </c:numCache>
            </c:numRef>
          </c:val>
        </c:ser>
        <c:ser>
          <c:idx val="5"/>
          <c:order val="5"/>
          <c:tx>
            <c:strRef>
              <c:f>Dashboard!$J$2:$J$3</c:f>
              <c:strCache>
                <c:ptCount val="1"/>
                <c:pt idx="0">
                  <c:v>5</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Dashboard!$J$4:$J$11</c:f>
              <c:numCache>
                <c:formatCode>General</c:formatCode>
                <c:ptCount val="7"/>
                <c:pt idx="0">
                  <c:v>1</c:v>
                </c:pt>
                <c:pt idx="2">
                  <c:v>1</c:v>
                </c:pt>
              </c:numCache>
            </c:numRef>
          </c:val>
        </c:ser>
        <c:ser>
          <c:idx val="6"/>
          <c:order val="6"/>
          <c:tx>
            <c:strRef>
              <c:f>Dashboard!$K$2:$K$3</c:f>
              <c:strCache>
                <c:ptCount val="1"/>
                <c:pt idx="0">
                  <c:v>6</c:v>
                </c:pt>
              </c:strCache>
            </c:strRef>
          </c:tx>
          <c:invertIfNegative val="0"/>
          <c:cat>
            <c:strRef>
              <c:f>Dashboard!$D$4:$D$11</c:f>
              <c:strCache>
                <c:ptCount val="7"/>
                <c:pt idx="0">
                  <c:v>0</c:v>
                </c:pt>
                <c:pt idx="1">
                  <c:v>1</c:v>
                </c:pt>
                <c:pt idx="2">
                  <c:v>2</c:v>
                </c:pt>
                <c:pt idx="3">
                  <c:v>3</c:v>
                </c:pt>
                <c:pt idx="4">
                  <c:v>4</c:v>
                </c:pt>
                <c:pt idx="5">
                  <c:v>5</c:v>
                </c:pt>
                <c:pt idx="6">
                  <c:v>6</c:v>
                </c:pt>
              </c:strCache>
            </c:strRef>
          </c:cat>
          <c:val>
            <c:numRef>
              <c:f>Dashboard!$K$4:$K$11</c:f>
              <c:numCache>
                <c:formatCode>General</c:formatCode>
                <c:ptCount val="7"/>
                <c:pt idx="2">
                  <c:v>1</c:v>
                </c:pt>
              </c:numCache>
            </c:numRef>
          </c:val>
        </c:ser>
        <c:dLbls>
          <c:showLegendKey val="0"/>
          <c:showVal val="0"/>
          <c:showCatName val="0"/>
          <c:showSerName val="0"/>
          <c:showPercent val="0"/>
          <c:showBubbleSize val="0"/>
        </c:dLbls>
        <c:gapWidth val="150"/>
        <c:axId val="259447808"/>
        <c:axId val="270886016"/>
      </c:barChart>
      <c:catAx>
        <c:axId val="259447808"/>
        <c:scaling>
          <c:orientation val="minMax"/>
        </c:scaling>
        <c:delete val="0"/>
        <c:axPos val="l"/>
        <c:majorTickMark val="out"/>
        <c:minorTickMark val="none"/>
        <c:tickLblPos val="nextTo"/>
        <c:crossAx val="270886016"/>
        <c:crosses val="autoZero"/>
        <c:auto val="1"/>
        <c:lblAlgn val="ctr"/>
        <c:lblOffset val="100"/>
        <c:noMultiLvlLbl val="0"/>
      </c:catAx>
      <c:valAx>
        <c:axId val="270886016"/>
        <c:scaling>
          <c:orientation val="minMax"/>
        </c:scaling>
        <c:delete val="0"/>
        <c:axPos val="b"/>
        <c:majorGridlines/>
        <c:numFmt formatCode="General" sourceLinked="1"/>
        <c:majorTickMark val="out"/>
        <c:minorTickMark val="none"/>
        <c:tickLblPos val="nextTo"/>
        <c:crossAx val="259447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[social_media_excel_challenge.xlsx]Dashboard!PivotTable8</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s>
    <c:plotArea>
      <c:layout/>
      <c:pieChart>
        <c:varyColors val="1"/>
        <c:ser>
          <c:idx val="0"/>
          <c:order val="0"/>
          <c:tx>
            <c:strRef>
              <c:f>Dashboard!$B$13</c:f>
              <c:strCache>
                <c:ptCount val="1"/>
                <c:pt idx="0">
                  <c:v>Total</c:v>
                </c:pt>
              </c:strCache>
            </c:strRef>
          </c:tx>
          <c:cat>
            <c:strRef>
              <c:f>Dashboard!$A$14:$A$47</c:f>
              <c:strCache>
                <c:ptCount val="33"/>
                <c:pt idx="0">
                  <c:v>Amandafurt </c:v>
                </c:pt>
                <c:pt idx="1">
                  <c:v>Andreaborough </c:v>
                </c:pt>
                <c:pt idx="2">
                  <c:v>Bushstad </c:v>
                </c:pt>
                <c:pt idx="3">
                  <c:v>Calderonbury </c:v>
                </c:pt>
                <c:pt idx="4">
                  <c:v>Christopherside </c:v>
                </c:pt>
                <c:pt idx="5">
                  <c:v>Cruzfurt </c:v>
                </c:pt>
                <c:pt idx="6">
                  <c:v>Danielhaven </c:v>
                </c:pt>
                <c:pt idx="7">
                  <c:v>East Jennifer</c:v>
                </c:pt>
                <c:pt idx="8">
                  <c:v>East Luisberg</c:v>
                </c:pt>
                <c:pt idx="9">
                  <c:v>East Sharontown</c:v>
                </c:pt>
                <c:pt idx="10">
                  <c:v>East Taylorfurt</c:v>
                </c:pt>
                <c:pt idx="11">
                  <c:v>Garciashire </c:v>
                </c:pt>
                <c:pt idx="12">
                  <c:v>Heatherland </c:v>
                </c:pt>
                <c:pt idx="13">
                  <c:v>Hollandmouth </c:v>
                </c:pt>
                <c:pt idx="14">
                  <c:v>Kennethside </c:v>
                </c:pt>
                <c:pt idx="15">
                  <c:v>Lake Eric</c:v>
                </c:pt>
                <c:pt idx="16">
                  <c:v>Lake Nathan</c:v>
                </c:pt>
                <c:pt idx="17">
                  <c:v>Lauraberg </c:v>
                </c:pt>
                <c:pt idx="18">
                  <c:v>Leahborough </c:v>
                </c:pt>
                <c:pt idx="19">
                  <c:v>Mooreshire </c:v>
                </c:pt>
                <c:pt idx="20">
                  <c:v>Morrisfurt </c:v>
                </c:pt>
                <c:pt idx="21">
                  <c:v>New Amanda</c:v>
                </c:pt>
                <c:pt idx="22">
                  <c:v>New David</c:v>
                </c:pt>
                <c:pt idx="23">
                  <c:v>New Krystal</c:v>
                </c:pt>
                <c:pt idx="24">
                  <c:v>North Anna</c:v>
                </c:pt>
                <c:pt idx="25">
                  <c:v>Port Lanceland</c:v>
                </c:pt>
                <c:pt idx="26">
                  <c:v>South Brendafurt</c:v>
                </c:pt>
                <c:pt idx="27">
                  <c:v>South Kylemouth</c:v>
                </c:pt>
                <c:pt idx="28">
                  <c:v>Stephenbury </c:v>
                </c:pt>
                <c:pt idx="29">
                  <c:v>Taraberg </c:v>
                </c:pt>
                <c:pt idx="30">
                  <c:v>Walterland </c:v>
                </c:pt>
                <c:pt idx="31">
                  <c:v>Watsonton </c:v>
                </c:pt>
                <c:pt idx="32">
                  <c:v>West Richardchester</c:v>
                </c:pt>
              </c:strCache>
            </c:strRef>
          </c:cat>
          <c:val>
            <c:numRef>
              <c:f>Dashboard!$B$14:$B$47</c:f>
              <c:numCache>
                <c:formatCode>General</c:formatCode>
                <c:ptCount val="33"/>
                <c:pt idx="0">
                  <c:v>40</c:v>
                </c:pt>
                <c:pt idx="1">
                  <c:v>14</c:v>
                </c:pt>
                <c:pt idx="2">
                  <c:v>39</c:v>
                </c:pt>
                <c:pt idx="3">
                  <c:v>22</c:v>
                </c:pt>
                <c:pt idx="4">
                  <c:v>42</c:v>
                </c:pt>
                <c:pt idx="5">
                  <c:v>21</c:v>
                </c:pt>
                <c:pt idx="6">
                  <c:v>20</c:v>
                </c:pt>
                <c:pt idx="7">
                  <c:v>2</c:v>
                </c:pt>
                <c:pt idx="8">
                  <c:v>4</c:v>
                </c:pt>
                <c:pt idx="9">
                  <c:v>33</c:v>
                </c:pt>
                <c:pt idx="10">
                  <c:v>16</c:v>
                </c:pt>
                <c:pt idx="11">
                  <c:v>9</c:v>
                </c:pt>
                <c:pt idx="12">
                  <c:v>11</c:v>
                </c:pt>
                <c:pt idx="13">
                  <c:v>24</c:v>
                </c:pt>
                <c:pt idx="14">
                  <c:v>25</c:v>
                </c:pt>
                <c:pt idx="15">
                  <c:v>23</c:v>
                </c:pt>
                <c:pt idx="16">
                  <c:v>31</c:v>
                </c:pt>
                <c:pt idx="17">
                  <c:v>28</c:v>
                </c:pt>
                <c:pt idx="18">
                  <c:v>8</c:v>
                </c:pt>
                <c:pt idx="19">
                  <c:v>18</c:v>
                </c:pt>
                <c:pt idx="20">
                  <c:v>15</c:v>
                </c:pt>
                <c:pt idx="21">
                  <c:v>49</c:v>
                </c:pt>
                <c:pt idx="22">
                  <c:v>41</c:v>
                </c:pt>
                <c:pt idx="23">
                  <c:v>1</c:v>
                </c:pt>
                <c:pt idx="24">
                  <c:v>43</c:v>
                </c:pt>
                <c:pt idx="25">
                  <c:v>46</c:v>
                </c:pt>
                <c:pt idx="26">
                  <c:v>38</c:v>
                </c:pt>
                <c:pt idx="27">
                  <c:v>5</c:v>
                </c:pt>
                <c:pt idx="28">
                  <c:v>13</c:v>
                </c:pt>
                <c:pt idx="29">
                  <c:v>7</c:v>
                </c:pt>
                <c:pt idx="30">
                  <c:v>27</c:v>
                </c:pt>
                <c:pt idx="31">
                  <c:v>50</c:v>
                </c:pt>
                <c:pt idx="32">
                  <c:v>3</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[social_media_excel_challenge.xlsx]pivot table!PivotTable3</c:name>
    <c:fmtId val="2"/>
  </c:pivotSource>
  <c:chart>
    <c:title>
      <c:layout>
        <c:manualLayout>
          <c:xMode val="edge"/>
          <c:yMode val="edge"/>
          <c:x val="0.77803617571059436"/>
          <c:y val="0.43646750038598114"/>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table'!$H$3</c:f>
              <c:strCache>
                <c:ptCount val="1"/>
                <c:pt idx="0">
                  <c:v>Total</c:v>
                </c:pt>
              </c:strCache>
            </c:strRef>
          </c:tx>
          <c:invertIfNegative val="0"/>
          <c:cat>
            <c:strRef>
              <c:f>'pivot table'!$G$4:$G$12</c:f>
              <c:strCache>
                <c:ptCount val="8"/>
                <c:pt idx="0">
                  <c:v>7</c:v>
                </c:pt>
                <c:pt idx="1">
                  <c:v>33</c:v>
                </c:pt>
                <c:pt idx="2">
                  <c:v>46</c:v>
                </c:pt>
                <c:pt idx="3">
                  <c:v>51</c:v>
                </c:pt>
                <c:pt idx="4">
                  <c:v>63</c:v>
                </c:pt>
                <c:pt idx="5">
                  <c:v>73</c:v>
                </c:pt>
                <c:pt idx="6">
                  <c:v>91</c:v>
                </c:pt>
                <c:pt idx="7">
                  <c:v>92</c:v>
                </c:pt>
              </c:strCache>
            </c:strRef>
          </c:cat>
          <c:val>
            <c:numRef>
              <c:f>'pivot table'!$H$4:$H$12</c:f>
              <c:numCache>
                <c:formatCode>General</c:formatCode>
                <c:ptCount val="8"/>
                <c:pt idx="0">
                  <c:v>4</c:v>
                </c:pt>
                <c:pt idx="1">
                  <c:v>4</c:v>
                </c:pt>
                <c:pt idx="2">
                  <c:v>4</c:v>
                </c:pt>
                <c:pt idx="3">
                  <c:v>4</c:v>
                </c:pt>
                <c:pt idx="4">
                  <c:v>5</c:v>
                </c:pt>
                <c:pt idx="5">
                  <c:v>4</c:v>
                </c:pt>
                <c:pt idx="6">
                  <c:v>5</c:v>
                </c:pt>
                <c:pt idx="7">
                  <c:v>4</c:v>
                </c:pt>
              </c:numCache>
            </c:numRef>
          </c:val>
        </c:ser>
        <c:dLbls>
          <c:showLegendKey val="0"/>
          <c:showVal val="0"/>
          <c:showCatName val="0"/>
          <c:showSerName val="0"/>
          <c:showPercent val="0"/>
          <c:showBubbleSize val="0"/>
        </c:dLbls>
        <c:gapWidth val="150"/>
        <c:axId val="320892928"/>
        <c:axId val="330302592"/>
      </c:barChart>
      <c:catAx>
        <c:axId val="320892928"/>
        <c:scaling>
          <c:orientation val="minMax"/>
        </c:scaling>
        <c:delete val="0"/>
        <c:axPos val="b"/>
        <c:majorTickMark val="out"/>
        <c:minorTickMark val="none"/>
        <c:tickLblPos val="nextTo"/>
        <c:crossAx val="330302592"/>
        <c:crosses val="autoZero"/>
        <c:auto val="1"/>
        <c:lblAlgn val="ctr"/>
        <c:lblOffset val="100"/>
        <c:noMultiLvlLbl val="0"/>
      </c:catAx>
      <c:valAx>
        <c:axId val="330302592"/>
        <c:scaling>
          <c:orientation val="minMax"/>
        </c:scaling>
        <c:delete val="0"/>
        <c:axPos val="l"/>
        <c:majorGridlines/>
        <c:numFmt formatCode="General" sourceLinked="1"/>
        <c:majorTickMark val="out"/>
        <c:minorTickMark val="none"/>
        <c:tickLblPos val="nextTo"/>
        <c:crossAx val="320892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409575</xdr:colOff>
      <xdr:row>2</xdr:row>
      <xdr:rowOff>0</xdr:rowOff>
    </xdr:from>
    <xdr:to>
      <xdr:col>12</xdr:col>
      <xdr:colOff>428625</xdr:colOff>
      <xdr:row>12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171450</xdr:colOff>
      <xdr:row>13</xdr:row>
      <xdr:rowOff>38100</xdr:rowOff>
    </xdr:from>
    <xdr:to>
      <xdr:col>13</xdr:col>
      <xdr:colOff>171450</xdr:colOff>
      <xdr:row>26</xdr:row>
      <xdr:rowOff>85725</xdr:rowOff>
    </xdr:to>
    <mc:AlternateContent xmlns:mc="http://schemas.openxmlformats.org/markup-compatibility/2006">
      <mc:Choice xmlns:a14="http://schemas.microsoft.com/office/drawing/2010/main" Requires="a14">
        <xdr:graphicFrame macro="">
          <xdr:nvGraphicFramePr>
            <xdr:cNvPr id="3" name="Post_Date"/>
            <xdr:cNvGraphicFramePr/>
          </xdr:nvGraphicFramePr>
          <xdr:xfrm>
            <a:off x="0" y="0"/>
            <a:ext cx="0" cy="0"/>
          </xdr:xfrm>
          <a:graphic>
            <a:graphicData uri="http://schemas.microsoft.com/office/drawing/2010/slicer">
              <sle:slicer xmlns:sle="http://schemas.microsoft.com/office/drawing/2010/slicer" name="Post_Date"/>
            </a:graphicData>
          </a:graphic>
        </xdr:graphicFrame>
      </mc:Choice>
      <mc:Fallback>
        <xdr:sp macro="" textlink="">
          <xdr:nvSpPr>
            <xdr:cNvPr id="0" name=""/>
            <xdr:cNvSpPr>
              <a:spLocks noTextEdit="1"/>
            </xdr:cNvSpPr>
          </xdr:nvSpPr>
          <xdr:spPr>
            <a:xfrm>
              <a:off x="8582025" y="2514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152400</xdr:colOff>
      <xdr:row>1</xdr:row>
      <xdr:rowOff>38099</xdr:rowOff>
    </xdr:from>
    <xdr:to>
      <xdr:col>24</xdr:col>
      <xdr:colOff>142875</xdr:colOff>
      <xdr:row>11</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12</xdr:row>
      <xdr:rowOff>0</xdr:rowOff>
    </xdr:from>
    <xdr:to>
      <xdr:col>17</xdr:col>
      <xdr:colOff>142875</xdr:colOff>
      <xdr:row>24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133350</xdr:colOff>
      <xdr:row>1</xdr:row>
      <xdr:rowOff>66675</xdr:rowOff>
    </xdr:from>
    <xdr:to>
      <xdr:col>35</xdr:col>
      <xdr:colOff>38100</xdr:colOff>
      <xdr:row>11</xdr:row>
      <xdr:rowOff>104775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Windows" refreshedDate="45917.764514236114" createdVersion="4" refreshedVersion="4" minRefreshableVersion="3" recordCount="150">
  <cacheSource type="worksheet">
    <worksheetSource name="social_media_likes"/>
  </cacheSource>
  <cacheFields count="4">
    <cacheField name="Like_ID" numFmtId="0">
      <sharedItems containsSemiMixedTypes="0" containsString="0" containsNumber="1" containsInteger="1" minValue="1" maxValue="150" count="1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sharedItems>
    </cacheField>
    <cacheField name="User_ID" numFmtId="0">
      <sharedItems containsSemiMixedTypes="0" containsString="0" containsNumber="1" containsInteger="1" minValue="1" maxValue="50"/>
    </cacheField>
    <cacheField name="Post_ID" numFmtId="0">
      <sharedItems containsSemiMixedTypes="0" containsString="0" containsNumber="1" containsInteger="1" minValue="2" maxValue="99" count="78">
        <n v="33"/>
        <n v="7"/>
        <n v="78"/>
        <n v="63"/>
        <n v="27"/>
        <n v="87"/>
        <n v="65"/>
        <n v="90"/>
        <n v="96"/>
        <n v="95"/>
        <n v="50"/>
        <n v="75"/>
        <n v="2"/>
        <n v="73"/>
        <n v="99"/>
        <n v="39"/>
        <n v="34"/>
        <n v="51"/>
        <n v="14"/>
        <n v="30"/>
        <n v="76"/>
        <n v="92"/>
        <n v="62"/>
        <n v="19"/>
        <n v="16"/>
        <n v="81"/>
        <n v="42"/>
        <n v="31"/>
        <n v="80"/>
        <n v="12"/>
        <n v="21"/>
        <n v="28"/>
        <n v="37"/>
        <n v="15"/>
        <n v="70"/>
        <n v="57"/>
        <n v="24"/>
        <n v="49"/>
        <n v="23"/>
        <n v="77"/>
        <n v="59"/>
        <n v="58"/>
        <n v="89"/>
        <n v="91"/>
        <n v="94"/>
        <n v="18"/>
        <n v="46"/>
        <n v="10"/>
        <n v="13"/>
        <n v="79"/>
        <n v="93"/>
        <n v="48"/>
        <n v="22"/>
        <n v="98"/>
        <n v="64"/>
        <n v="40"/>
        <n v="29"/>
        <n v="68"/>
        <n v="38"/>
        <n v="71"/>
        <n v="69"/>
        <n v="35"/>
        <n v="52"/>
        <n v="4"/>
        <n v="8"/>
        <n v="25"/>
        <n v="5"/>
        <n v="67"/>
        <n v="82"/>
        <n v="3"/>
        <n v="55"/>
        <n v="47"/>
        <n v="72"/>
        <n v="84"/>
        <n v="85"/>
        <n v="60"/>
        <n v="26"/>
        <n v="11"/>
      </sharedItems>
    </cacheField>
    <cacheField name="Like_date" numFmtId="164">
      <sharedItems containsSemiMixedTypes="0" containsNonDate="0" containsDate="1" containsString="0" minDate="2024-09-19T00:00:00" maxDate="2025-09-1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refreshedDate="45917.776760300927" createdVersion="4" refreshedVersion="4" minRefreshableVersion="3" recordCount="120">
  <cacheSource type="worksheet">
    <worksheetSource name="social_media_comments"/>
  </cacheSource>
  <cacheFields count="6">
    <cacheField name="Comment_ID" numFmtId="0">
      <sharedItems containsSemiMixedTypes="0" containsString="0" containsNumber="1" containsInteger="1" minValue="1" maxValue="120"/>
    </cacheField>
    <cacheField name="Post_ID" numFmtId="0">
      <sharedItems containsSemiMixedTypes="0" containsString="0" containsNumber="1" containsInteger="1" minValue="3" maxValue="99" count="75">
        <n v="68"/>
        <n v="74"/>
        <n v="88"/>
        <n v="70"/>
        <n v="76"/>
        <n v="81"/>
        <n v="40"/>
        <n v="23"/>
        <n v="63"/>
        <n v="50"/>
        <n v="18"/>
        <n v="60"/>
        <n v="36"/>
        <n v="3"/>
        <n v="32"/>
        <n v="85"/>
        <n v="69"/>
        <n v="26"/>
        <n v="91"/>
        <n v="27"/>
        <n v="82"/>
        <n v="86"/>
        <n v="92"/>
        <n v="79"/>
        <n v="93"/>
        <n v="56"/>
        <n v="42"/>
        <n v="5"/>
        <n v="52"/>
        <n v="90"/>
        <n v="11"/>
        <n v="87"/>
        <n v="65"/>
        <n v="72"/>
        <n v="77"/>
        <n v="55"/>
        <n v="25"/>
        <n v="37"/>
        <n v="43"/>
        <n v="17"/>
        <n v="30"/>
        <n v="31"/>
        <n v="71"/>
        <n v="8"/>
        <n v="78"/>
        <n v="62"/>
        <n v="47"/>
        <n v="24"/>
        <n v="97"/>
        <n v="35"/>
        <n v="38"/>
        <n v="15"/>
        <n v="57"/>
        <n v="7"/>
        <n v="16"/>
        <n v="28"/>
        <n v="10"/>
        <n v="14"/>
        <n v="67"/>
        <n v="19"/>
        <n v="6"/>
        <n v="29"/>
        <n v="58"/>
        <n v="73"/>
        <n v="51"/>
        <n v="66"/>
        <n v="89"/>
        <n v="44"/>
        <n v="75"/>
        <n v="53"/>
        <n v="12"/>
        <n v="99"/>
        <n v="84"/>
        <n v="96"/>
        <n v="4"/>
      </sharedItems>
    </cacheField>
    <cacheField name="User_ID" numFmtId="0">
      <sharedItems containsSemiMixedTypes="0" containsString="0" containsNumber="1" containsInteger="1" minValue="1" maxValue="50"/>
    </cacheField>
    <cacheField name="Comment_Text" numFmtId="0">
      <sharedItems/>
    </cacheField>
    <cacheField name="Comment_Date" numFmtId="164">
      <sharedItems containsSemiMixedTypes="0" containsNonDate="0" containsDate="1" containsString="0" minDate="2024-09-18T00:00:00" maxDate="2025-09-13T00:00:00"/>
    </cacheField>
    <cacheField name="Vlookup"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refreshedDate="45917.805587268522" createdVersion="4" refreshedVersion="4" minRefreshableVersion="3" recordCount="100">
  <cacheSource type="worksheet">
    <worksheetSource name="social_media_posts"/>
  </cacheSource>
  <cacheFields count="7">
    <cacheField name="Poster ID" numFmtId="0">
      <sharedItems containsSemiMixedTypes="0" containsString="0" containsNumber="1" containsInteger="1" minValue="1" maxValue="100"/>
    </cacheField>
    <cacheField name="User_ID" numFmtId="0">
      <sharedItems containsSemiMixedTypes="0" containsString="0" containsNumber="1" containsInteger="1" minValue="1" maxValue="49"/>
    </cacheField>
    <cacheField name="Content_Length" numFmtId="0">
      <sharedItems containsSemiMixedTypes="0" containsString="0" containsNumber="1" containsInteger="1" minValue="10" maxValue="200"/>
    </cacheField>
    <cacheField name="Post_Date" numFmtId="164">
      <sharedItems containsSemiMixedTypes="0" containsNonDate="0" containsDate="1" containsString="0" minDate="2024-09-16T00:00:00" maxDate="2025-09-11T00:00:00" count="88">
        <d v="2025-01-02T00:00:00"/>
        <d v="2024-12-21T00:00:00"/>
        <d v="2024-11-28T00:00:00"/>
        <d v="2025-07-03T00:00:00"/>
        <d v="2025-08-18T00:00:00"/>
        <d v="2025-03-21T00:00:00"/>
        <d v="2024-09-16T00:00:00"/>
        <d v="2025-05-02T00:00:00"/>
        <d v="2025-02-15T00:00:00"/>
        <d v="2025-02-06T00:00:00"/>
        <d v="2025-03-12T00:00:00"/>
        <d v="2025-07-12T00:00:00"/>
        <d v="2024-09-19T00:00:00"/>
        <d v="2025-04-29T00:00:00"/>
        <d v="2025-02-17T00:00:00"/>
        <d v="2025-04-13T00:00:00"/>
        <d v="2024-12-13T00:00:00"/>
        <d v="2025-05-17T00:00:00"/>
        <d v="2024-11-25T00:00:00"/>
        <d v="2025-05-24T00:00:00"/>
        <d v="2025-04-03T00:00:00"/>
        <d v="2024-10-01T00:00:00"/>
        <d v="2025-02-03T00:00:00"/>
        <d v="2025-01-03T00:00:00"/>
        <d v="2025-08-22T00:00:00"/>
        <d v="2025-02-05T00:00:00"/>
        <d v="2025-01-19T00:00:00"/>
        <d v="2024-11-22T00:00:00"/>
        <d v="2024-11-30T00:00:00"/>
        <d v="2025-01-21T00:00:00"/>
        <d v="2025-05-04T00:00:00"/>
        <d v="2025-03-20T00:00:00"/>
        <d v="2025-01-25T00:00:00"/>
        <d v="2024-10-08T00:00:00"/>
        <d v="2024-10-27T00:00:00"/>
        <d v="2025-04-28T00:00:00"/>
        <d v="2024-10-17T00:00:00"/>
        <d v="2025-05-11T00:00:00"/>
        <d v="2025-06-04T00:00:00"/>
        <d v="2025-02-12T00:00:00"/>
        <d v="2024-12-07T00:00:00"/>
        <d v="2025-08-06T00:00:00"/>
        <d v="2025-09-04T00:00:00"/>
        <d v="2024-11-20T00:00:00"/>
        <d v="2025-06-05T00:00:00"/>
        <d v="2024-11-12T00:00:00"/>
        <d v="2025-04-14T00:00:00"/>
        <d v="2025-08-11T00:00:00"/>
        <d v="2025-01-13T00:00:00"/>
        <d v="2025-01-08T00:00:00"/>
        <d v="2025-09-05T00:00:00"/>
        <d v="2025-04-09T00:00:00"/>
        <d v="2025-09-10T00:00:00"/>
        <d v="2025-03-06T00:00:00"/>
        <d v="2025-05-27T00:00:00"/>
        <d v="2025-07-09T00:00:00"/>
        <d v="2024-11-21T00:00:00"/>
        <d v="2025-02-16T00:00:00"/>
        <d v="2024-10-31T00:00:00"/>
        <d v="2025-06-07T00:00:00"/>
        <d v="2024-12-17T00:00:00"/>
        <d v="2025-03-25T00:00:00"/>
        <d v="2024-12-03T00:00:00"/>
        <d v="2025-02-28T00:00:00"/>
        <d v="2024-10-22T00:00:00"/>
        <d v="2025-05-08T00:00:00"/>
        <d v="2024-10-07T00:00:00"/>
        <d v="2025-06-27T00:00:00"/>
        <d v="2025-02-27T00:00:00"/>
        <d v="2025-03-27T00:00:00"/>
        <d v="2025-03-01T00:00:00"/>
        <d v="2024-10-10T00:00:00"/>
        <d v="2025-05-10T00:00:00"/>
        <d v="2025-06-25T00:00:00"/>
        <d v="2025-06-14T00:00:00"/>
        <d v="2025-01-18T00:00:00"/>
        <d v="2025-04-12T00:00:00"/>
        <d v="2025-04-11T00:00:00"/>
        <d v="2025-08-19T00:00:00"/>
        <d v="2024-09-29T00:00:00"/>
        <d v="2025-01-17T00:00:00"/>
        <d v="2025-03-13T00:00:00"/>
        <d v="2024-11-13T00:00:00"/>
        <d v="2025-01-29T00:00:00"/>
        <d v="2025-07-04T00:00:00"/>
        <d v="2025-02-19T00:00:00"/>
        <d v="2025-03-31T00:00:00"/>
        <d v="2024-12-04T00:00:00"/>
      </sharedItems>
    </cacheField>
    <cacheField name="post count" numFmtId="0">
      <sharedItems containsSemiMixedTypes="0" containsString="0" containsNumber="1" containsInteger="1" minValue="1" maxValue="6"/>
    </cacheField>
    <cacheField name="Average_content_length" numFmtId="0">
      <sharedItems containsSemiMixedTypes="0" containsString="0" containsNumber="1" minValue="23" maxValue="163.75"/>
    </cacheField>
    <cacheField name="Total"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Windows" refreshedDate="45917.840742245367" createdVersion="4" refreshedVersion="4" minRefreshableVersion="3" recordCount="33">
  <cacheSource type="worksheet">
    <worksheetSource name="users_posts_likes"/>
  </cacheSource>
  <cacheFields count="4">
    <cacheField name="city" numFmtId="0">
      <sharedItems count="33">
        <s v="New Krystal"/>
        <s v="East Jennifer"/>
        <s v="West Richardchester"/>
        <s v="East Luisberg"/>
        <s v="South Kylemouth"/>
        <s v="Taraberg "/>
        <s v="Leahborough "/>
        <s v="Garciashire "/>
        <s v="Heatherland "/>
        <s v="Stephenbury "/>
        <s v="Andreaborough "/>
        <s v="Morrisfurt "/>
        <s v="East Taylorfurt"/>
        <s v="Mooreshire "/>
        <s v="Danielhaven "/>
        <s v="Cruzfurt "/>
        <s v="Calderonbury "/>
        <s v="Lake Eric"/>
        <s v="Hollandmouth "/>
        <s v="Kennethside "/>
        <s v="Walterland "/>
        <s v="Lauraberg "/>
        <s v="Lake Nathan"/>
        <s v="East Sharontown"/>
        <s v="South Brendafurt"/>
        <s v="Bushstad "/>
        <s v="Amandafurt "/>
        <s v="New David"/>
        <s v="Christopherside "/>
        <s v="North Anna"/>
        <s v="Port Lanceland"/>
        <s v="New Amanda"/>
        <s v="Watsonton "/>
      </sharedItems>
    </cacheField>
    <cacheField name="users" numFmtId="0">
      <sharedItems containsSemiMixedTypes="0" containsString="0" containsNumber="1" containsInteger="1" minValue="1" maxValue="1" count="1">
        <n v="1"/>
      </sharedItems>
    </cacheField>
    <cacheField name="posts" numFmtId="0">
      <sharedItems containsSemiMixedTypes="0" containsString="0" containsNumber="1" containsInteger="1" minValue="0" maxValue="6" count="7">
        <n v="2"/>
        <n v="4"/>
        <n v="6"/>
        <n v="3"/>
        <n v="1"/>
        <n v="5"/>
        <n v="0"/>
      </sharedItems>
    </cacheField>
    <cacheField name="likes" numFmtId="0">
      <sharedItems containsSemiMixedTypes="0" containsString="0" containsNumber="1" containsInteger="1" minValue="0" maxValue="6" count="7">
        <n v="5"/>
        <n v="0"/>
        <n v="1"/>
        <n v="4"/>
        <n v="3"/>
        <n v="2"/>
        <n v="6"/>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indows" refreshedDate="45917.848266435183" createdVersion="4" refreshedVersion="4" minRefreshableVersion="3" recordCount="33">
  <cacheSource type="worksheet">
    <worksheetSource name="social_media_users"/>
  </cacheSource>
  <cacheFields count="8">
    <cacheField name="User_ID" numFmtId="0">
      <sharedItems containsSemiMixedTypes="0" containsString="0" containsNumber="1" containsInteger="1" minValue="1" maxValue="50" count="33">
        <n v="1"/>
        <n v="2"/>
        <n v="3"/>
        <n v="4"/>
        <n v="5"/>
        <n v="7"/>
        <n v="8"/>
        <n v="9"/>
        <n v="11"/>
        <n v="13"/>
        <n v="14"/>
        <n v="15"/>
        <n v="16"/>
        <n v="18"/>
        <n v="20"/>
        <n v="21"/>
        <n v="22"/>
        <n v="23"/>
        <n v="24"/>
        <n v="25"/>
        <n v="27"/>
        <n v="28"/>
        <n v="31"/>
        <n v="33"/>
        <n v="38"/>
        <n v="39"/>
        <n v="40"/>
        <n v="41"/>
        <n v="42"/>
        <n v="43"/>
        <n v="46"/>
        <n v="49"/>
        <n v="50"/>
      </sharedItems>
    </cacheField>
    <cacheField name="Username" numFmtId="0">
      <sharedItems/>
    </cacheField>
    <cacheField name="Email" numFmtId="0">
      <sharedItems/>
    </cacheField>
    <cacheField name="Domain" numFmtId="0">
      <sharedItems/>
    </cacheField>
    <cacheField name="Join_Date" numFmtId="0">
      <sharedItems containsSemiMixedTypes="0" containsNonDate="0" containsDate="1" containsString="0" minDate="2023-09-25T00:00:00" maxDate="2026-01-14T00:00:00"/>
    </cacheField>
    <cacheField name="City first name" numFmtId="0">
      <sharedItems/>
    </cacheField>
    <cacheField name="city last name" numFmtId="0">
      <sharedItems containsBlank="1"/>
    </cacheField>
    <cacheField name="city" numFmtId="0">
      <sharedItems count="33">
        <s v="New Krystal"/>
        <s v="East Jennifer"/>
        <s v="West Richardchester"/>
        <s v="East Luisberg"/>
        <s v="South Kylemouth"/>
        <s v="Taraberg "/>
        <s v="Leahborough "/>
        <s v="Garciashire "/>
        <s v="Heatherland "/>
        <s v="Stephenbury "/>
        <s v="Andreaborough "/>
        <s v="Morrisfurt "/>
        <s v="East Taylorfurt"/>
        <s v="Mooreshire "/>
        <s v="Danielhaven "/>
        <s v="Cruzfurt "/>
        <s v="Calderonbury "/>
        <s v="Lake Eric"/>
        <s v="Hollandmouth "/>
        <s v="Kennethside "/>
        <s v="Walterland "/>
        <s v="Lauraberg "/>
        <s v="Lake Nathan"/>
        <s v="East Sharontown"/>
        <s v="South Brendafurt"/>
        <s v="Bushstad "/>
        <s v="Amandafurt "/>
        <s v="New David"/>
        <s v="Christopherside "/>
        <s v="North Anna"/>
        <s v="Port Lanceland"/>
        <s v="New Amanda"/>
        <s v="Watsonton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0">
  <r>
    <x v="0"/>
    <n v="30"/>
    <x v="0"/>
    <d v="2024-12-13T00:00:00"/>
  </r>
  <r>
    <x v="1"/>
    <n v="20"/>
    <x v="1"/>
    <d v="2024-09-23T00:00:00"/>
  </r>
  <r>
    <x v="2"/>
    <n v="10"/>
    <x v="2"/>
    <d v="2024-11-10T00:00:00"/>
  </r>
  <r>
    <x v="3"/>
    <n v="39"/>
    <x v="3"/>
    <d v="2025-06-11T00:00:00"/>
  </r>
  <r>
    <x v="4"/>
    <n v="17"/>
    <x v="4"/>
    <d v="2024-10-10T00:00:00"/>
  </r>
  <r>
    <x v="5"/>
    <n v="20"/>
    <x v="5"/>
    <d v="2024-10-02T00:00:00"/>
  </r>
  <r>
    <x v="6"/>
    <n v="47"/>
    <x v="6"/>
    <d v="2025-08-13T00:00:00"/>
  </r>
  <r>
    <x v="7"/>
    <n v="35"/>
    <x v="7"/>
    <d v="2024-12-26T00:00:00"/>
  </r>
  <r>
    <x v="8"/>
    <n v="22"/>
    <x v="3"/>
    <d v="2025-05-24T00:00:00"/>
  </r>
  <r>
    <x v="9"/>
    <n v="47"/>
    <x v="8"/>
    <d v="2025-08-10T00:00:00"/>
  </r>
  <r>
    <x v="10"/>
    <n v="6"/>
    <x v="9"/>
    <d v="2025-02-10T00:00:00"/>
  </r>
  <r>
    <x v="11"/>
    <n v="22"/>
    <x v="10"/>
    <d v="2025-09-11T00:00:00"/>
  </r>
  <r>
    <x v="12"/>
    <n v="14"/>
    <x v="11"/>
    <d v="2024-11-29T00:00:00"/>
  </r>
  <r>
    <x v="13"/>
    <n v="39"/>
    <x v="12"/>
    <d v="2025-01-26T00:00:00"/>
  </r>
  <r>
    <x v="14"/>
    <n v="50"/>
    <x v="13"/>
    <d v="2025-04-25T00:00:00"/>
  </r>
  <r>
    <x v="15"/>
    <n v="7"/>
    <x v="14"/>
    <d v="2025-05-03T00:00:00"/>
  </r>
  <r>
    <x v="16"/>
    <n v="44"/>
    <x v="15"/>
    <d v="2024-12-28T00:00:00"/>
  </r>
  <r>
    <x v="17"/>
    <n v="24"/>
    <x v="16"/>
    <d v="2025-02-08T00:00:00"/>
  </r>
  <r>
    <x v="18"/>
    <n v="25"/>
    <x v="17"/>
    <d v="2025-07-20T00:00:00"/>
  </r>
  <r>
    <x v="19"/>
    <n v="26"/>
    <x v="11"/>
    <d v="2025-01-18T00:00:00"/>
  </r>
  <r>
    <x v="20"/>
    <n v="13"/>
    <x v="18"/>
    <d v="2024-12-11T00:00:00"/>
  </r>
  <r>
    <x v="21"/>
    <n v="10"/>
    <x v="19"/>
    <d v="2025-06-19T00:00:00"/>
  </r>
  <r>
    <x v="22"/>
    <n v="1"/>
    <x v="20"/>
    <d v="2024-11-04T00:00:00"/>
  </r>
  <r>
    <x v="23"/>
    <n v="5"/>
    <x v="21"/>
    <d v="2025-01-14T00:00:00"/>
  </r>
  <r>
    <x v="24"/>
    <n v="50"/>
    <x v="13"/>
    <d v="2025-03-24T00:00:00"/>
  </r>
  <r>
    <x v="25"/>
    <n v="38"/>
    <x v="8"/>
    <d v="2025-08-18T00:00:00"/>
  </r>
  <r>
    <x v="26"/>
    <n v="38"/>
    <x v="2"/>
    <d v="2024-11-22T00:00:00"/>
  </r>
  <r>
    <x v="27"/>
    <n v="40"/>
    <x v="22"/>
    <d v="2025-02-03T00:00:00"/>
  </r>
  <r>
    <x v="28"/>
    <n v="4"/>
    <x v="15"/>
    <d v="2025-08-11T00:00:00"/>
  </r>
  <r>
    <x v="29"/>
    <n v="41"/>
    <x v="23"/>
    <d v="2025-06-01T00:00:00"/>
  </r>
  <r>
    <x v="30"/>
    <n v="13"/>
    <x v="24"/>
    <d v="2024-12-10T00:00:00"/>
  </r>
  <r>
    <x v="31"/>
    <n v="20"/>
    <x v="25"/>
    <d v="2025-05-02T00:00:00"/>
  </r>
  <r>
    <x v="32"/>
    <n v="4"/>
    <x v="26"/>
    <d v="2025-03-19T00:00:00"/>
  </r>
  <r>
    <x v="33"/>
    <n v="37"/>
    <x v="27"/>
    <d v="2025-08-25T00:00:00"/>
  </r>
  <r>
    <x v="34"/>
    <n v="33"/>
    <x v="18"/>
    <d v="2024-12-07T00:00:00"/>
  </r>
  <r>
    <x v="35"/>
    <n v="10"/>
    <x v="28"/>
    <d v="2025-04-30T00:00:00"/>
  </r>
  <r>
    <x v="36"/>
    <n v="42"/>
    <x v="17"/>
    <d v="2025-09-14T00:00:00"/>
  </r>
  <r>
    <x v="37"/>
    <n v="48"/>
    <x v="29"/>
    <d v="2025-01-12T00:00:00"/>
  </r>
  <r>
    <x v="38"/>
    <n v="42"/>
    <x v="30"/>
    <d v="2025-08-26T00:00:00"/>
  </r>
  <r>
    <x v="39"/>
    <n v="46"/>
    <x v="13"/>
    <d v="2024-10-26T00:00:00"/>
  </r>
  <r>
    <x v="40"/>
    <n v="40"/>
    <x v="27"/>
    <d v="2024-09-25T00:00:00"/>
  </r>
  <r>
    <x v="41"/>
    <n v="15"/>
    <x v="3"/>
    <d v="2025-05-19T00:00:00"/>
  </r>
  <r>
    <x v="42"/>
    <n v="45"/>
    <x v="1"/>
    <d v="2025-07-13T00:00:00"/>
  </r>
  <r>
    <x v="43"/>
    <n v="28"/>
    <x v="31"/>
    <d v="2024-09-30T00:00:00"/>
  </r>
  <r>
    <x v="44"/>
    <n v="27"/>
    <x v="3"/>
    <d v="2024-11-28T00:00:00"/>
  </r>
  <r>
    <x v="45"/>
    <n v="14"/>
    <x v="32"/>
    <d v="2025-05-05T00:00:00"/>
  </r>
  <r>
    <x v="46"/>
    <n v="3"/>
    <x v="33"/>
    <d v="2024-10-08T00:00:00"/>
  </r>
  <r>
    <x v="47"/>
    <n v="7"/>
    <x v="34"/>
    <d v="2025-03-18T00:00:00"/>
  </r>
  <r>
    <x v="48"/>
    <n v="13"/>
    <x v="28"/>
    <d v="2024-10-29T00:00:00"/>
  </r>
  <r>
    <x v="49"/>
    <n v="30"/>
    <x v="30"/>
    <d v="2025-05-28T00:00:00"/>
  </r>
  <r>
    <x v="50"/>
    <n v="1"/>
    <x v="35"/>
    <d v="2025-02-09T00:00:00"/>
  </r>
  <r>
    <x v="51"/>
    <n v="20"/>
    <x v="36"/>
    <d v="2025-08-27T00:00:00"/>
  </r>
  <r>
    <x v="52"/>
    <n v="33"/>
    <x v="13"/>
    <d v="2024-10-28T00:00:00"/>
  </r>
  <r>
    <x v="53"/>
    <n v="27"/>
    <x v="17"/>
    <d v="2025-03-31T00:00:00"/>
  </r>
  <r>
    <x v="54"/>
    <n v="42"/>
    <x v="37"/>
    <d v="2025-02-26T00:00:00"/>
  </r>
  <r>
    <x v="55"/>
    <n v="36"/>
    <x v="38"/>
    <d v="2024-11-13T00:00:00"/>
  </r>
  <r>
    <x v="56"/>
    <n v="29"/>
    <x v="34"/>
    <d v="2024-12-10T00:00:00"/>
  </r>
  <r>
    <x v="57"/>
    <n v="7"/>
    <x v="39"/>
    <d v="2025-07-13T00:00:00"/>
  </r>
  <r>
    <x v="58"/>
    <n v="30"/>
    <x v="12"/>
    <d v="2024-10-05T00:00:00"/>
  </r>
  <r>
    <x v="59"/>
    <n v="28"/>
    <x v="40"/>
    <d v="2025-04-19T00:00:00"/>
  </r>
  <r>
    <x v="60"/>
    <n v="35"/>
    <x v="41"/>
    <d v="2024-11-21T00:00:00"/>
  </r>
  <r>
    <x v="61"/>
    <n v="10"/>
    <x v="42"/>
    <d v="2024-10-26T00:00:00"/>
  </r>
  <r>
    <x v="62"/>
    <n v="45"/>
    <x v="1"/>
    <d v="2025-04-02T00:00:00"/>
  </r>
  <r>
    <x v="63"/>
    <n v="33"/>
    <x v="43"/>
    <d v="2024-10-09T00:00:00"/>
  </r>
  <r>
    <x v="64"/>
    <n v="38"/>
    <x v="44"/>
    <d v="2025-03-06T00:00:00"/>
  </r>
  <r>
    <x v="65"/>
    <n v="1"/>
    <x v="43"/>
    <d v="2025-01-05T00:00:00"/>
  </r>
  <r>
    <x v="66"/>
    <n v="1"/>
    <x v="37"/>
    <d v="2025-06-28T00:00:00"/>
  </r>
  <r>
    <x v="67"/>
    <n v="10"/>
    <x v="45"/>
    <d v="2025-05-18T00:00:00"/>
  </r>
  <r>
    <x v="68"/>
    <n v="32"/>
    <x v="45"/>
    <d v="2025-02-05T00:00:00"/>
  </r>
  <r>
    <x v="69"/>
    <n v="17"/>
    <x v="43"/>
    <d v="2025-01-13T00:00:00"/>
  </r>
  <r>
    <x v="70"/>
    <n v="40"/>
    <x v="40"/>
    <d v="2025-03-28T00:00:00"/>
  </r>
  <r>
    <x v="71"/>
    <n v="17"/>
    <x v="46"/>
    <d v="2025-04-10T00:00:00"/>
  </r>
  <r>
    <x v="72"/>
    <n v="46"/>
    <x v="47"/>
    <d v="2024-09-19T00:00:00"/>
  </r>
  <r>
    <x v="73"/>
    <n v="11"/>
    <x v="48"/>
    <d v="2024-12-04T00:00:00"/>
  </r>
  <r>
    <x v="74"/>
    <n v="42"/>
    <x v="43"/>
    <d v="2024-10-04T00:00:00"/>
  </r>
  <r>
    <x v="75"/>
    <n v="17"/>
    <x v="44"/>
    <d v="2024-12-16T00:00:00"/>
  </r>
  <r>
    <x v="76"/>
    <n v="25"/>
    <x v="49"/>
    <d v="2025-03-09T00:00:00"/>
  </r>
  <r>
    <x v="77"/>
    <n v="42"/>
    <x v="33"/>
    <d v="2025-05-17T00:00:00"/>
  </r>
  <r>
    <x v="78"/>
    <n v="18"/>
    <x v="21"/>
    <d v="2024-12-20T00:00:00"/>
  </r>
  <r>
    <x v="79"/>
    <n v="17"/>
    <x v="50"/>
    <d v="2025-04-10T00:00:00"/>
  </r>
  <r>
    <x v="80"/>
    <n v="33"/>
    <x v="0"/>
    <d v="2024-09-27T00:00:00"/>
  </r>
  <r>
    <x v="81"/>
    <n v="6"/>
    <x v="20"/>
    <d v="2024-10-04T00:00:00"/>
  </r>
  <r>
    <x v="82"/>
    <n v="16"/>
    <x v="51"/>
    <d v="2025-08-27T00:00:00"/>
  </r>
  <r>
    <x v="83"/>
    <n v="21"/>
    <x v="10"/>
    <d v="2025-08-11T00:00:00"/>
  </r>
  <r>
    <x v="84"/>
    <n v="21"/>
    <x v="52"/>
    <d v="2025-03-09T00:00:00"/>
  </r>
  <r>
    <x v="85"/>
    <n v="23"/>
    <x v="20"/>
    <d v="2025-08-03T00:00:00"/>
  </r>
  <r>
    <x v="86"/>
    <n v="8"/>
    <x v="53"/>
    <d v="2025-09-05T00:00:00"/>
  </r>
  <r>
    <x v="87"/>
    <n v="11"/>
    <x v="54"/>
    <d v="2025-09-05T00:00:00"/>
  </r>
  <r>
    <x v="88"/>
    <n v="21"/>
    <x v="47"/>
    <d v="2025-07-19T00:00:00"/>
  </r>
  <r>
    <x v="89"/>
    <n v="38"/>
    <x v="55"/>
    <d v="2024-11-28T00:00:00"/>
  </r>
  <r>
    <x v="90"/>
    <n v="27"/>
    <x v="46"/>
    <d v="2025-04-04T00:00:00"/>
  </r>
  <r>
    <x v="91"/>
    <n v="14"/>
    <x v="24"/>
    <d v="2024-12-16T00:00:00"/>
  </r>
  <r>
    <x v="92"/>
    <n v="46"/>
    <x v="15"/>
    <d v="2025-05-05T00:00:00"/>
  </r>
  <r>
    <x v="93"/>
    <n v="4"/>
    <x v="48"/>
    <d v="2025-02-09T00:00:00"/>
  </r>
  <r>
    <x v="94"/>
    <n v="44"/>
    <x v="1"/>
    <d v="2025-01-08T00:00:00"/>
  </r>
  <r>
    <x v="95"/>
    <n v="42"/>
    <x v="56"/>
    <d v="2025-01-19T00:00:00"/>
  </r>
  <r>
    <x v="96"/>
    <n v="4"/>
    <x v="57"/>
    <d v="2025-07-08T00:00:00"/>
  </r>
  <r>
    <x v="97"/>
    <n v="18"/>
    <x v="50"/>
    <d v="2024-10-21T00:00:00"/>
  </r>
  <r>
    <x v="98"/>
    <n v="1"/>
    <x v="58"/>
    <d v="2024-10-09T00:00:00"/>
  </r>
  <r>
    <x v="99"/>
    <n v="21"/>
    <x v="59"/>
    <d v="2025-02-09T00:00:00"/>
  </r>
  <r>
    <x v="100"/>
    <n v="15"/>
    <x v="54"/>
    <d v="2025-01-30T00:00:00"/>
  </r>
  <r>
    <x v="101"/>
    <n v="36"/>
    <x v="60"/>
    <d v="2025-03-30T00:00:00"/>
  </r>
  <r>
    <x v="102"/>
    <n v="31"/>
    <x v="46"/>
    <d v="2024-10-08T00:00:00"/>
  </r>
  <r>
    <x v="103"/>
    <n v="21"/>
    <x v="47"/>
    <d v="2025-08-07T00:00:00"/>
  </r>
  <r>
    <x v="104"/>
    <n v="42"/>
    <x v="44"/>
    <d v="2024-11-24T00:00:00"/>
  </r>
  <r>
    <x v="105"/>
    <n v="7"/>
    <x v="50"/>
    <d v="2025-08-31T00:00:00"/>
  </r>
  <r>
    <x v="106"/>
    <n v="31"/>
    <x v="49"/>
    <d v="2025-05-18T00:00:00"/>
  </r>
  <r>
    <x v="107"/>
    <n v="3"/>
    <x v="26"/>
    <d v="2025-04-15T00:00:00"/>
  </r>
  <r>
    <x v="108"/>
    <n v="43"/>
    <x v="61"/>
    <d v="2025-01-03T00:00:00"/>
  </r>
  <r>
    <x v="109"/>
    <n v="48"/>
    <x v="46"/>
    <d v="2024-10-31T00:00:00"/>
  </r>
  <r>
    <x v="110"/>
    <n v="23"/>
    <x v="62"/>
    <d v="2024-10-09T00:00:00"/>
  </r>
  <r>
    <x v="111"/>
    <n v="39"/>
    <x v="12"/>
    <d v="2025-04-27T00:00:00"/>
  </r>
  <r>
    <x v="112"/>
    <n v="16"/>
    <x v="21"/>
    <d v="2025-05-27T00:00:00"/>
  </r>
  <r>
    <x v="113"/>
    <n v="10"/>
    <x v="39"/>
    <d v="2025-05-24T00:00:00"/>
  </r>
  <r>
    <x v="114"/>
    <n v="8"/>
    <x v="43"/>
    <d v="2025-09-16T00:00:00"/>
  </r>
  <r>
    <x v="115"/>
    <n v="1"/>
    <x v="32"/>
    <d v="2025-07-06T00:00:00"/>
  </r>
  <r>
    <x v="116"/>
    <n v="32"/>
    <x v="63"/>
    <d v="2024-11-26T00:00:00"/>
  </r>
  <r>
    <x v="117"/>
    <n v="46"/>
    <x v="64"/>
    <d v="2024-12-31T00:00:00"/>
  </r>
  <r>
    <x v="118"/>
    <n v="23"/>
    <x v="5"/>
    <d v="2025-04-24T00:00:00"/>
  </r>
  <r>
    <x v="119"/>
    <n v="41"/>
    <x v="21"/>
    <d v="2025-05-18T00:00:00"/>
  </r>
  <r>
    <x v="120"/>
    <n v="36"/>
    <x v="65"/>
    <d v="2025-02-07T00:00:00"/>
  </r>
  <r>
    <x v="121"/>
    <n v="11"/>
    <x v="66"/>
    <d v="2025-08-30T00:00:00"/>
  </r>
  <r>
    <x v="122"/>
    <n v="35"/>
    <x v="67"/>
    <d v="2025-06-03T00:00:00"/>
  </r>
  <r>
    <x v="123"/>
    <n v="10"/>
    <x v="3"/>
    <d v="2025-05-30T00:00:00"/>
  </r>
  <r>
    <x v="124"/>
    <n v="28"/>
    <x v="68"/>
    <d v="2025-04-16T00:00:00"/>
  </r>
  <r>
    <x v="125"/>
    <n v="21"/>
    <x v="69"/>
    <d v="2025-05-31T00:00:00"/>
  </r>
  <r>
    <x v="126"/>
    <n v="2"/>
    <x v="0"/>
    <d v="2024-11-02T00:00:00"/>
  </r>
  <r>
    <x v="127"/>
    <n v="14"/>
    <x v="11"/>
    <d v="2024-11-26T00:00:00"/>
  </r>
  <r>
    <x v="128"/>
    <n v="5"/>
    <x v="63"/>
    <d v="2025-05-19T00:00:00"/>
  </r>
  <r>
    <x v="129"/>
    <n v="45"/>
    <x v="64"/>
    <d v="2025-01-12T00:00:00"/>
  </r>
  <r>
    <x v="130"/>
    <n v="27"/>
    <x v="25"/>
    <d v="2025-07-26T00:00:00"/>
  </r>
  <r>
    <x v="131"/>
    <n v="17"/>
    <x v="10"/>
    <d v="2024-10-13T00:00:00"/>
  </r>
  <r>
    <x v="132"/>
    <n v="21"/>
    <x v="70"/>
    <d v="2025-03-05T00:00:00"/>
  </r>
  <r>
    <x v="133"/>
    <n v="4"/>
    <x v="71"/>
    <d v="2025-04-25T00:00:00"/>
  </r>
  <r>
    <x v="134"/>
    <n v="30"/>
    <x v="23"/>
    <d v="2024-12-12T00:00:00"/>
  </r>
  <r>
    <x v="135"/>
    <n v="26"/>
    <x v="57"/>
    <d v="2025-08-28T00:00:00"/>
  </r>
  <r>
    <x v="136"/>
    <n v="7"/>
    <x v="72"/>
    <d v="2024-11-22T00:00:00"/>
  </r>
  <r>
    <x v="137"/>
    <n v="32"/>
    <x v="73"/>
    <d v="2024-09-29T00:00:00"/>
  </r>
  <r>
    <x v="138"/>
    <n v="33"/>
    <x v="25"/>
    <d v="2024-12-26T00:00:00"/>
  </r>
  <r>
    <x v="139"/>
    <n v="50"/>
    <x v="53"/>
    <d v="2025-08-20T00:00:00"/>
  </r>
  <r>
    <x v="140"/>
    <n v="47"/>
    <x v="55"/>
    <d v="2025-01-29T00:00:00"/>
  </r>
  <r>
    <x v="141"/>
    <n v="47"/>
    <x v="74"/>
    <d v="2025-06-26T00:00:00"/>
  </r>
  <r>
    <x v="142"/>
    <n v="46"/>
    <x v="17"/>
    <d v="2025-01-15T00:00:00"/>
  </r>
  <r>
    <x v="143"/>
    <n v="50"/>
    <x v="23"/>
    <d v="2024-10-10T00:00:00"/>
  </r>
  <r>
    <x v="144"/>
    <n v="30"/>
    <x v="75"/>
    <d v="2025-04-05T00:00:00"/>
  </r>
  <r>
    <x v="145"/>
    <n v="30"/>
    <x v="74"/>
    <d v="2024-12-05T00:00:00"/>
  </r>
  <r>
    <x v="146"/>
    <n v="19"/>
    <x v="76"/>
    <d v="2024-10-02T00:00:00"/>
  </r>
  <r>
    <x v="147"/>
    <n v="29"/>
    <x v="77"/>
    <d v="2024-09-27T00:00:00"/>
  </r>
  <r>
    <x v="148"/>
    <n v="45"/>
    <x v="0"/>
    <d v="2024-12-12T00:00:00"/>
  </r>
  <r>
    <x v="149"/>
    <n v="17"/>
    <x v="28"/>
    <d v="2025-02-03T00:00:00"/>
  </r>
</pivotCacheRecords>
</file>

<file path=xl/pivotCache/pivotCacheRecords2.xml><?xml version="1.0" encoding="utf-8"?>
<pivotCacheRecords xmlns="http://schemas.openxmlformats.org/spreadsheetml/2006/main" xmlns:r="http://schemas.openxmlformats.org/officeDocument/2006/relationships" count="120">
  <r>
    <n v="1"/>
    <x v="0"/>
    <n v="42"/>
    <s v="Total protect news response past author."/>
    <d v="2024-12-03T00:00:00"/>
    <s v="lindadelgado"/>
  </r>
  <r>
    <n v="2"/>
    <x v="1"/>
    <n v="28"/>
    <s v="Guess push nearly sit."/>
    <d v="2025-05-03T00:00:00"/>
    <s v="kristendecker"/>
  </r>
  <r>
    <n v="3"/>
    <x v="2"/>
    <n v="24"/>
    <s v="Nation mean draw."/>
    <d v="2024-11-08T00:00:00"/>
    <s v="privera"/>
  </r>
  <r>
    <n v="4"/>
    <x v="3"/>
    <n v="1"/>
    <s v="Ago kitchen century key small."/>
    <d v="2025-04-10T00:00:00"/>
    <s v="daniel14"/>
  </r>
  <r>
    <n v="5"/>
    <x v="4"/>
    <n v="45"/>
    <s v="Understand plant energy apply professor defense agreement likely."/>
    <d v="2025-02-27T00:00:00"/>
    <e v="#N/A"/>
  </r>
  <r>
    <n v="6"/>
    <x v="5"/>
    <n v="16"/>
    <s v="Health special force city to."/>
    <d v="2025-07-08T00:00:00"/>
    <s v="ericabaker"/>
  </r>
  <r>
    <n v="7"/>
    <x v="6"/>
    <n v="45"/>
    <s v="Check clear program cell case government add store."/>
    <d v="2025-05-03T00:00:00"/>
    <e v="#N/A"/>
  </r>
  <r>
    <n v="8"/>
    <x v="7"/>
    <n v="18"/>
    <s v="Perform figure beat watch as American."/>
    <d v="2025-06-04T00:00:00"/>
    <s v="oromero"/>
  </r>
  <r>
    <n v="9"/>
    <x v="8"/>
    <n v="4"/>
    <s v="Short prepare machine adult peace conference expect."/>
    <d v="2024-10-27T00:00:00"/>
    <s v="joshuatucker"/>
  </r>
  <r>
    <n v="10"/>
    <x v="9"/>
    <n v="19"/>
    <s v="Point offer once wear most why them quickly."/>
    <d v="2025-07-10T00:00:00"/>
    <e v="#N/A"/>
  </r>
  <r>
    <n v="11"/>
    <x v="10"/>
    <n v="6"/>
    <s v="Study he particularly nor difficult."/>
    <d v="2025-08-22T00:00:00"/>
    <e v="#N/A"/>
  </r>
  <r>
    <n v="12"/>
    <x v="11"/>
    <n v="49"/>
    <s v="Why number return outside."/>
    <d v="2025-05-06T00:00:00"/>
    <s v="pgarcia"/>
  </r>
  <r>
    <n v="13"/>
    <x v="12"/>
    <n v="28"/>
    <s v="Pattern know red single media."/>
    <d v="2025-03-29T00:00:00"/>
    <s v="kristendecker"/>
  </r>
  <r>
    <n v="14"/>
    <x v="13"/>
    <n v="27"/>
    <s v="Surface whole paper agreement true article."/>
    <d v="2025-02-15T00:00:00"/>
    <s v="taylorclark"/>
  </r>
  <r>
    <n v="15"/>
    <x v="14"/>
    <n v="6"/>
    <s v="Usually employee investment wall."/>
    <d v="2025-05-16T00:00:00"/>
    <e v="#N/A"/>
  </r>
  <r>
    <n v="16"/>
    <x v="15"/>
    <n v="46"/>
    <s v="Former may best ask understand."/>
    <d v="2025-01-15T00:00:00"/>
    <s v="vbutler"/>
  </r>
  <r>
    <n v="17"/>
    <x v="16"/>
    <n v="50"/>
    <s v="Charge know onto while."/>
    <d v="2024-11-09T00:00:00"/>
    <s v="tiffanymoore"/>
  </r>
  <r>
    <n v="18"/>
    <x v="17"/>
    <n v="46"/>
    <s v="Option single focus issue particular and rate."/>
    <d v="2025-01-20T00:00:00"/>
    <s v="vbutler"/>
  </r>
  <r>
    <n v="19"/>
    <x v="5"/>
    <n v="46"/>
    <s v="Very less national theory themselves."/>
    <d v="2025-09-03T00:00:00"/>
    <s v="vbutler"/>
  </r>
  <r>
    <n v="20"/>
    <x v="18"/>
    <n v="18"/>
    <s v="Case collection before fine thought start year."/>
    <d v="2024-12-25T00:00:00"/>
    <s v="oromero"/>
  </r>
  <r>
    <n v="21"/>
    <x v="19"/>
    <n v="49"/>
    <s v="Measure accept explain light maybe meeting personal public."/>
    <d v="2025-08-03T00:00:00"/>
    <s v="pgarcia"/>
  </r>
  <r>
    <n v="22"/>
    <x v="20"/>
    <n v="28"/>
    <s v="Another discussion course miss opportunity wish."/>
    <d v="2025-04-05T00:00:00"/>
    <s v="kristendecker"/>
  </r>
  <r>
    <n v="23"/>
    <x v="21"/>
    <n v="33"/>
    <s v="Should economic happy mouth benefit."/>
    <d v="2025-01-28T00:00:00"/>
    <s v="jonessydney"/>
  </r>
  <r>
    <n v="24"/>
    <x v="22"/>
    <n v="50"/>
    <s v="Bed hard drive prove north various shoulder state."/>
    <d v="2025-09-07T00:00:00"/>
    <s v="tiffanymoore"/>
  </r>
  <r>
    <n v="25"/>
    <x v="23"/>
    <n v="34"/>
    <s v="Weight accept campaign approach over training."/>
    <d v="2025-05-30T00:00:00"/>
    <e v="#N/A"/>
  </r>
  <r>
    <n v="26"/>
    <x v="24"/>
    <n v="12"/>
    <s v="Sing would worry test improve several."/>
    <d v="2025-03-12T00:00:00"/>
    <e v="#N/A"/>
  </r>
  <r>
    <n v="27"/>
    <x v="25"/>
    <n v="20"/>
    <s v="Street still that air leg play."/>
    <d v="2025-07-10T00:00:00"/>
    <s v="haledavid"/>
  </r>
  <r>
    <n v="28"/>
    <x v="26"/>
    <n v="30"/>
    <s v="Current their name sing production month science little."/>
    <d v="2025-09-08T00:00:00"/>
    <e v="#N/A"/>
  </r>
  <r>
    <n v="29"/>
    <x v="14"/>
    <n v="2"/>
    <s v="Story south far cold you current."/>
    <d v="2025-04-28T00:00:00"/>
    <s v="jacksonbrianna"/>
  </r>
  <r>
    <n v="30"/>
    <x v="27"/>
    <n v="25"/>
    <s v="Writer even movie."/>
    <d v="2025-08-11T00:00:00"/>
    <s v="abigailmercer"/>
  </r>
  <r>
    <n v="31"/>
    <x v="8"/>
    <n v="12"/>
    <s v="Have turn teach Democrat reason treatment ago."/>
    <d v="2025-05-03T00:00:00"/>
    <e v="#N/A"/>
  </r>
  <r>
    <n v="32"/>
    <x v="16"/>
    <n v="41"/>
    <s v="Fear film low truth practice."/>
    <d v="2025-01-15T00:00:00"/>
    <s v="samuel65"/>
  </r>
  <r>
    <n v="33"/>
    <x v="8"/>
    <n v="3"/>
    <s v="Great table receive then."/>
    <d v="2025-05-07T00:00:00"/>
    <s v="restes"/>
  </r>
  <r>
    <n v="34"/>
    <x v="14"/>
    <n v="32"/>
    <s v="Decade low that number."/>
    <d v="2024-12-29T00:00:00"/>
    <e v="#N/A"/>
  </r>
  <r>
    <n v="35"/>
    <x v="28"/>
    <n v="14"/>
    <s v="Its buy writer kitchen debate coach dream."/>
    <d v="2025-07-10T00:00:00"/>
    <s v="williamsrobert"/>
  </r>
  <r>
    <n v="36"/>
    <x v="29"/>
    <n v="44"/>
    <s v="Whether development ten however career that nearly style."/>
    <d v="2024-10-17T00:00:00"/>
    <e v="#N/A"/>
  </r>
  <r>
    <n v="37"/>
    <x v="30"/>
    <n v="32"/>
    <s v="Something production support develop."/>
    <d v="2025-07-01T00:00:00"/>
    <e v="#N/A"/>
  </r>
  <r>
    <n v="38"/>
    <x v="31"/>
    <n v="32"/>
    <s v="Discover probably wonder."/>
    <d v="2025-02-28T00:00:00"/>
    <e v="#N/A"/>
  </r>
  <r>
    <n v="39"/>
    <x v="4"/>
    <n v="9"/>
    <s v="Affect manager body former maintain stop."/>
    <d v="2025-03-14T00:00:00"/>
    <s v="ahamilton"/>
  </r>
  <r>
    <n v="40"/>
    <x v="32"/>
    <n v="17"/>
    <s v="A else general simple."/>
    <d v="2025-07-14T00:00:00"/>
    <e v="#N/A"/>
  </r>
  <r>
    <n v="41"/>
    <x v="5"/>
    <n v="23"/>
    <s v="Little whole good quickly my successful protect well."/>
    <d v="2025-03-14T00:00:00"/>
    <s v="kevinhampton"/>
  </r>
  <r>
    <n v="42"/>
    <x v="33"/>
    <n v="32"/>
    <s v="Mrs free human sea design big back."/>
    <d v="2025-06-19T00:00:00"/>
    <e v="#N/A"/>
  </r>
  <r>
    <n v="43"/>
    <x v="34"/>
    <n v="43"/>
    <s v="Phone usually community or."/>
    <d v="2025-03-01T00:00:00"/>
    <s v="suzannevillanueva"/>
  </r>
  <r>
    <n v="44"/>
    <x v="35"/>
    <n v="29"/>
    <s v="Particularly indeed remain much American."/>
    <d v="2025-06-29T00:00:00"/>
    <e v="#N/A"/>
  </r>
  <r>
    <n v="45"/>
    <x v="36"/>
    <n v="10"/>
    <s v="Two sound yes both better."/>
    <d v="2025-03-25T00:00:00"/>
    <e v="#N/A"/>
  </r>
  <r>
    <n v="46"/>
    <x v="37"/>
    <n v="16"/>
    <s v="Draw back world culture."/>
    <d v="2025-08-25T00:00:00"/>
    <s v="ericabaker"/>
  </r>
  <r>
    <n v="47"/>
    <x v="38"/>
    <n v="46"/>
    <s v="Start happen approach whose she indeed soon president."/>
    <d v="2025-06-24T00:00:00"/>
    <s v="vbutler"/>
  </r>
  <r>
    <n v="48"/>
    <x v="39"/>
    <n v="22"/>
    <s v="Standard over mother."/>
    <d v="2025-02-01T00:00:00"/>
    <s v="erikaphillips"/>
  </r>
  <r>
    <n v="49"/>
    <x v="31"/>
    <n v="3"/>
    <s v="Price name why decade."/>
    <d v="2025-05-03T00:00:00"/>
    <s v="restes"/>
  </r>
  <r>
    <n v="50"/>
    <x v="3"/>
    <n v="32"/>
    <s v="To painting couple step human pressure still."/>
    <d v="2025-05-01T00:00:00"/>
    <e v="#N/A"/>
  </r>
  <r>
    <n v="51"/>
    <x v="40"/>
    <n v="15"/>
    <s v="Add he debate computer loss product network."/>
    <d v="2024-12-26T00:00:00"/>
    <s v="seandonaldson"/>
  </r>
  <r>
    <n v="52"/>
    <x v="41"/>
    <n v="7"/>
    <s v="Stage point represent hope company conference thing from."/>
    <d v="2024-11-02T00:00:00"/>
    <s v="costamark"/>
  </r>
  <r>
    <n v="53"/>
    <x v="42"/>
    <n v="5"/>
    <s v="Population single music company."/>
    <d v="2025-03-05T00:00:00"/>
    <s v="matthew35"/>
  </r>
  <r>
    <n v="54"/>
    <x v="43"/>
    <n v="23"/>
    <s v="Approach man employee always nature."/>
    <d v="2024-10-02T00:00:00"/>
    <s v="kevinhampton"/>
  </r>
  <r>
    <n v="55"/>
    <x v="44"/>
    <n v="29"/>
    <s v="Local health instead beautiful particularly government create."/>
    <d v="2025-08-04T00:00:00"/>
    <e v="#N/A"/>
  </r>
  <r>
    <n v="56"/>
    <x v="16"/>
    <n v="36"/>
    <s v="Large always list more perform west."/>
    <d v="2025-06-03T00:00:00"/>
    <e v="#N/A"/>
  </r>
  <r>
    <n v="57"/>
    <x v="45"/>
    <n v="23"/>
    <s v="Reduce soon bar collection democratic sister."/>
    <d v="2025-08-15T00:00:00"/>
    <s v="kevinhampton"/>
  </r>
  <r>
    <n v="58"/>
    <x v="14"/>
    <n v="29"/>
    <s v="This together describe write rate hotel."/>
    <d v="2024-10-21T00:00:00"/>
    <e v="#N/A"/>
  </r>
  <r>
    <n v="59"/>
    <x v="46"/>
    <n v="9"/>
    <s v="Program learn close simply month."/>
    <d v="2025-05-29T00:00:00"/>
    <s v="ahamilton"/>
  </r>
  <r>
    <n v="60"/>
    <x v="47"/>
    <n v="40"/>
    <s v="Spend cause this yet apply capital."/>
    <d v="2025-05-08T00:00:00"/>
    <s v="znelson"/>
  </r>
  <r>
    <n v="61"/>
    <x v="48"/>
    <n v="13"/>
    <s v="Run far course think Republican himself herself."/>
    <d v="2024-10-28T00:00:00"/>
    <s v="ronald33"/>
  </r>
  <r>
    <n v="62"/>
    <x v="47"/>
    <n v="36"/>
    <s v="Exactly character lay success."/>
    <d v="2025-06-18T00:00:00"/>
    <e v="#N/A"/>
  </r>
  <r>
    <n v="63"/>
    <x v="49"/>
    <n v="38"/>
    <s v="Significant education ever."/>
    <d v="2025-07-07T00:00:00"/>
    <s v="christian06"/>
  </r>
  <r>
    <n v="64"/>
    <x v="50"/>
    <n v="43"/>
    <s v="Smile wait police."/>
    <d v="2025-06-26T00:00:00"/>
    <s v="suzannevillanueva"/>
  </r>
  <r>
    <n v="65"/>
    <x v="18"/>
    <n v="29"/>
    <s v="Ground fight create while."/>
    <d v="2025-03-03T00:00:00"/>
    <e v="#N/A"/>
  </r>
  <r>
    <n v="66"/>
    <x v="25"/>
    <n v="25"/>
    <s v="Than speak manage before really."/>
    <d v="2024-12-27T00:00:00"/>
    <s v="abigailmercer"/>
  </r>
  <r>
    <n v="67"/>
    <x v="51"/>
    <n v="46"/>
    <s v="Report career speak yard."/>
    <d v="2024-09-18T00:00:00"/>
    <s v="vbutler"/>
  </r>
  <r>
    <n v="68"/>
    <x v="52"/>
    <n v="4"/>
    <s v="Rock kitchen fight agreement upon even ahead free."/>
    <d v="2025-04-16T00:00:00"/>
    <s v="joshuatucker"/>
  </r>
  <r>
    <n v="69"/>
    <x v="53"/>
    <n v="47"/>
    <s v="Ready TV kid likely despite."/>
    <d v="2025-07-29T00:00:00"/>
    <e v="#N/A"/>
  </r>
  <r>
    <n v="70"/>
    <x v="54"/>
    <n v="34"/>
    <s v="Drop move hope fight various military throw bad."/>
    <d v="2025-09-11T00:00:00"/>
    <e v="#N/A"/>
  </r>
  <r>
    <n v="71"/>
    <x v="55"/>
    <n v="25"/>
    <s v="Make statement positive couple."/>
    <d v="2025-08-29T00:00:00"/>
    <s v="abigailmercer"/>
  </r>
  <r>
    <n v="72"/>
    <x v="13"/>
    <n v="30"/>
    <s v="Seem by child human space month."/>
    <d v="2025-03-04T00:00:00"/>
    <e v="#N/A"/>
  </r>
  <r>
    <n v="73"/>
    <x v="27"/>
    <n v="29"/>
    <s v="Different one great parent civil much."/>
    <d v="2024-10-27T00:00:00"/>
    <e v="#N/A"/>
  </r>
  <r>
    <n v="74"/>
    <x v="2"/>
    <n v="40"/>
    <s v="Debate fish sea though mind natural."/>
    <d v="2024-12-05T00:00:00"/>
    <s v="znelson"/>
  </r>
  <r>
    <n v="75"/>
    <x v="56"/>
    <n v="30"/>
    <s v="Hair quite specific so green answer."/>
    <d v="2025-03-02T00:00:00"/>
    <e v="#N/A"/>
  </r>
  <r>
    <n v="76"/>
    <x v="41"/>
    <n v="1"/>
    <s v="Develop fund I new."/>
    <d v="2024-11-15T00:00:00"/>
    <s v="daniel14"/>
  </r>
  <r>
    <n v="77"/>
    <x v="50"/>
    <n v="20"/>
    <s v="Who effect hospital scientist tax eat."/>
    <d v="2024-12-21T00:00:00"/>
    <s v="haledavid"/>
  </r>
  <r>
    <n v="78"/>
    <x v="32"/>
    <n v="27"/>
    <s v="Form less shake think from machine."/>
    <d v="2025-04-27T00:00:00"/>
    <s v="taylorclark"/>
  </r>
  <r>
    <n v="79"/>
    <x v="57"/>
    <n v="16"/>
    <s v="Ahead response reason remain prepare."/>
    <d v="2025-09-05T00:00:00"/>
    <s v="ericabaker"/>
  </r>
  <r>
    <n v="80"/>
    <x v="58"/>
    <n v="16"/>
    <s v="Western simply international final."/>
    <d v="2025-06-19T00:00:00"/>
    <s v="ericabaker"/>
  </r>
  <r>
    <n v="81"/>
    <x v="43"/>
    <n v="45"/>
    <s v="Suffer kitchen modern under item keep."/>
    <d v="2025-09-12T00:00:00"/>
    <e v="#N/A"/>
  </r>
  <r>
    <n v="82"/>
    <x v="59"/>
    <n v="34"/>
    <s v="Half structure wish they."/>
    <d v="2025-06-27T00:00:00"/>
    <e v="#N/A"/>
  </r>
  <r>
    <n v="83"/>
    <x v="35"/>
    <n v="38"/>
    <s v="Determine whom beautiful."/>
    <d v="2025-09-05T00:00:00"/>
    <s v="christian06"/>
  </r>
  <r>
    <n v="84"/>
    <x v="60"/>
    <n v="21"/>
    <s v="Security challenge house war teach."/>
    <d v="2024-10-02T00:00:00"/>
    <s v="carpentermckenzie"/>
  </r>
  <r>
    <n v="85"/>
    <x v="55"/>
    <n v="22"/>
    <s v="Loss parent house attention after."/>
    <d v="2025-03-24T00:00:00"/>
    <s v="erikaphillips"/>
  </r>
  <r>
    <n v="86"/>
    <x v="42"/>
    <n v="34"/>
    <s v="Mr blood everyone civil that draw."/>
    <d v="2025-01-29T00:00:00"/>
    <e v="#N/A"/>
  </r>
  <r>
    <n v="87"/>
    <x v="39"/>
    <n v="22"/>
    <s v="Note beautiful forget space realize."/>
    <d v="2024-12-19T00:00:00"/>
    <s v="erikaphillips"/>
  </r>
  <r>
    <n v="88"/>
    <x v="41"/>
    <n v="1"/>
    <s v="Ground because office indicate stop."/>
    <d v="2025-08-09T00:00:00"/>
    <s v="daniel14"/>
  </r>
  <r>
    <n v="89"/>
    <x v="43"/>
    <n v="23"/>
    <s v="Leg husband standard subject who bank environment."/>
    <d v="2024-12-10T00:00:00"/>
    <s v="kevinhampton"/>
  </r>
  <r>
    <n v="90"/>
    <x v="61"/>
    <n v="42"/>
    <s v="Good safe report us hand society yard into."/>
    <d v="2024-10-08T00:00:00"/>
    <s v="lindadelgado"/>
  </r>
  <r>
    <n v="91"/>
    <x v="62"/>
    <n v="24"/>
    <s v="Girl fact miss interview step age."/>
    <d v="2025-08-23T00:00:00"/>
    <s v="privera"/>
  </r>
  <r>
    <n v="92"/>
    <x v="57"/>
    <n v="4"/>
    <s v="Relationship onto himself fact fund."/>
    <d v="2024-10-03T00:00:00"/>
    <s v="joshuatucker"/>
  </r>
  <r>
    <n v="93"/>
    <x v="0"/>
    <n v="30"/>
    <s v="Must fill me woman service material rest hit."/>
    <d v="2025-08-03T00:00:00"/>
    <e v="#N/A"/>
  </r>
  <r>
    <n v="94"/>
    <x v="29"/>
    <n v="35"/>
    <s v="Former production at stand technology."/>
    <d v="2025-07-21T00:00:00"/>
    <e v="#N/A"/>
  </r>
  <r>
    <n v="95"/>
    <x v="43"/>
    <n v="47"/>
    <s v="Then develop woman event."/>
    <d v="2025-03-29T00:00:00"/>
    <e v="#N/A"/>
  </r>
  <r>
    <n v="96"/>
    <x v="14"/>
    <n v="22"/>
    <s v="Car star mind center top dog discuss."/>
    <d v="2024-10-09T00:00:00"/>
    <s v="erikaphillips"/>
  </r>
  <r>
    <n v="97"/>
    <x v="43"/>
    <n v="16"/>
    <s v="Others six blood."/>
    <d v="2025-08-22T00:00:00"/>
    <s v="ericabaker"/>
  </r>
  <r>
    <n v="98"/>
    <x v="15"/>
    <n v="33"/>
    <s v="Hundred participant learn big save discuss create service."/>
    <d v="2025-05-30T00:00:00"/>
    <s v="jonessydney"/>
  </r>
  <r>
    <n v="99"/>
    <x v="63"/>
    <n v="36"/>
    <s v="Plant management little among item."/>
    <d v="2025-08-15T00:00:00"/>
    <e v="#N/A"/>
  </r>
  <r>
    <n v="100"/>
    <x v="64"/>
    <n v="33"/>
    <s v="Wonder write shoulder share."/>
    <d v="2025-07-31T00:00:00"/>
    <s v="jonessydney"/>
  </r>
  <r>
    <n v="101"/>
    <x v="20"/>
    <n v="48"/>
    <s v="Husband even fill be design."/>
    <d v="2024-11-10T00:00:00"/>
    <e v="#N/A"/>
  </r>
  <r>
    <n v="102"/>
    <x v="65"/>
    <n v="27"/>
    <s v="Ability notice war seat tell job along fill."/>
    <d v="2025-06-13T00:00:00"/>
    <s v="taylorclark"/>
  </r>
  <r>
    <n v="103"/>
    <x v="66"/>
    <n v="7"/>
    <s v="Attorney technology order air."/>
    <d v="2025-06-28T00:00:00"/>
    <s v="costamark"/>
  </r>
  <r>
    <n v="104"/>
    <x v="67"/>
    <n v="45"/>
    <s v="Scene rise billion option."/>
    <d v="2025-08-16T00:00:00"/>
    <e v="#N/A"/>
  </r>
  <r>
    <n v="105"/>
    <x v="48"/>
    <n v="3"/>
    <s v="Claim system official possible season sign city speech."/>
    <d v="2025-05-18T00:00:00"/>
    <s v="restes"/>
  </r>
  <r>
    <n v="106"/>
    <x v="68"/>
    <n v="7"/>
    <s v="Over war represent read."/>
    <d v="2024-12-31T00:00:00"/>
    <s v="costamark"/>
  </r>
  <r>
    <n v="107"/>
    <x v="62"/>
    <n v="43"/>
    <s v="Mrs military skill card to."/>
    <d v="2025-08-03T00:00:00"/>
    <s v="suzannevillanueva"/>
  </r>
  <r>
    <n v="108"/>
    <x v="5"/>
    <n v="25"/>
    <s v="Main then wear pretty beautiful strong risk."/>
    <d v="2025-03-08T00:00:00"/>
    <s v="abigailmercer"/>
  </r>
  <r>
    <n v="109"/>
    <x v="69"/>
    <n v="28"/>
    <s v="Guess church argue source work."/>
    <d v="2024-12-08T00:00:00"/>
    <s v="kristendecker"/>
  </r>
  <r>
    <n v="110"/>
    <x v="70"/>
    <n v="1"/>
    <s v="Conference head cover population."/>
    <d v="2024-09-27T00:00:00"/>
    <s v="daniel14"/>
  </r>
  <r>
    <n v="111"/>
    <x v="31"/>
    <n v="21"/>
    <s v="Media themselves other part pattern them."/>
    <d v="2024-10-14T00:00:00"/>
    <s v="carpentermckenzie"/>
  </r>
  <r>
    <n v="112"/>
    <x v="51"/>
    <n v="44"/>
    <s v="Writer police factor nearly name require."/>
    <d v="2025-01-26T00:00:00"/>
    <e v="#N/A"/>
  </r>
  <r>
    <n v="113"/>
    <x v="71"/>
    <n v="19"/>
    <s v="Later film free future."/>
    <d v="2025-01-30T00:00:00"/>
    <e v="#N/A"/>
  </r>
  <r>
    <n v="114"/>
    <x v="19"/>
    <n v="21"/>
    <s v="Nothing gun because better new do."/>
    <d v="2025-03-11T00:00:00"/>
    <s v="carpentermckenzie"/>
  </r>
  <r>
    <n v="115"/>
    <x v="56"/>
    <n v="8"/>
    <s v="End help seek good."/>
    <d v="2024-11-07T00:00:00"/>
    <s v="estradatracy"/>
  </r>
  <r>
    <n v="116"/>
    <x v="72"/>
    <n v="8"/>
    <s v="Guy community protect relationship theory name."/>
    <d v="2024-11-23T00:00:00"/>
    <s v="estradatracy"/>
  </r>
  <r>
    <n v="117"/>
    <x v="64"/>
    <n v="42"/>
    <s v="Style unit power."/>
    <d v="2025-08-24T00:00:00"/>
    <s v="lindadelgado"/>
  </r>
  <r>
    <n v="118"/>
    <x v="73"/>
    <n v="20"/>
    <s v="Although deal determine."/>
    <d v="2025-04-14T00:00:00"/>
    <s v="haledavid"/>
  </r>
  <r>
    <n v="119"/>
    <x v="25"/>
    <n v="42"/>
    <s v="Job business billion skin mention not hundred."/>
    <d v="2025-07-14T00:00:00"/>
    <s v="lindadelgado"/>
  </r>
  <r>
    <n v="120"/>
    <x v="74"/>
    <n v="1"/>
    <s v="Should single officer success."/>
    <d v="2024-10-01T00:00:00"/>
    <s v="daniel14"/>
  </r>
</pivotCacheRecords>
</file>

<file path=xl/pivotCache/pivotCacheRecords3.xml><?xml version="1.0" encoding="utf-8"?>
<pivotCacheRecords xmlns="http://schemas.openxmlformats.org/spreadsheetml/2006/main" xmlns:r="http://schemas.openxmlformats.org/officeDocument/2006/relationships" count="100">
  <r>
    <n v="1"/>
    <n v="13"/>
    <n v="191"/>
    <x v="0"/>
    <n v="3"/>
    <n v="149.66666666666666"/>
    <m/>
  </r>
  <r>
    <n v="2"/>
    <n v="8"/>
    <n v="175"/>
    <x v="1"/>
    <n v="4"/>
    <n v="116.25"/>
    <m/>
  </r>
  <r>
    <n v="3"/>
    <n v="18"/>
    <n v="23"/>
    <x v="2"/>
    <n v="1"/>
    <n v="23"/>
    <m/>
  </r>
  <r>
    <n v="4"/>
    <n v="2"/>
    <n v="152"/>
    <x v="2"/>
    <n v="2"/>
    <n v="145.5"/>
    <m/>
  </r>
  <r>
    <n v="5"/>
    <n v="5"/>
    <n v="112"/>
    <x v="3"/>
    <n v="2"/>
    <n v="75"/>
    <m/>
  </r>
  <r>
    <n v="6"/>
    <n v="49"/>
    <n v="22"/>
    <x v="4"/>
    <n v="5"/>
    <n v="110.2"/>
    <m/>
  </r>
  <r>
    <n v="7"/>
    <n v="8"/>
    <n v="92"/>
    <x v="5"/>
    <n v="4"/>
    <n v="116.25"/>
    <m/>
  </r>
  <r>
    <n v="8"/>
    <n v="13"/>
    <n v="69"/>
    <x v="6"/>
    <n v="3"/>
    <n v="149.66666666666666"/>
    <m/>
  </r>
  <r>
    <n v="9"/>
    <n v="14"/>
    <n v="70"/>
    <x v="7"/>
    <n v="2"/>
    <n v="131.5"/>
    <m/>
  </r>
  <r>
    <n v="10"/>
    <n v="11"/>
    <n v="187"/>
    <x v="8"/>
    <n v="6"/>
    <n v="124.83333333333333"/>
    <m/>
  </r>
  <r>
    <n v="11"/>
    <n v="40"/>
    <n v="67"/>
    <x v="9"/>
    <n v="2"/>
    <n v="59"/>
    <m/>
  </r>
  <r>
    <n v="12"/>
    <n v="45"/>
    <n v="96"/>
    <x v="10"/>
    <n v="3"/>
    <n v="100.33333333333333"/>
    <m/>
  </r>
  <r>
    <n v="13"/>
    <n v="33"/>
    <n v="93"/>
    <x v="11"/>
    <n v="2"/>
    <n v="56"/>
    <m/>
  </r>
  <r>
    <n v="14"/>
    <n v="19"/>
    <n v="37"/>
    <x v="12"/>
    <n v="4"/>
    <n v="107.25"/>
    <m/>
  </r>
  <r>
    <n v="15"/>
    <n v="33"/>
    <n v="19"/>
    <x v="13"/>
    <n v="2"/>
    <n v="56"/>
    <m/>
  </r>
  <r>
    <n v="16"/>
    <n v="24"/>
    <n v="93"/>
    <x v="14"/>
    <n v="2"/>
    <n v="53.5"/>
    <m/>
  </r>
  <r>
    <n v="17"/>
    <n v="19"/>
    <n v="124"/>
    <x v="15"/>
    <n v="4"/>
    <n v="107.25"/>
    <m/>
  </r>
  <r>
    <n v="18"/>
    <n v="19"/>
    <n v="153"/>
    <x v="16"/>
    <n v="4"/>
    <n v="107.25"/>
    <m/>
  </r>
  <r>
    <n v="19"/>
    <n v="20"/>
    <n v="182"/>
    <x v="17"/>
    <n v="2"/>
    <n v="121"/>
    <m/>
  </r>
  <r>
    <n v="20"/>
    <n v="9"/>
    <n v="40"/>
    <x v="18"/>
    <n v="2"/>
    <n v="117"/>
    <m/>
  </r>
  <r>
    <n v="21"/>
    <n v="7"/>
    <n v="129"/>
    <x v="19"/>
    <n v="2"/>
    <n v="95.5"/>
    <m/>
  </r>
  <r>
    <n v="22"/>
    <n v="8"/>
    <n v="84"/>
    <x v="20"/>
    <n v="4"/>
    <n v="116.25"/>
    <m/>
  </r>
  <r>
    <n v="23"/>
    <n v="11"/>
    <n v="158"/>
    <x v="21"/>
    <n v="6"/>
    <n v="124.83333333333333"/>
    <m/>
  </r>
  <r>
    <n v="24"/>
    <n v="17"/>
    <n v="29"/>
    <x v="22"/>
    <n v="3"/>
    <n v="45.666666666666664"/>
    <m/>
  </r>
  <r>
    <n v="25"/>
    <n v="22"/>
    <n v="144"/>
    <x v="23"/>
    <n v="5"/>
    <n v="105.4"/>
    <m/>
  </r>
  <r>
    <n v="26"/>
    <n v="11"/>
    <n v="14"/>
    <x v="24"/>
    <n v="6"/>
    <n v="124.83333333333333"/>
    <m/>
  </r>
  <r>
    <n v="27"/>
    <n v="38"/>
    <n v="150"/>
    <x v="25"/>
    <n v="2"/>
    <n v="161.5"/>
    <m/>
  </r>
  <r>
    <n v="28"/>
    <n v="46"/>
    <n v="181"/>
    <x v="26"/>
    <n v="4"/>
    <n v="136.25"/>
    <m/>
  </r>
  <r>
    <n v="29"/>
    <n v="48"/>
    <n v="10"/>
    <x v="27"/>
    <n v="2"/>
    <n v="29"/>
    <m/>
  </r>
  <r>
    <n v="30"/>
    <n v="41"/>
    <n v="44"/>
    <x v="28"/>
    <n v="3"/>
    <n v="89"/>
    <m/>
  </r>
  <r>
    <n v="31"/>
    <n v="27"/>
    <n v="164"/>
    <x v="29"/>
    <n v="3"/>
    <n v="132.66666666666666"/>
    <m/>
  </r>
  <r>
    <n v="32"/>
    <n v="29"/>
    <n v="48"/>
    <x v="30"/>
    <n v="1"/>
    <n v="48"/>
    <m/>
  </r>
  <r>
    <n v="33"/>
    <n v="49"/>
    <n v="121"/>
    <x v="31"/>
    <n v="5"/>
    <n v="110.2"/>
    <m/>
  </r>
  <r>
    <n v="34"/>
    <n v="3"/>
    <n v="60"/>
    <x v="32"/>
    <n v="2"/>
    <n v="83"/>
    <m/>
  </r>
  <r>
    <n v="35"/>
    <n v="39"/>
    <n v="64"/>
    <x v="33"/>
    <n v="2"/>
    <n v="71"/>
    <m/>
  </r>
  <r>
    <n v="36"/>
    <n v="11"/>
    <n v="109"/>
    <x v="34"/>
    <n v="6"/>
    <n v="124.83333333333333"/>
    <m/>
  </r>
  <r>
    <n v="37"/>
    <n v="6"/>
    <n v="31"/>
    <x v="35"/>
    <n v="2"/>
    <n v="47.5"/>
    <m/>
  </r>
  <r>
    <n v="38"/>
    <n v="3"/>
    <n v="106"/>
    <x v="36"/>
    <n v="2"/>
    <n v="83"/>
    <m/>
  </r>
  <r>
    <n v="39"/>
    <n v="9"/>
    <n v="194"/>
    <x v="37"/>
    <n v="2"/>
    <n v="117"/>
    <m/>
  </r>
  <r>
    <n v="40"/>
    <n v="39"/>
    <n v="78"/>
    <x v="38"/>
    <n v="2"/>
    <n v="71"/>
    <m/>
  </r>
  <r>
    <n v="41"/>
    <n v="49"/>
    <n v="142"/>
    <x v="39"/>
    <n v="5"/>
    <n v="110.2"/>
    <m/>
  </r>
  <r>
    <n v="42"/>
    <n v="2"/>
    <n v="139"/>
    <x v="40"/>
    <n v="2"/>
    <n v="145.5"/>
    <m/>
  </r>
  <r>
    <n v="43"/>
    <n v="12"/>
    <n v="114"/>
    <x v="41"/>
    <n v="1"/>
    <n v="114"/>
    <m/>
  </r>
  <r>
    <n v="44"/>
    <n v="16"/>
    <n v="17"/>
    <x v="42"/>
    <n v="2"/>
    <n v="81.5"/>
    <m/>
  </r>
  <r>
    <n v="45"/>
    <n v="1"/>
    <n v="27"/>
    <x v="43"/>
    <n v="2"/>
    <n v="47"/>
    <m/>
  </r>
  <r>
    <n v="46"/>
    <n v="23"/>
    <n v="173"/>
    <x v="44"/>
    <n v="4"/>
    <n v="163.75"/>
    <m/>
  </r>
  <r>
    <n v="47"/>
    <n v="19"/>
    <n v="115"/>
    <x v="45"/>
    <n v="4"/>
    <n v="107.25"/>
    <m/>
  </r>
  <r>
    <n v="48"/>
    <n v="8"/>
    <n v="114"/>
    <x v="46"/>
    <n v="4"/>
    <n v="116.25"/>
    <m/>
  </r>
  <r>
    <n v="49"/>
    <n v="46"/>
    <n v="61"/>
    <x v="47"/>
    <n v="4"/>
    <n v="136.25"/>
    <m/>
  </r>
  <r>
    <n v="50"/>
    <n v="5"/>
    <n v="38"/>
    <x v="48"/>
    <n v="2"/>
    <n v="75"/>
    <m/>
  </r>
  <r>
    <n v="51"/>
    <n v="15"/>
    <n v="43"/>
    <x v="49"/>
    <n v="1"/>
    <n v="43"/>
    <m/>
  </r>
  <r>
    <n v="52"/>
    <n v="25"/>
    <n v="169"/>
    <x v="50"/>
    <n v="3"/>
    <n v="95.333333333333329"/>
    <m/>
  </r>
  <r>
    <n v="53"/>
    <n v="49"/>
    <n v="181"/>
    <x v="51"/>
    <n v="5"/>
    <n v="110.2"/>
    <m/>
  </r>
  <r>
    <n v="54"/>
    <n v="34"/>
    <n v="39"/>
    <x v="52"/>
    <n v="2"/>
    <n v="94"/>
    <m/>
  </r>
  <r>
    <n v="55"/>
    <n v="1"/>
    <n v="67"/>
    <x v="46"/>
    <n v="2"/>
    <n v="47"/>
    <m/>
  </r>
  <r>
    <n v="56"/>
    <n v="23"/>
    <n v="200"/>
    <x v="53"/>
    <n v="4"/>
    <n v="163.75"/>
    <m/>
  </r>
  <r>
    <n v="57"/>
    <n v="46"/>
    <n v="173"/>
    <x v="31"/>
    <n v="4"/>
    <n v="136.25"/>
    <m/>
  </r>
  <r>
    <n v="58"/>
    <n v="22"/>
    <n v="69"/>
    <x v="54"/>
    <n v="5"/>
    <n v="105.4"/>
    <m/>
  </r>
  <r>
    <n v="59"/>
    <n v="6"/>
    <n v="64"/>
    <x v="55"/>
    <n v="2"/>
    <n v="47.5"/>
    <m/>
  </r>
  <r>
    <n v="60"/>
    <n v="30"/>
    <n v="135"/>
    <x v="18"/>
    <n v="3"/>
    <n v="141.33333333333334"/>
    <m/>
  </r>
  <r>
    <n v="61"/>
    <n v="41"/>
    <n v="123"/>
    <x v="49"/>
    <n v="3"/>
    <n v="89"/>
    <m/>
  </r>
  <r>
    <n v="62"/>
    <n v="31"/>
    <n v="40"/>
    <x v="12"/>
    <n v="1"/>
    <n v="40"/>
    <m/>
  </r>
  <r>
    <n v="63"/>
    <n v="38"/>
    <n v="173"/>
    <x v="56"/>
    <n v="2"/>
    <n v="161.5"/>
    <m/>
  </r>
  <r>
    <n v="64"/>
    <n v="49"/>
    <n v="85"/>
    <x v="57"/>
    <n v="5"/>
    <n v="110.2"/>
    <m/>
  </r>
  <r>
    <n v="65"/>
    <n v="20"/>
    <n v="60"/>
    <x v="40"/>
    <n v="2"/>
    <n v="121"/>
    <m/>
  </r>
  <r>
    <n v="66"/>
    <n v="7"/>
    <n v="62"/>
    <x v="58"/>
    <n v="2"/>
    <n v="95.5"/>
    <m/>
  </r>
  <r>
    <n v="67"/>
    <n v="11"/>
    <n v="90"/>
    <x v="59"/>
    <n v="6"/>
    <n v="124.83333333333333"/>
    <m/>
  </r>
  <r>
    <n v="68"/>
    <n v="23"/>
    <n v="196"/>
    <x v="60"/>
    <n v="4"/>
    <n v="163.75"/>
    <m/>
  </r>
  <r>
    <n v="69"/>
    <n v="34"/>
    <n v="149"/>
    <x v="61"/>
    <n v="2"/>
    <n v="94"/>
    <m/>
  </r>
  <r>
    <n v="70"/>
    <n v="25"/>
    <n v="52"/>
    <x v="62"/>
    <n v="3"/>
    <n v="95.333333333333329"/>
    <m/>
  </r>
  <r>
    <n v="71"/>
    <n v="22"/>
    <n v="37"/>
    <x v="63"/>
    <n v="5"/>
    <n v="105.4"/>
    <m/>
  </r>
  <r>
    <n v="72"/>
    <n v="23"/>
    <n v="86"/>
    <x v="64"/>
    <n v="4"/>
    <n v="163.75"/>
    <m/>
  </r>
  <r>
    <n v="73"/>
    <n v="4"/>
    <n v="80"/>
    <x v="65"/>
    <n v="2"/>
    <n v="136"/>
    <m/>
  </r>
  <r>
    <n v="74"/>
    <n v="24"/>
    <n v="14"/>
    <x v="12"/>
    <n v="2"/>
    <n v="53.5"/>
    <m/>
  </r>
  <r>
    <n v="75"/>
    <n v="16"/>
    <n v="146"/>
    <x v="66"/>
    <n v="2"/>
    <n v="81.5"/>
    <m/>
  </r>
  <r>
    <n v="76"/>
    <n v="30"/>
    <n v="129"/>
    <x v="67"/>
    <n v="3"/>
    <n v="141.33333333333334"/>
    <m/>
  </r>
  <r>
    <n v="77"/>
    <n v="17"/>
    <n v="90"/>
    <x v="68"/>
    <n v="3"/>
    <n v="45.666666666666664"/>
    <m/>
  </r>
  <r>
    <n v="78"/>
    <n v="27"/>
    <n v="125"/>
    <x v="69"/>
    <n v="3"/>
    <n v="132.66666666666666"/>
    <m/>
  </r>
  <r>
    <n v="79"/>
    <n v="14"/>
    <n v="193"/>
    <x v="70"/>
    <n v="2"/>
    <n v="131.5"/>
    <m/>
  </r>
  <r>
    <n v="80"/>
    <n v="30"/>
    <n v="160"/>
    <x v="71"/>
    <n v="3"/>
    <n v="141.33333333333334"/>
    <m/>
  </r>
  <r>
    <n v="81"/>
    <n v="48"/>
    <n v="48"/>
    <x v="72"/>
    <n v="2"/>
    <n v="29"/>
    <m/>
  </r>
  <r>
    <n v="82"/>
    <n v="36"/>
    <n v="53"/>
    <x v="73"/>
    <n v="1"/>
    <n v="53"/>
    <m/>
  </r>
  <r>
    <n v="83"/>
    <n v="22"/>
    <n v="131"/>
    <x v="24"/>
    <n v="5"/>
    <n v="105.4"/>
    <m/>
  </r>
  <r>
    <n v="84"/>
    <n v="45"/>
    <n v="147"/>
    <x v="74"/>
    <n v="3"/>
    <n v="100.33333333333333"/>
    <m/>
  </r>
  <r>
    <n v="85"/>
    <n v="27"/>
    <n v="109"/>
    <x v="75"/>
    <n v="3"/>
    <n v="132.66666666666666"/>
    <m/>
  </r>
  <r>
    <n v="86"/>
    <n v="25"/>
    <n v="65"/>
    <x v="76"/>
    <n v="3"/>
    <n v="95.333333333333329"/>
    <m/>
  </r>
  <r>
    <n v="87"/>
    <n v="11"/>
    <n v="191"/>
    <x v="77"/>
    <n v="6"/>
    <n v="124.83333333333333"/>
    <m/>
  </r>
  <r>
    <n v="88"/>
    <n v="21"/>
    <n v="85"/>
    <x v="78"/>
    <n v="1"/>
    <n v="85"/>
    <m/>
  </r>
  <r>
    <n v="89"/>
    <n v="4"/>
    <n v="192"/>
    <x v="79"/>
    <n v="2"/>
    <n v="136"/>
    <m/>
  </r>
  <r>
    <n v="90"/>
    <n v="17"/>
    <n v="18"/>
    <x v="8"/>
    <n v="3"/>
    <n v="45.666666666666664"/>
    <m/>
  </r>
  <r>
    <n v="91"/>
    <n v="43"/>
    <n v="183"/>
    <x v="80"/>
    <n v="2"/>
    <n v="143.5"/>
    <m/>
  </r>
  <r>
    <n v="92"/>
    <n v="22"/>
    <n v="146"/>
    <x v="81"/>
    <n v="5"/>
    <n v="105.4"/>
    <m/>
  </r>
  <r>
    <n v="93"/>
    <n v="47"/>
    <n v="62"/>
    <x v="82"/>
    <n v="1"/>
    <n v="62"/>
    <m/>
  </r>
  <r>
    <n v="94"/>
    <n v="43"/>
    <n v="104"/>
    <x v="83"/>
    <n v="2"/>
    <n v="143.5"/>
    <m/>
  </r>
  <r>
    <n v="95"/>
    <n v="46"/>
    <n v="130"/>
    <x v="54"/>
    <n v="4"/>
    <n v="136.25"/>
    <m/>
  </r>
  <r>
    <n v="96"/>
    <n v="41"/>
    <n v="100"/>
    <x v="84"/>
    <n v="3"/>
    <n v="89"/>
    <m/>
  </r>
  <r>
    <n v="97"/>
    <n v="13"/>
    <n v="189"/>
    <x v="85"/>
    <n v="3"/>
    <n v="149.66666666666666"/>
    <m/>
  </r>
  <r>
    <n v="98"/>
    <n v="45"/>
    <n v="58"/>
    <x v="21"/>
    <n v="3"/>
    <n v="100.33333333333333"/>
    <m/>
  </r>
  <r>
    <n v="99"/>
    <n v="35"/>
    <n v="52"/>
    <x v="86"/>
    <n v="1"/>
    <n v="52"/>
    <m/>
  </r>
  <r>
    <n v="100"/>
    <n v="40"/>
    <n v="51"/>
    <x v="87"/>
    <n v="2"/>
    <n v="59"/>
    <m/>
  </r>
</pivotCacheRecords>
</file>

<file path=xl/pivotCache/pivotCacheRecords4.xml><?xml version="1.0" encoding="utf-8"?>
<pivotCacheRecords xmlns="http://schemas.openxmlformats.org/spreadsheetml/2006/main" xmlns:r="http://schemas.openxmlformats.org/officeDocument/2006/relationships" count="33">
  <r>
    <x v="0"/>
    <x v="0"/>
    <x v="0"/>
    <x v="0"/>
  </r>
  <r>
    <x v="1"/>
    <x v="0"/>
    <x v="0"/>
    <x v="1"/>
  </r>
  <r>
    <x v="2"/>
    <x v="0"/>
    <x v="0"/>
    <x v="2"/>
  </r>
  <r>
    <x v="3"/>
    <x v="0"/>
    <x v="0"/>
    <x v="3"/>
  </r>
  <r>
    <x v="4"/>
    <x v="0"/>
    <x v="0"/>
    <x v="2"/>
  </r>
  <r>
    <x v="5"/>
    <x v="0"/>
    <x v="0"/>
    <x v="4"/>
  </r>
  <r>
    <x v="6"/>
    <x v="0"/>
    <x v="1"/>
    <x v="2"/>
  </r>
  <r>
    <x v="7"/>
    <x v="0"/>
    <x v="0"/>
    <x v="1"/>
  </r>
  <r>
    <x v="8"/>
    <x v="0"/>
    <x v="2"/>
    <x v="5"/>
  </r>
  <r>
    <x v="9"/>
    <x v="0"/>
    <x v="3"/>
    <x v="4"/>
  </r>
  <r>
    <x v="10"/>
    <x v="0"/>
    <x v="0"/>
    <x v="4"/>
  </r>
  <r>
    <x v="11"/>
    <x v="0"/>
    <x v="4"/>
    <x v="2"/>
  </r>
  <r>
    <x v="12"/>
    <x v="0"/>
    <x v="0"/>
    <x v="2"/>
  </r>
  <r>
    <x v="13"/>
    <x v="0"/>
    <x v="4"/>
    <x v="5"/>
  </r>
  <r>
    <x v="14"/>
    <x v="0"/>
    <x v="0"/>
    <x v="3"/>
  </r>
  <r>
    <x v="15"/>
    <x v="0"/>
    <x v="4"/>
    <x v="4"/>
  </r>
  <r>
    <x v="16"/>
    <x v="0"/>
    <x v="5"/>
    <x v="5"/>
  </r>
  <r>
    <x v="17"/>
    <x v="0"/>
    <x v="1"/>
    <x v="2"/>
  </r>
  <r>
    <x v="18"/>
    <x v="0"/>
    <x v="0"/>
    <x v="2"/>
  </r>
  <r>
    <x v="19"/>
    <x v="0"/>
    <x v="3"/>
    <x v="5"/>
  </r>
  <r>
    <x v="20"/>
    <x v="0"/>
    <x v="3"/>
    <x v="4"/>
  </r>
  <r>
    <x v="21"/>
    <x v="0"/>
    <x v="6"/>
    <x v="5"/>
  </r>
  <r>
    <x v="22"/>
    <x v="0"/>
    <x v="4"/>
    <x v="1"/>
  </r>
  <r>
    <x v="23"/>
    <x v="0"/>
    <x v="0"/>
    <x v="3"/>
  </r>
  <r>
    <x v="24"/>
    <x v="0"/>
    <x v="0"/>
    <x v="3"/>
  </r>
  <r>
    <x v="25"/>
    <x v="0"/>
    <x v="0"/>
    <x v="5"/>
  </r>
  <r>
    <x v="26"/>
    <x v="0"/>
    <x v="4"/>
    <x v="4"/>
  </r>
  <r>
    <x v="27"/>
    <x v="0"/>
    <x v="3"/>
    <x v="2"/>
  </r>
  <r>
    <x v="28"/>
    <x v="0"/>
    <x v="6"/>
    <x v="6"/>
  </r>
  <r>
    <x v="29"/>
    <x v="0"/>
    <x v="0"/>
    <x v="1"/>
  </r>
  <r>
    <x v="30"/>
    <x v="0"/>
    <x v="1"/>
    <x v="4"/>
  </r>
  <r>
    <x v="31"/>
    <x v="0"/>
    <x v="5"/>
    <x v="1"/>
  </r>
  <r>
    <x v="32"/>
    <x v="0"/>
    <x v="6"/>
    <x v="5"/>
  </r>
</pivotCacheRecords>
</file>

<file path=xl/pivotCache/pivotCacheRecords5.xml><?xml version="1.0" encoding="utf-8"?>
<pivotCacheRecords xmlns="http://schemas.openxmlformats.org/spreadsheetml/2006/main" xmlns:r="http://schemas.openxmlformats.org/officeDocument/2006/relationships" count="33">
  <r>
    <x v="0"/>
    <s v="daniel14"/>
    <s v="tina13@hotmail.com"/>
    <s v="hotmail.com"/>
    <d v="2024-02-13T00:00:00"/>
    <s v="New"/>
    <s v="Krystal"/>
    <x v="0"/>
  </r>
  <r>
    <x v="1"/>
    <s v="jacksonbrianna"/>
    <s v="rjohnson@mayo.com"/>
    <s v="mayo.com"/>
    <d v="2024-03-13T00:00:00"/>
    <s v="East"/>
    <s v="Jennifer"/>
    <x v="1"/>
  </r>
  <r>
    <x v="2"/>
    <s v="restes"/>
    <s v="heatherfernandez@jenkins-martinez.com"/>
    <s v="jenkins-martinez.com"/>
    <d v="2024-04-13T00:00:00"/>
    <s v="West"/>
    <s v="Richardchester"/>
    <x v="2"/>
  </r>
  <r>
    <x v="3"/>
    <s v="joshuatucker"/>
    <s v="ortegathomas@gmail.com"/>
    <s v="gmail.com"/>
    <d v="2024-05-13T00:00:00"/>
    <s v="East"/>
    <s v="Luisberg"/>
    <x v="3"/>
  </r>
  <r>
    <x v="4"/>
    <s v="matthew35"/>
    <s v="johnsonnathan@cruz-sullivan.com"/>
    <s v="cruz-sullivan.com"/>
    <d v="2024-06-13T00:00:00"/>
    <s v="South"/>
    <s v="Kylemouth"/>
    <x v="4"/>
  </r>
  <r>
    <x v="5"/>
    <s v="costamark"/>
    <s v="mercadoheidi@savage.com"/>
    <s v="savage.com"/>
    <d v="2024-08-13T00:00:00"/>
    <s v="Taraberg"/>
    <m/>
    <x v="5"/>
  </r>
  <r>
    <x v="6"/>
    <s v="estradatracy"/>
    <s v="porterkatherine@horton.com"/>
    <s v="horton.com"/>
    <d v="2024-09-13T00:00:00"/>
    <s v="Leahborough"/>
    <m/>
    <x v="6"/>
  </r>
  <r>
    <x v="7"/>
    <s v="ahamilton"/>
    <s v="qsnow@huang.net"/>
    <s v="huang.net"/>
    <d v="2024-10-13T00:00:00"/>
    <s v="Garciashire"/>
    <m/>
    <x v="7"/>
  </r>
  <r>
    <x v="8"/>
    <s v="georgemartin"/>
    <s v="codyoconnor@lopez.com"/>
    <s v="lopez.com"/>
    <d v="2024-12-13T00:00:00"/>
    <s v="Heatherland"/>
    <m/>
    <x v="8"/>
  </r>
  <r>
    <x v="9"/>
    <s v="ronald33"/>
    <s v="nlarson@delgado.net"/>
    <s v="delgado.net"/>
    <d v="2025-02-13T00:00:00"/>
    <s v="Stephenbury"/>
    <m/>
    <x v="9"/>
  </r>
  <r>
    <x v="10"/>
    <s v="williamsrobert"/>
    <s v="michael13@graves.com"/>
    <s v="graves.com"/>
    <d v="2025-03-13T00:00:00"/>
    <s v="Andreaborough"/>
    <m/>
    <x v="10"/>
  </r>
  <r>
    <x v="11"/>
    <s v="seandonaldson"/>
    <s v="bushandrew@norton.info"/>
    <s v="norton.info"/>
    <d v="2025-04-13T00:00:00"/>
    <s v="Morrisfurt"/>
    <m/>
    <x v="11"/>
  </r>
  <r>
    <x v="12"/>
    <s v="ericabaker"/>
    <s v="grahamdesiree@griffin-herring.com"/>
    <s v="griffin-herring.com"/>
    <d v="2025-05-13T00:00:00"/>
    <s v="East"/>
    <s v="Taylorfurt"/>
    <x v="12"/>
  </r>
  <r>
    <x v="13"/>
    <s v="oromero"/>
    <s v="roberthicks@smith-robertson.com"/>
    <s v="smith-robertson.com"/>
    <d v="2025-07-13T00:00:00"/>
    <s v="Mooreshire"/>
    <m/>
    <x v="13"/>
  </r>
  <r>
    <x v="14"/>
    <s v="haledavid"/>
    <s v="eric01@long-golden.biz"/>
    <s v="long-golden.biz"/>
    <d v="2025-09-13T00:00:00"/>
    <s v="Danielhaven"/>
    <m/>
    <x v="14"/>
  </r>
  <r>
    <x v="15"/>
    <s v="carpentermckenzie"/>
    <s v="tammiemiller@yahoo.com"/>
    <s v="yahoo.com"/>
    <d v="2025-10-13T00:00:00"/>
    <s v="Cruzfurt"/>
    <m/>
    <x v="15"/>
  </r>
  <r>
    <x v="16"/>
    <s v="erikaphillips"/>
    <s v="franklinamanda@hicks.com"/>
    <s v="hicks.com"/>
    <d v="2025-11-13T00:00:00"/>
    <s v="Calderonbury"/>
    <m/>
    <x v="16"/>
  </r>
  <r>
    <x v="17"/>
    <s v="kevinhampton"/>
    <s v="nolantiffany@wilson.com"/>
    <s v="wilson.com"/>
    <d v="2025-12-13T00:00:00"/>
    <s v="Lake"/>
    <s v="Eric"/>
    <x v="17"/>
  </r>
  <r>
    <x v="18"/>
    <s v="privera"/>
    <s v="tiffany20@chavez-robinson.com"/>
    <s v="chavez-robinson.com"/>
    <d v="2026-01-13T00:00:00"/>
    <s v="Hollandmouth"/>
    <m/>
    <x v="18"/>
  </r>
  <r>
    <x v="19"/>
    <s v="abigailmercer"/>
    <s v="kevinporter@schneider.org"/>
    <s v="schneider.org"/>
    <d v="2025-07-15T00:00:00"/>
    <s v="Kennethside"/>
    <m/>
    <x v="19"/>
  </r>
  <r>
    <x v="20"/>
    <s v="taylorclark"/>
    <s v="amanda22@thomas-newman.biz"/>
    <s v="thomas-newman.biz"/>
    <d v="2025-07-08T00:00:00"/>
    <s v="Walterland"/>
    <m/>
    <x v="20"/>
  </r>
  <r>
    <x v="21"/>
    <s v="kristendecker"/>
    <s v="benjamincox@graham.biz"/>
    <s v="graham.biz"/>
    <d v="2023-09-25T00:00:00"/>
    <s v="Lauraberg"/>
    <m/>
    <x v="21"/>
  </r>
  <r>
    <x v="22"/>
    <s v="timothy51"/>
    <s v="laurie37@cook.com"/>
    <s v="cook.com"/>
    <d v="2024-09-13T00:00:00"/>
    <s v="Lake"/>
    <s v="Nathan"/>
    <x v="22"/>
  </r>
  <r>
    <x v="23"/>
    <s v="jonessydney"/>
    <s v="courtneyheath@gregory.biz"/>
    <s v="gregory.biz"/>
    <d v="2023-12-05T00:00:00"/>
    <s v="East"/>
    <s v="Sharontown"/>
    <x v="23"/>
  </r>
  <r>
    <x v="24"/>
    <s v="christian06"/>
    <s v="dennis81@clayton-gonzalez.com"/>
    <s v="clayton-gonzalez.com"/>
    <d v="2025-06-16T00:00:00"/>
    <s v="South"/>
    <s v="Brendafurt"/>
    <x v="24"/>
  </r>
  <r>
    <x v="25"/>
    <s v="traviscarr"/>
    <s v="gordonbrandon@morales.org"/>
    <s v="morales.org"/>
    <d v="2023-09-28T00:00:00"/>
    <s v="Bushstad"/>
    <m/>
    <x v="25"/>
  </r>
  <r>
    <x v="26"/>
    <s v="znelson"/>
    <s v="jonesbrandon@buchanan-sawyer.com"/>
    <s v="buchanan-sawyer.com"/>
    <d v="2024-06-21T00:00:00"/>
    <s v="Amandafurt"/>
    <m/>
    <x v="26"/>
  </r>
  <r>
    <x v="27"/>
    <s v="samuel65"/>
    <s v="rileyjason@keller.com"/>
    <s v="keller.com"/>
    <d v="2024-05-03T00:00:00"/>
    <s v="New"/>
    <s v="David"/>
    <x v="27"/>
  </r>
  <r>
    <x v="28"/>
    <s v="lindadelgado"/>
    <s v="cheryllong@whitehead-harris.com"/>
    <s v="whitehead-harris.com"/>
    <d v="2024-05-14T00:00:00"/>
    <s v="Christopherside"/>
    <m/>
    <x v="28"/>
  </r>
  <r>
    <x v="29"/>
    <s v="suzannevillanueva"/>
    <s v="foleythomas@walker.com"/>
    <s v="walker.com"/>
    <d v="2023-11-07T00:00:00"/>
    <s v="North"/>
    <s v="Anna"/>
    <x v="29"/>
  </r>
  <r>
    <x v="30"/>
    <s v="vbutler"/>
    <s v="stephaniesantiago@ramos-ballard.com"/>
    <s v="ramos-ballard.com"/>
    <d v="2025-01-19T00:00:00"/>
    <s v="Port"/>
    <s v="Lanceland"/>
    <x v="30"/>
  </r>
  <r>
    <x v="31"/>
    <s v="pgarcia"/>
    <s v="ophillips@whitaker.info"/>
    <s v="whitaker.info"/>
    <d v="2025-05-26T00:00:00"/>
    <s v="New"/>
    <s v="Amanda"/>
    <x v="31"/>
  </r>
  <r>
    <x v="32"/>
    <s v="tiffanymoore"/>
    <s v="feliciapatrick@rice-schmidt.com"/>
    <s v="rice-schmidt.com"/>
    <d v="2024-09-21T00:00:00"/>
    <s v="Watsonton"/>
    <m/>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1:H30" firstHeaderRow="1" firstDataRow="1" firstDataCol="1"/>
  <pivotFields count="4">
    <pivotField dataField="1" showAll="0"/>
    <pivotField showAll="0"/>
    <pivotField axis="axisRow" showAll="0" measureFilter="1">
      <items count="79">
        <item x="12"/>
        <item x="69"/>
        <item x="63"/>
        <item x="66"/>
        <item x="1"/>
        <item x="64"/>
        <item x="47"/>
        <item x="77"/>
        <item x="29"/>
        <item x="48"/>
        <item x="18"/>
        <item x="33"/>
        <item x="24"/>
        <item x="45"/>
        <item x="23"/>
        <item x="30"/>
        <item x="52"/>
        <item x="38"/>
        <item x="36"/>
        <item x="65"/>
        <item x="76"/>
        <item x="4"/>
        <item x="31"/>
        <item x="56"/>
        <item x="19"/>
        <item x="27"/>
        <item x="0"/>
        <item x="16"/>
        <item x="61"/>
        <item x="32"/>
        <item x="58"/>
        <item x="15"/>
        <item x="55"/>
        <item x="26"/>
        <item x="46"/>
        <item x="71"/>
        <item x="51"/>
        <item x="37"/>
        <item x="10"/>
        <item x="17"/>
        <item x="62"/>
        <item x="70"/>
        <item x="35"/>
        <item x="41"/>
        <item x="40"/>
        <item x="75"/>
        <item x="22"/>
        <item x="3"/>
        <item x="54"/>
        <item x="6"/>
        <item x="67"/>
        <item x="57"/>
        <item x="60"/>
        <item x="34"/>
        <item x="59"/>
        <item x="72"/>
        <item x="13"/>
        <item x="11"/>
        <item x="20"/>
        <item x="39"/>
        <item x="2"/>
        <item x="49"/>
        <item x="28"/>
        <item x="25"/>
        <item x="68"/>
        <item x="73"/>
        <item x="74"/>
        <item x="5"/>
        <item x="42"/>
        <item x="7"/>
        <item x="43"/>
        <item x="21"/>
        <item x="50"/>
        <item x="44"/>
        <item x="9"/>
        <item x="8"/>
        <item x="53"/>
        <item x="14"/>
        <item t="default"/>
      </items>
    </pivotField>
    <pivotField numFmtId="164" showAll="0"/>
  </pivotFields>
  <rowFields count="1">
    <field x="2"/>
  </rowFields>
  <rowItems count="9">
    <i>
      <x v="4"/>
    </i>
    <i>
      <x v="26"/>
    </i>
    <i>
      <x v="34"/>
    </i>
    <i>
      <x v="39"/>
    </i>
    <i>
      <x v="47"/>
    </i>
    <i>
      <x v="56"/>
    </i>
    <i>
      <x v="70"/>
    </i>
    <i>
      <x v="71"/>
    </i>
    <i t="grand">
      <x/>
    </i>
  </rowItems>
  <colItems count="1">
    <i/>
  </colItems>
  <dataFields count="1">
    <dataField name="Count of Like_ID" fld="0" subtotal="count" baseField="0" baseItem="64"/>
  </dataField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ost_date">
  <location ref="G16:H18" firstHeaderRow="1" firstDataRow="1" firstDataCol="1"/>
  <pivotFields count="7">
    <pivotField dataField="1" showAll="0"/>
    <pivotField showAll="0"/>
    <pivotField showAll="0"/>
    <pivotField axis="axisRow" numFmtId="164" showAll="0">
      <items count="89">
        <item h="1" x="6"/>
        <item h="1" x="12"/>
        <item x="79"/>
        <item h="1" x="21"/>
        <item h="1" x="66"/>
        <item h="1" x="33"/>
        <item h="1" x="71"/>
        <item h="1" x="36"/>
        <item h="1" x="64"/>
        <item h="1" x="34"/>
        <item h="1" x="58"/>
        <item h="1" x="45"/>
        <item h="1" x="82"/>
        <item h="1" x="43"/>
        <item h="1" x="56"/>
        <item h="1" x="27"/>
        <item h="1" x="18"/>
        <item h="1" x="2"/>
        <item h="1" x="28"/>
        <item h="1" x="62"/>
        <item h="1" x="87"/>
        <item h="1" x="40"/>
        <item h="1" x="16"/>
        <item h="1" x="60"/>
        <item h="1" x="1"/>
        <item h="1" x="0"/>
        <item h="1" x="23"/>
        <item h="1" x="49"/>
        <item h="1" x="48"/>
        <item h="1" x="80"/>
        <item h="1" x="75"/>
        <item h="1" x="26"/>
        <item h="1" x="29"/>
        <item h="1" x="32"/>
        <item h="1" x="83"/>
        <item h="1" x="22"/>
        <item h="1" x="25"/>
        <item h="1" x="9"/>
        <item h="1" x="39"/>
        <item h="1" x="8"/>
        <item h="1" x="57"/>
        <item h="1" x="14"/>
        <item h="1" x="85"/>
        <item h="1" x="68"/>
        <item h="1" x="63"/>
        <item h="1" x="70"/>
        <item h="1" x="53"/>
        <item h="1" x="10"/>
        <item h="1" x="81"/>
        <item h="1" x="31"/>
        <item h="1" x="5"/>
        <item h="1" x="61"/>
        <item h="1" x="69"/>
        <item h="1" x="86"/>
        <item h="1" x="20"/>
        <item h="1" x="51"/>
        <item h="1" x="77"/>
        <item h="1" x="76"/>
        <item h="1" x="15"/>
        <item h="1" x="46"/>
        <item h="1" x="35"/>
        <item h="1" x="13"/>
        <item h="1" x="7"/>
        <item h="1" x="30"/>
        <item h="1" x="65"/>
        <item h="1" x="72"/>
        <item h="1" x="37"/>
        <item h="1" x="17"/>
        <item h="1" x="19"/>
        <item h="1" x="54"/>
        <item h="1" x="38"/>
        <item h="1" x="44"/>
        <item h="1" x="59"/>
        <item h="1" x="74"/>
        <item h="1" x="73"/>
        <item h="1" x="67"/>
        <item h="1" x="3"/>
        <item h="1" x="84"/>
        <item h="1" x="55"/>
        <item h="1" x="11"/>
        <item h="1" x="41"/>
        <item h="1" x="47"/>
        <item h="1" x="4"/>
        <item h="1" x="78"/>
        <item h="1" x="24"/>
        <item h="1" x="42"/>
        <item h="1" x="50"/>
        <item h="1" x="52"/>
        <item t="default"/>
      </items>
    </pivotField>
    <pivotField showAll="0"/>
    <pivotField showAll="0"/>
    <pivotField showAll="0"/>
  </pivotFields>
  <rowFields count="1">
    <field x="3"/>
  </rowFields>
  <rowItems count="2">
    <i>
      <x v="2"/>
    </i>
    <i t="grand">
      <x/>
    </i>
  </rowItems>
  <colItems count="1">
    <i/>
  </colItems>
  <dataFields count="1">
    <dataField name="Count of Poster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ost id">
  <location ref="G3:H12" firstHeaderRow="1" firstDataRow="1" firstDataCol="1"/>
  <pivotFields count="4">
    <pivotField dataField="1" showAll="0"/>
    <pivotField showAll="0"/>
    <pivotField axis="axisRow" showAll="0" measureFilter="1" maxSubtotal="1">
      <items count="79">
        <item x="12"/>
        <item x="69"/>
        <item x="63"/>
        <item x="66"/>
        <item x="1"/>
        <item x="64"/>
        <item x="47"/>
        <item x="77"/>
        <item x="29"/>
        <item x="48"/>
        <item x="18"/>
        <item x="33"/>
        <item x="24"/>
        <item x="45"/>
        <item x="23"/>
        <item x="30"/>
        <item x="52"/>
        <item x="38"/>
        <item x="36"/>
        <item x="65"/>
        <item x="76"/>
        <item x="4"/>
        <item x="31"/>
        <item x="56"/>
        <item x="19"/>
        <item x="27"/>
        <item x="0"/>
        <item x="16"/>
        <item x="61"/>
        <item x="32"/>
        <item x="58"/>
        <item x="15"/>
        <item x="55"/>
        <item x="26"/>
        <item x="46"/>
        <item x="71"/>
        <item x="51"/>
        <item x="37"/>
        <item x="10"/>
        <item x="17"/>
        <item x="62"/>
        <item x="70"/>
        <item x="35"/>
        <item x="41"/>
        <item x="40"/>
        <item x="75"/>
        <item x="22"/>
        <item x="3"/>
        <item x="54"/>
        <item x="6"/>
        <item x="67"/>
        <item x="57"/>
        <item x="60"/>
        <item x="34"/>
        <item x="59"/>
        <item x="72"/>
        <item x="13"/>
        <item x="11"/>
        <item x="20"/>
        <item x="39"/>
        <item x="2"/>
        <item x="49"/>
        <item x="28"/>
        <item x="25"/>
        <item x="68"/>
        <item x="73"/>
        <item x="74"/>
        <item x="5"/>
        <item x="42"/>
        <item x="7"/>
        <item x="43"/>
        <item x="21"/>
        <item x="50"/>
        <item x="44"/>
        <item x="9"/>
        <item x="8"/>
        <item x="53"/>
        <item x="14"/>
        <item t="max"/>
      </items>
    </pivotField>
    <pivotField numFmtId="164" showAll="0"/>
  </pivotFields>
  <rowFields count="1">
    <field x="2"/>
  </rowFields>
  <rowItems count="9">
    <i>
      <x v="4"/>
    </i>
    <i>
      <x v="26"/>
    </i>
    <i>
      <x v="34"/>
    </i>
    <i>
      <x v="39"/>
    </i>
    <i>
      <x v="47"/>
    </i>
    <i>
      <x v="56"/>
    </i>
    <i>
      <x v="70"/>
    </i>
    <i>
      <x v="71"/>
    </i>
    <i t="grand">
      <x/>
    </i>
  </rowItems>
  <colItems count="1">
    <i/>
  </colItems>
  <dataFields count="1">
    <dataField name="Count of Like_ID" fld="0" subtotal="count" baseField="0" baseItem="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ost_ID">
  <location ref="D3:E79" firstHeaderRow="1" firstDataRow="1" firstDataCol="1"/>
  <pivotFields count="6">
    <pivotField dataField="1" showAll="0"/>
    <pivotField axis="axisRow" showAll="0">
      <items count="76">
        <item x="13"/>
        <item x="74"/>
        <item x="27"/>
        <item x="60"/>
        <item x="53"/>
        <item x="43"/>
        <item x="56"/>
        <item x="30"/>
        <item x="70"/>
        <item x="57"/>
        <item x="51"/>
        <item x="54"/>
        <item x="39"/>
        <item x="10"/>
        <item x="59"/>
        <item x="7"/>
        <item x="47"/>
        <item x="36"/>
        <item x="17"/>
        <item x="19"/>
        <item x="55"/>
        <item x="61"/>
        <item x="40"/>
        <item x="41"/>
        <item x="14"/>
        <item x="49"/>
        <item x="12"/>
        <item x="37"/>
        <item x="50"/>
        <item x="6"/>
        <item x="26"/>
        <item x="38"/>
        <item x="67"/>
        <item x="46"/>
        <item x="9"/>
        <item x="64"/>
        <item x="28"/>
        <item x="69"/>
        <item x="35"/>
        <item x="25"/>
        <item x="52"/>
        <item x="62"/>
        <item x="11"/>
        <item x="45"/>
        <item x="8"/>
        <item x="32"/>
        <item x="65"/>
        <item x="58"/>
        <item x="0"/>
        <item x="16"/>
        <item x="3"/>
        <item x="42"/>
        <item x="33"/>
        <item x="63"/>
        <item x="1"/>
        <item x="68"/>
        <item x="4"/>
        <item x="34"/>
        <item x="44"/>
        <item x="23"/>
        <item x="5"/>
        <item x="20"/>
        <item x="72"/>
        <item x="15"/>
        <item x="21"/>
        <item x="31"/>
        <item x="2"/>
        <item x="66"/>
        <item x="29"/>
        <item x="18"/>
        <item x="22"/>
        <item x="24"/>
        <item x="73"/>
        <item x="48"/>
        <item x="71"/>
        <item t="default"/>
      </items>
    </pivotField>
    <pivotField showAll="0"/>
    <pivotField showAll="0"/>
    <pivotField numFmtId="164" showAll="0"/>
    <pivotField showAll="0"/>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Count of Comment_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ostID">
  <location ref="A3:B82" firstHeaderRow="1" firstDataRow="1" firstDataCol="1"/>
  <pivotFields count="4">
    <pivotField dataField="1"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ncludeNewItemsInFilter="1">
      <items count="79">
        <item x="12"/>
        <item x="69"/>
        <item x="63"/>
        <item x="66"/>
        <item x="1"/>
        <item x="64"/>
        <item x="47"/>
        <item x="77"/>
        <item x="29"/>
        <item x="48"/>
        <item x="18"/>
        <item x="33"/>
        <item x="24"/>
        <item x="45"/>
        <item x="23"/>
        <item x="30"/>
        <item x="52"/>
        <item x="38"/>
        <item x="36"/>
        <item x="65"/>
        <item x="76"/>
        <item x="4"/>
        <item x="31"/>
        <item x="56"/>
        <item x="19"/>
        <item x="27"/>
        <item x="0"/>
        <item x="16"/>
        <item x="61"/>
        <item x="32"/>
        <item x="58"/>
        <item x="15"/>
        <item x="55"/>
        <item x="26"/>
        <item x="46"/>
        <item x="71"/>
        <item x="51"/>
        <item x="37"/>
        <item x="10"/>
        <item x="17"/>
        <item x="62"/>
        <item x="70"/>
        <item x="35"/>
        <item x="41"/>
        <item x="40"/>
        <item x="75"/>
        <item x="22"/>
        <item x="3"/>
        <item x="54"/>
        <item x="6"/>
        <item x="67"/>
        <item x="57"/>
        <item x="60"/>
        <item x="34"/>
        <item x="59"/>
        <item x="72"/>
        <item x="13"/>
        <item x="11"/>
        <item x="20"/>
        <item x="39"/>
        <item x="2"/>
        <item x="49"/>
        <item x="28"/>
        <item x="25"/>
        <item x="68"/>
        <item x="73"/>
        <item x="74"/>
        <item x="5"/>
        <item x="42"/>
        <item x="7"/>
        <item x="43"/>
        <item x="21"/>
        <item x="50"/>
        <item x="44"/>
        <item x="9"/>
        <item x="8"/>
        <item x="53"/>
        <item x="14"/>
        <item t="default"/>
      </items>
    </pivotField>
    <pivotField numFmtId="164" showAll="0"/>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Count of Like_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3:B47" firstHeaderRow="1" firstDataRow="1" firstDataCol="1"/>
  <pivotFields count="8">
    <pivotField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axis="axisRow" showAll="0">
      <items count="34">
        <item x="26"/>
        <item x="10"/>
        <item x="25"/>
        <item x="16"/>
        <item x="28"/>
        <item x="15"/>
        <item x="14"/>
        <item x="1"/>
        <item x="3"/>
        <item x="23"/>
        <item x="12"/>
        <item x="7"/>
        <item x="8"/>
        <item x="18"/>
        <item x="19"/>
        <item x="17"/>
        <item x="22"/>
        <item x="21"/>
        <item x="6"/>
        <item x="13"/>
        <item x="11"/>
        <item x="31"/>
        <item x="27"/>
        <item x="0"/>
        <item x="29"/>
        <item x="30"/>
        <item x="24"/>
        <item x="4"/>
        <item x="9"/>
        <item x="5"/>
        <item x="20"/>
        <item x="32"/>
        <item x="2"/>
        <item t="default"/>
      </items>
    </pivotField>
  </pivotFields>
  <rowFields count="1">
    <field x="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User_ID" fld="0" subtotal="average" baseField="7" baseItem="0"/>
  </dataFields>
  <chartFormats count="1">
    <chartFormat chart="0"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2:L11" firstHeaderRow="1" firstDataRow="2" firstDataCol="1"/>
  <pivotFields count="4">
    <pivotField showAll="0"/>
    <pivotField dataField="1" showAll="0"/>
    <pivotField axis="axisCol" showAll="0">
      <items count="8">
        <item x="6"/>
        <item x="4"/>
        <item x="0"/>
        <item x="3"/>
        <item x="1"/>
        <item x="5"/>
        <item x="2"/>
        <item t="default"/>
      </items>
    </pivotField>
    <pivotField axis="axisRow" showAll="0">
      <items count="8">
        <item x="1"/>
        <item x="2"/>
        <item x="5"/>
        <item x="4"/>
        <item x="3"/>
        <item x="0"/>
        <item x="6"/>
        <item t="default"/>
      </items>
    </pivotField>
  </pivotFields>
  <rowFields count="1">
    <field x="3"/>
  </rowFields>
  <rowItems count="8">
    <i>
      <x/>
    </i>
    <i>
      <x v="1"/>
    </i>
    <i>
      <x v="2"/>
    </i>
    <i>
      <x v="3"/>
    </i>
    <i>
      <x v="4"/>
    </i>
    <i>
      <x v="5"/>
    </i>
    <i>
      <x v="6"/>
    </i>
    <i t="grand">
      <x/>
    </i>
  </rowItems>
  <colFields count="1">
    <field x="2"/>
  </colFields>
  <colItems count="8">
    <i>
      <x/>
    </i>
    <i>
      <x v="1"/>
    </i>
    <i>
      <x v="2"/>
    </i>
    <i>
      <x v="3"/>
    </i>
    <i>
      <x v="4"/>
    </i>
    <i>
      <x v="5"/>
    </i>
    <i>
      <x v="6"/>
    </i>
    <i t="grand">
      <x/>
    </i>
  </colItems>
  <dataFields count="1">
    <dataField name="Count of users" fld="1" subtotal="count" baseField="3"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H10:K44" firstHeaderRow="0" firstDataRow="1" firstDataCol="1"/>
  <pivotFields count="4">
    <pivotField axis="axisRow" showAll="0">
      <items count="34">
        <item x="26"/>
        <item x="10"/>
        <item x="25"/>
        <item x="16"/>
        <item x="28"/>
        <item x="15"/>
        <item x="14"/>
        <item x="1"/>
        <item x="3"/>
        <item x="23"/>
        <item x="12"/>
        <item x="7"/>
        <item x="8"/>
        <item x="18"/>
        <item x="19"/>
        <item x="17"/>
        <item x="22"/>
        <item x="21"/>
        <item x="6"/>
        <item x="13"/>
        <item x="11"/>
        <item x="31"/>
        <item x="27"/>
        <item x="0"/>
        <item x="29"/>
        <item x="30"/>
        <item x="24"/>
        <item x="4"/>
        <item x="9"/>
        <item x="5"/>
        <item x="20"/>
        <item x="32"/>
        <item x="2"/>
        <item t="default"/>
      </items>
    </pivotField>
    <pivotField dataField="1" showAll="0">
      <items count="2">
        <item x="0"/>
        <item t="default"/>
      </items>
    </pivotField>
    <pivotField dataField="1"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Sum of posts" fld="2" baseField="0" baseItem="0"/>
    <dataField name="Sum of likes" fld="3" baseField="0" baseItem="0"/>
    <dataField name="Sum of users" fld="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t_Date" sourceName="Post_Date">
  <pivotTables>
    <pivotTable tabId="7" name="PivotTable4"/>
  </pivotTables>
  <data>
    <tabular pivotCacheId="1">
      <items count="88">
        <i x="6"/>
        <i x="12"/>
        <i x="79" s="1"/>
        <i x="21"/>
        <i x="66"/>
        <i x="33"/>
        <i x="71"/>
        <i x="36"/>
        <i x="64"/>
        <i x="34"/>
        <i x="58"/>
        <i x="45"/>
        <i x="82"/>
        <i x="43"/>
        <i x="56"/>
        <i x="27"/>
        <i x="18"/>
        <i x="2"/>
        <i x="28"/>
        <i x="62"/>
        <i x="87"/>
        <i x="40"/>
        <i x="16"/>
        <i x="60"/>
        <i x="1"/>
        <i x="0"/>
        <i x="23"/>
        <i x="49"/>
        <i x="48"/>
        <i x="80"/>
        <i x="75"/>
        <i x="26"/>
        <i x="29"/>
        <i x="32"/>
        <i x="83"/>
        <i x="22"/>
        <i x="25"/>
        <i x="9"/>
        <i x="39"/>
        <i x="8"/>
        <i x="57"/>
        <i x="14"/>
        <i x="85"/>
        <i x="68"/>
        <i x="63"/>
        <i x="70"/>
        <i x="53"/>
        <i x="10"/>
        <i x="81"/>
        <i x="31"/>
        <i x="5"/>
        <i x="61"/>
        <i x="69"/>
        <i x="86"/>
        <i x="20"/>
        <i x="51"/>
        <i x="77"/>
        <i x="76"/>
        <i x="15"/>
        <i x="46"/>
        <i x="35"/>
        <i x="13"/>
        <i x="7"/>
        <i x="30"/>
        <i x="65"/>
        <i x="72"/>
        <i x="37"/>
        <i x="17"/>
        <i x="19"/>
        <i x="54"/>
        <i x="38"/>
        <i x="44"/>
        <i x="59"/>
        <i x="74"/>
        <i x="73"/>
        <i x="67"/>
        <i x="3"/>
        <i x="84"/>
        <i x="55"/>
        <i x="11"/>
        <i x="41"/>
        <i x="47"/>
        <i x="4"/>
        <i x="78"/>
        <i x="24"/>
        <i x="42"/>
        <i x="50"/>
        <i x="5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t_Date" cache="Slicer_Post_Date" caption="Post_Date" rowHeight="241300"/>
</slicers>
</file>

<file path=xl/tables/table1.xml><?xml version="1.0" encoding="utf-8"?>
<table xmlns="http://schemas.openxmlformats.org/spreadsheetml/2006/main" id="1" name="social_media_users" displayName="social_media_users" ref="A1:H34" totalsRowShown="0" headerRowDxfId="29" headerRowBorderDxfId="28" tableBorderDxfId="27">
  <autoFilter ref="A1:H34"/>
  <tableColumns count="8">
    <tableColumn id="1" name="User_ID"/>
    <tableColumn id="2" name="Username"/>
    <tableColumn id="3" name="Email"/>
    <tableColumn id="8" name="Domain" dataDxfId="26">
      <calculatedColumnFormula>RIGHT(C2,LEN(C2)-FIND("@",C2))</calculatedColumnFormula>
    </tableColumn>
    <tableColumn id="4" name="Join_Date" dataDxfId="25"/>
    <tableColumn id="5" name="City first name"/>
    <tableColumn id="10" name="city last name"/>
    <tableColumn id="6" name="city" dataDxfId="4">
      <calculatedColumnFormula>F2 &amp; " " &amp; G2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social_media_posts" displayName="social_media_posts" ref="A1:G101" totalsRowShown="0" headerRowDxfId="24" headerRowBorderDxfId="23" tableBorderDxfId="22">
  <autoFilter ref="A1:G101"/>
  <tableColumns count="7">
    <tableColumn id="1" name="Poster ID"/>
    <tableColumn id="2" name="User_ID"/>
    <tableColumn id="3" name="Content_Length"/>
    <tableColumn id="4" name="Post_Date" dataDxfId="21"/>
    <tableColumn id="5" name="post count" dataDxfId="20">
      <calculatedColumnFormula>COUNTIF(B:B, B2)</calculatedColumnFormula>
    </tableColumn>
    <tableColumn id="6" name="Average_content_length" dataDxfId="19">
      <calculatedColumnFormula>AVERAGEIF(B:B, B2,C:C )</calculatedColumnFormula>
    </tableColumn>
    <tableColumn id="7" name="Total"/>
  </tableColumns>
  <tableStyleInfo name="TableStyleMedium9" showFirstColumn="0" showLastColumn="0" showRowStripes="1" showColumnStripes="0"/>
</table>
</file>

<file path=xl/tables/table3.xml><?xml version="1.0" encoding="utf-8"?>
<table xmlns="http://schemas.openxmlformats.org/spreadsheetml/2006/main" id="3" name="social_media_likes" displayName="social_media_likes" ref="A1:D151" totalsRowShown="0" headerRowDxfId="18" headerRowBorderDxfId="17" tableBorderDxfId="16">
  <autoFilter ref="A1:D151"/>
  <tableColumns count="4">
    <tableColumn id="1" name="Like_ID"/>
    <tableColumn id="2" name="User_ID"/>
    <tableColumn id="3" name="Post_ID"/>
    <tableColumn id="4" name="Like_date" dataDxfId="15"/>
  </tableColumns>
  <tableStyleInfo name="TableStyleMedium9" showFirstColumn="0" showLastColumn="0" showRowStripes="1" showColumnStripes="0"/>
</table>
</file>

<file path=xl/tables/table4.xml><?xml version="1.0" encoding="utf-8"?>
<table xmlns="http://schemas.openxmlformats.org/spreadsheetml/2006/main" id="4" name="social_media_comments" displayName="social_media_comments" ref="A1:F121" totalsRowShown="0" headerRowDxfId="14" headerRowBorderDxfId="13" tableBorderDxfId="12">
  <autoFilter ref="A1:F121"/>
  <tableColumns count="6">
    <tableColumn id="1" name="Comment_ID"/>
    <tableColumn id="2" name="Post_ID"/>
    <tableColumn id="3" name="User_ID"/>
    <tableColumn id="4" name="Comment_Text"/>
    <tableColumn id="5" name="Comment_Date" dataDxfId="11"/>
    <tableColumn id="6" name="Vlookup" dataDxfId="10">
      <calculatedColumnFormula>VLOOKUP(C2, Users!A:B, 2,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social_media_friendships" displayName="social_media_friendships" ref="A1:E81" totalsRowShown="0" headerRowDxfId="9" headerRowBorderDxfId="8" tableBorderDxfId="7">
  <autoFilter ref="A1:E81"/>
  <tableColumns count="5">
    <tableColumn id="1" name="Friendship_ID"/>
    <tableColumn id="2" name="User_ID1"/>
    <tableColumn id="3" name="User_ID2"/>
    <tableColumn id="4" name="Since_Date" dataDxfId="6"/>
    <tableColumn id="5" name="months_last" dataDxfId="5">
      <calculatedColumnFormula>DATEDIF(D2, TODAY(), "m")</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5" name="users_posts_likes" displayName="users_posts_likes" ref="A1:D34" totalsRowShown="0">
  <autoFilter ref="A1:D34"/>
  <tableColumns count="4">
    <tableColumn id="1" name="city">
      <calculatedColumnFormula>(Users!H2:H1000)</calculatedColumnFormula>
    </tableColumn>
    <tableColumn id="2" name="users">
      <calculatedColumnFormula>COUNTIF(Users!H:H, A2)</calculatedColumnFormula>
    </tableColumn>
    <tableColumn id="3" name="posts">
      <calculatedColumnFormula>SUMPRODUCT((Users!H$2:H$100=A2)*(COUNTIF(Posts!B$2:B$100, Users!A$2:A$100)))</calculatedColumnFormula>
    </tableColumn>
    <tableColumn id="4" name="likes">
      <calculatedColumnFormula>SUMPRODUCT((Users!H$2:H$100=A2)*(COUNTIF(Likes!B$2:B$100, Users!A$2:A$100)))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10" workbookViewId="0">
      <selection activeCell="D26" sqref="D26"/>
    </sheetView>
  </sheetViews>
  <sheetFormatPr defaultRowHeight="15"/>
  <cols>
    <col min="1" max="1" width="16.42578125" customWidth="1"/>
    <col min="2" max="2" width="16" customWidth="1"/>
    <col min="3" max="3" width="34" customWidth="1"/>
    <col min="4" max="4" width="19.42578125" customWidth="1"/>
    <col min="5" max="5" width="13.28515625" customWidth="1"/>
    <col min="6" max="6" width="18.42578125" customWidth="1"/>
    <col min="7" max="7" width="18.28515625" customWidth="1"/>
    <col min="8" max="8" width="17.42578125" customWidth="1"/>
  </cols>
  <sheetData>
    <row r="1" spans="1:8">
      <c r="A1" s="2" t="s">
        <v>0</v>
      </c>
      <c r="B1" s="2" t="s">
        <v>1</v>
      </c>
      <c r="C1" s="2" t="s">
        <v>2</v>
      </c>
      <c r="D1" s="2" t="s">
        <v>220</v>
      </c>
      <c r="E1" s="2" t="s">
        <v>3</v>
      </c>
      <c r="F1" s="4" t="s">
        <v>263</v>
      </c>
      <c r="G1" s="4" t="s">
        <v>264</v>
      </c>
      <c r="H1" s="4" t="s">
        <v>258</v>
      </c>
    </row>
    <row r="2" spans="1:8">
      <c r="A2">
        <v>1</v>
      </c>
      <c r="B2" t="s">
        <v>4</v>
      </c>
      <c r="C2" t="s">
        <v>5</v>
      </c>
      <c r="D2" t="str">
        <f t="shared" ref="D2:D34" si="0">RIGHT(C2,LEN(C2)-FIND("@",C2))</f>
        <v>hotmail.com</v>
      </c>
      <c r="E2" s="3">
        <v>45335</v>
      </c>
      <c r="F2" t="s">
        <v>221</v>
      </c>
      <c r="G2" t="s">
        <v>222</v>
      </c>
      <c r="H2" t="str">
        <f t="shared" ref="H2:H34" si="1">F2 &amp; " " &amp; G2</f>
        <v>New Krystal</v>
      </c>
    </row>
    <row r="3" spans="1:8">
      <c r="A3">
        <v>2</v>
      </c>
      <c r="B3" t="s">
        <v>6</v>
      </c>
      <c r="C3" t="s">
        <v>7</v>
      </c>
      <c r="D3" t="str">
        <f t="shared" si="0"/>
        <v>mayo.com</v>
      </c>
      <c r="E3" s="3">
        <v>45364</v>
      </c>
      <c r="F3" t="s">
        <v>223</v>
      </c>
      <c r="G3" t="s">
        <v>224</v>
      </c>
      <c r="H3" t="str">
        <f t="shared" si="1"/>
        <v>East Jennifer</v>
      </c>
    </row>
    <row r="4" spans="1:8">
      <c r="A4">
        <v>3</v>
      </c>
      <c r="B4" t="s">
        <v>8</v>
      </c>
      <c r="C4" t="s">
        <v>9</v>
      </c>
      <c r="D4" t="str">
        <f t="shared" si="0"/>
        <v>jenkins-martinez.com</v>
      </c>
      <c r="E4" s="3">
        <v>45395</v>
      </c>
      <c r="F4" t="s">
        <v>225</v>
      </c>
      <c r="G4" t="s">
        <v>226</v>
      </c>
      <c r="H4" t="str">
        <f t="shared" si="1"/>
        <v>West Richardchester</v>
      </c>
    </row>
    <row r="5" spans="1:8">
      <c r="A5">
        <v>4</v>
      </c>
      <c r="B5" t="s">
        <v>10</v>
      </c>
      <c r="C5" t="s">
        <v>11</v>
      </c>
      <c r="D5" t="str">
        <f t="shared" si="0"/>
        <v>gmail.com</v>
      </c>
      <c r="E5" s="3">
        <v>45425</v>
      </c>
      <c r="F5" t="s">
        <v>223</v>
      </c>
      <c r="G5" t="s">
        <v>227</v>
      </c>
      <c r="H5" t="str">
        <f t="shared" si="1"/>
        <v>East Luisberg</v>
      </c>
    </row>
    <row r="6" spans="1:8">
      <c r="A6">
        <v>5</v>
      </c>
      <c r="B6" t="s">
        <v>12</v>
      </c>
      <c r="C6" t="s">
        <v>13</v>
      </c>
      <c r="D6" t="str">
        <f t="shared" si="0"/>
        <v>cruz-sullivan.com</v>
      </c>
      <c r="E6" s="3">
        <v>45456</v>
      </c>
      <c r="F6" t="s">
        <v>228</v>
      </c>
      <c r="G6" t="s">
        <v>229</v>
      </c>
      <c r="H6" t="str">
        <f t="shared" si="1"/>
        <v>South Kylemouth</v>
      </c>
    </row>
    <row r="7" spans="1:8">
      <c r="A7">
        <v>7</v>
      </c>
      <c r="B7" t="s">
        <v>14</v>
      </c>
      <c r="C7" t="s">
        <v>15</v>
      </c>
      <c r="D7" t="str">
        <f t="shared" si="0"/>
        <v>savage.com</v>
      </c>
      <c r="E7" s="3">
        <v>45517</v>
      </c>
      <c r="F7" t="s">
        <v>16</v>
      </c>
      <c r="H7" t="str">
        <f t="shared" si="1"/>
        <v xml:space="preserve">Taraberg </v>
      </c>
    </row>
    <row r="8" spans="1:8">
      <c r="A8">
        <v>8</v>
      </c>
      <c r="B8" t="s">
        <v>17</v>
      </c>
      <c r="C8" t="s">
        <v>18</v>
      </c>
      <c r="D8" t="str">
        <f t="shared" si="0"/>
        <v>horton.com</v>
      </c>
      <c r="E8" s="3">
        <v>45548</v>
      </c>
      <c r="F8" t="s">
        <v>19</v>
      </c>
      <c r="H8" t="str">
        <f t="shared" si="1"/>
        <v xml:space="preserve">Leahborough </v>
      </c>
    </row>
    <row r="9" spans="1:8">
      <c r="A9">
        <v>9</v>
      </c>
      <c r="B9" t="s">
        <v>20</v>
      </c>
      <c r="C9" t="s">
        <v>21</v>
      </c>
      <c r="D9" t="str">
        <f t="shared" si="0"/>
        <v>huang.net</v>
      </c>
      <c r="E9" s="3">
        <v>45578</v>
      </c>
      <c r="F9" t="s">
        <v>22</v>
      </c>
      <c r="H9" t="str">
        <f t="shared" si="1"/>
        <v xml:space="preserve">Garciashire </v>
      </c>
    </row>
    <row r="10" spans="1:8">
      <c r="A10">
        <v>11</v>
      </c>
      <c r="B10" t="s">
        <v>23</v>
      </c>
      <c r="C10" t="s">
        <v>24</v>
      </c>
      <c r="D10" t="str">
        <f t="shared" si="0"/>
        <v>lopez.com</v>
      </c>
      <c r="E10" s="3">
        <v>45639</v>
      </c>
      <c r="F10" t="s">
        <v>25</v>
      </c>
      <c r="H10" t="str">
        <f t="shared" si="1"/>
        <v xml:space="preserve">Heatherland </v>
      </c>
    </row>
    <row r="11" spans="1:8">
      <c r="A11">
        <v>13</v>
      </c>
      <c r="B11" t="s">
        <v>26</v>
      </c>
      <c r="C11" t="s">
        <v>27</v>
      </c>
      <c r="D11" t="str">
        <f t="shared" si="0"/>
        <v>delgado.net</v>
      </c>
      <c r="E11" s="3">
        <v>45701</v>
      </c>
      <c r="F11" t="s">
        <v>28</v>
      </c>
      <c r="H11" t="str">
        <f t="shared" si="1"/>
        <v xml:space="preserve">Stephenbury </v>
      </c>
    </row>
    <row r="12" spans="1:8">
      <c r="A12">
        <v>14</v>
      </c>
      <c r="B12" t="s">
        <v>29</v>
      </c>
      <c r="C12" t="s">
        <v>30</v>
      </c>
      <c r="D12" t="str">
        <f t="shared" si="0"/>
        <v>graves.com</v>
      </c>
      <c r="E12" s="3">
        <v>45729</v>
      </c>
      <c r="F12" t="s">
        <v>31</v>
      </c>
      <c r="H12" t="str">
        <f t="shared" si="1"/>
        <v xml:space="preserve">Andreaborough </v>
      </c>
    </row>
    <row r="13" spans="1:8">
      <c r="A13">
        <v>15</v>
      </c>
      <c r="B13" t="s">
        <v>32</v>
      </c>
      <c r="C13" t="s">
        <v>33</v>
      </c>
      <c r="D13" t="str">
        <f t="shared" si="0"/>
        <v>norton.info</v>
      </c>
      <c r="E13" s="3">
        <v>45760</v>
      </c>
      <c r="F13" t="s">
        <v>34</v>
      </c>
      <c r="H13" t="str">
        <f t="shared" si="1"/>
        <v xml:space="preserve">Morrisfurt </v>
      </c>
    </row>
    <row r="14" spans="1:8">
      <c r="A14">
        <v>16</v>
      </c>
      <c r="B14" t="s">
        <v>35</v>
      </c>
      <c r="C14" t="s">
        <v>36</v>
      </c>
      <c r="D14" t="str">
        <f t="shared" si="0"/>
        <v>griffin-herring.com</v>
      </c>
      <c r="E14" s="3">
        <v>45790</v>
      </c>
      <c r="F14" t="s">
        <v>223</v>
      </c>
      <c r="G14" t="s">
        <v>230</v>
      </c>
      <c r="H14" t="str">
        <f t="shared" si="1"/>
        <v>East Taylorfurt</v>
      </c>
    </row>
    <row r="15" spans="1:8">
      <c r="A15">
        <v>18</v>
      </c>
      <c r="B15" t="s">
        <v>37</v>
      </c>
      <c r="C15" t="s">
        <v>38</v>
      </c>
      <c r="D15" t="str">
        <f t="shared" si="0"/>
        <v>smith-robertson.com</v>
      </c>
      <c r="E15" s="3">
        <v>45851</v>
      </c>
      <c r="F15" t="s">
        <v>39</v>
      </c>
      <c r="H15" t="str">
        <f t="shared" si="1"/>
        <v xml:space="preserve">Mooreshire </v>
      </c>
    </row>
    <row r="16" spans="1:8">
      <c r="A16">
        <v>20</v>
      </c>
      <c r="B16" t="s">
        <v>40</v>
      </c>
      <c r="C16" t="s">
        <v>41</v>
      </c>
      <c r="D16" t="str">
        <f t="shared" si="0"/>
        <v>long-golden.biz</v>
      </c>
      <c r="E16" s="3">
        <v>45913</v>
      </c>
      <c r="F16" t="s">
        <v>42</v>
      </c>
      <c r="H16" t="str">
        <f t="shared" si="1"/>
        <v xml:space="preserve">Danielhaven </v>
      </c>
    </row>
    <row r="17" spans="1:8">
      <c r="A17">
        <v>21</v>
      </c>
      <c r="B17" t="s">
        <v>43</v>
      </c>
      <c r="C17" t="s">
        <v>44</v>
      </c>
      <c r="D17" t="str">
        <f t="shared" si="0"/>
        <v>yahoo.com</v>
      </c>
      <c r="E17" s="3">
        <v>45943</v>
      </c>
      <c r="F17" t="s">
        <v>45</v>
      </c>
      <c r="H17" t="str">
        <f t="shared" si="1"/>
        <v xml:space="preserve">Cruzfurt </v>
      </c>
    </row>
    <row r="18" spans="1:8">
      <c r="A18">
        <v>22</v>
      </c>
      <c r="B18" t="s">
        <v>46</v>
      </c>
      <c r="C18" t="s">
        <v>47</v>
      </c>
      <c r="D18" t="str">
        <f t="shared" si="0"/>
        <v>hicks.com</v>
      </c>
      <c r="E18" s="3">
        <v>45974</v>
      </c>
      <c r="F18" t="s">
        <v>48</v>
      </c>
      <c r="H18" t="str">
        <f t="shared" si="1"/>
        <v xml:space="preserve">Calderonbury </v>
      </c>
    </row>
    <row r="19" spans="1:8">
      <c r="A19">
        <v>23</v>
      </c>
      <c r="B19" t="s">
        <v>49</v>
      </c>
      <c r="C19" t="s">
        <v>50</v>
      </c>
      <c r="D19" t="str">
        <f t="shared" si="0"/>
        <v>wilson.com</v>
      </c>
      <c r="E19" s="3">
        <v>46004</v>
      </c>
      <c r="F19" t="s">
        <v>231</v>
      </c>
      <c r="G19" t="s">
        <v>232</v>
      </c>
      <c r="H19" t="str">
        <f t="shared" si="1"/>
        <v>Lake Eric</v>
      </c>
    </row>
    <row r="20" spans="1:8">
      <c r="A20">
        <v>24</v>
      </c>
      <c r="B20" t="s">
        <v>51</v>
      </c>
      <c r="C20" t="s">
        <v>52</v>
      </c>
      <c r="D20" t="str">
        <f t="shared" si="0"/>
        <v>chavez-robinson.com</v>
      </c>
      <c r="E20" s="3">
        <v>46035</v>
      </c>
      <c r="F20" t="s">
        <v>53</v>
      </c>
      <c r="H20" t="str">
        <f t="shared" si="1"/>
        <v xml:space="preserve">Hollandmouth </v>
      </c>
    </row>
    <row r="21" spans="1:8">
      <c r="A21">
        <v>25</v>
      </c>
      <c r="B21" t="s">
        <v>54</v>
      </c>
      <c r="C21" t="s">
        <v>55</v>
      </c>
      <c r="D21" t="str">
        <f t="shared" si="0"/>
        <v>schneider.org</v>
      </c>
      <c r="E21" s="1">
        <v>45853</v>
      </c>
      <c r="F21" t="s">
        <v>56</v>
      </c>
      <c r="H21" t="str">
        <f t="shared" si="1"/>
        <v xml:space="preserve">Kennethside </v>
      </c>
    </row>
    <row r="22" spans="1:8">
      <c r="A22">
        <v>27</v>
      </c>
      <c r="B22" t="s">
        <v>57</v>
      </c>
      <c r="C22" t="s">
        <v>58</v>
      </c>
      <c r="D22" t="str">
        <f t="shared" si="0"/>
        <v>thomas-newman.biz</v>
      </c>
      <c r="E22" s="1">
        <v>45846</v>
      </c>
      <c r="F22" t="s">
        <v>59</v>
      </c>
      <c r="H22" t="str">
        <f t="shared" si="1"/>
        <v xml:space="preserve">Walterland </v>
      </c>
    </row>
    <row r="23" spans="1:8">
      <c r="A23">
        <v>28</v>
      </c>
      <c r="B23" t="s">
        <v>60</v>
      </c>
      <c r="C23" t="s">
        <v>61</v>
      </c>
      <c r="D23" t="str">
        <f t="shared" si="0"/>
        <v>graham.biz</v>
      </c>
      <c r="E23" s="1">
        <v>45194</v>
      </c>
      <c r="F23" t="s">
        <v>62</v>
      </c>
      <c r="H23" t="str">
        <f t="shared" si="1"/>
        <v xml:space="preserve">Lauraberg </v>
      </c>
    </row>
    <row r="24" spans="1:8">
      <c r="A24">
        <v>31</v>
      </c>
      <c r="B24" t="s">
        <v>63</v>
      </c>
      <c r="C24" t="s">
        <v>64</v>
      </c>
      <c r="D24" t="str">
        <f t="shared" si="0"/>
        <v>cook.com</v>
      </c>
      <c r="E24" s="1">
        <v>45548</v>
      </c>
      <c r="F24" t="s">
        <v>231</v>
      </c>
      <c r="G24" t="s">
        <v>233</v>
      </c>
      <c r="H24" t="str">
        <f t="shared" si="1"/>
        <v>Lake Nathan</v>
      </c>
    </row>
    <row r="25" spans="1:8">
      <c r="A25">
        <v>33</v>
      </c>
      <c r="B25" t="s">
        <v>65</v>
      </c>
      <c r="C25" t="s">
        <v>66</v>
      </c>
      <c r="D25" t="str">
        <f t="shared" si="0"/>
        <v>gregory.biz</v>
      </c>
      <c r="E25" s="1">
        <v>45265</v>
      </c>
      <c r="F25" t="s">
        <v>223</v>
      </c>
      <c r="G25" t="s">
        <v>234</v>
      </c>
      <c r="H25" t="str">
        <f t="shared" si="1"/>
        <v>East Sharontown</v>
      </c>
    </row>
    <row r="26" spans="1:8">
      <c r="A26">
        <v>38</v>
      </c>
      <c r="B26" t="s">
        <v>67</v>
      </c>
      <c r="C26" t="s">
        <v>68</v>
      </c>
      <c r="D26" t="str">
        <f t="shared" si="0"/>
        <v>clayton-gonzalez.com</v>
      </c>
      <c r="E26" s="1">
        <v>45824</v>
      </c>
      <c r="F26" t="s">
        <v>228</v>
      </c>
      <c r="G26" t="s">
        <v>235</v>
      </c>
      <c r="H26" t="str">
        <f t="shared" si="1"/>
        <v>South Brendafurt</v>
      </c>
    </row>
    <row r="27" spans="1:8">
      <c r="A27">
        <v>39</v>
      </c>
      <c r="B27" t="s">
        <v>69</v>
      </c>
      <c r="C27" t="s">
        <v>70</v>
      </c>
      <c r="D27" t="str">
        <f t="shared" si="0"/>
        <v>morales.org</v>
      </c>
      <c r="E27" s="1">
        <v>45197</v>
      </c>
      <c r="F27" t="s">
        <v>71</v>
      </c>
      <c r="H27" t="str">
        <f t="shared" si="1"/>
        <v xml:space="preserve">Bushstad </v>
      </c>
    </row>
    <row r="28" spans="1:8">
      <c r="A28">
        <v>40</v>
      </c>
      <c r="B28" t="s">
        <v>72</v>
      </c>
      <c r="C28" t="s">
        <v>73</v>
      </c>
      <c r="D28" t="str">
        <f t="shared" si="0"/>
        <v>buchanan-sawyer.com</v>
      </c>
      <c r="E28" s="1">
        <v>45464</v>
      </c>
      <c r="F28" t="s">
        <v>74</v>
      </c>
      <c r="H28" t="str">
        <f t="shared" si="1"/>
        <v xml:space="preserve">Amandafurt </v>
      </c>
    </row>
    <row r="29" spans="1:8">
      <c r="A29">
        <v>41</v>
      </c>
      <c r="B29" t="s">
        <v>75</v>
      </c>
      <c r="C29" t="s">
        <v>76</v>
      </c>
      <c r="D29" t="str">
        <f t="shared" si="0"/>
        <v>keller.com</v>
      </c>
      <c r="E29" s="1">
        <v>45415</v>
      </c>
      <c r="F29" t="s">
        <v>221</v>
      </c>
      <c r="G29" t="s">
        <v>236</v>
      </c>
      <c r="H29" t="str">
        <f t="shared" si="1"/>
        <v>New David</v>
      </c>
    </row>
    <row r="30" spans="1:8">
      <c r="A30">
        <v>42</v>
      </c>
      <c r="B30" t="s">
        <v>77</v>
      </c>
      <c r="C30" t="s">
        <v>78</v>
      </c>
      <c r="D30" t="str">
        <f t="shared" si="0"/>
        <v>whitehead-harris.com</v>
      </c>
      <c r="E30" s="1">
        <v>45426</v>
      </c>
      <c r="F30" t="s">
        <v>79</v>
      </c>
      <c r="H30" t="str">
        <f t="shared" si="1"/>
        <v xml:space="preserve">Christopherside </v>
      </c>
    </row>
    <row r="31" spans="1:8">
      <c r="A31">
        <v>43</v>
      </c>
      <c r="B31" t="s">
        <v>80</v>
      </c>
      <c r="C31" t="s">
        <v>81</v>
      </c>
      <c r="D31" t="str">
        <f t="shared" si="0"/>
        <v>walker.com</v>
      </c>
      <c r="E31" s="1">
        <v>45237</v>
      </c>
      <c r="F31" t="s">
        <v>237</v>
      </c>
      <c r="G31" t="s">
        <v>238</v>
      </c>
      <c r="H31" t="str">
        <f t="shared" si="1"/>
        <v>North Anna</v>
      </c>
    </row>
    <row r="32" spans="1:8">
      <c r="A32">
        <v>46</v>
      </c>
      <c r="B32" t="s">
        <v>82</v>
      </c>
      <c r="C32" t="s">
        <v>83</v>
      </c>
      <c r="D32" t="str">
        <f t="shared" si="0"/>
        <v>ramos-ballard.com</v>
      </c>
      <c r="E32" s="1">
        <v>45676</v>
      </c>
      <c r="F32" t="s">
        <v>239</v>
      </c>
      <c r="G32" t="s">
        <v>240</v>
      </c>
      <c r="H32" t="str">
        <f t="shared" si="1"/>
        <v>Port Lanceland</v>
      </c>
    </row>
    <row r="33" spans="1:8">
      <c r="A33">
        <v>49</v>
      </c>
      <c r="B33" t="s">
        <v>84</v>
      </c>
      <c r="C33" t="s">
        <v>85</v>
      </c>
      <c r="D33" t="str">
        <f t="shared" si="0"/>
        <v>whitaker.info</v>
      </c>
      <c r="E33" s="1">
        <v>45803</v>
      </c>
      <c r="F33" t="s">
        <v>221</v>
      </c>
      <c r="G33" t="s">
        <v>241</v>
      </c>
      <c r="H33" t="str">
        <f t="shared" si="1"/>
        <v>New Amanda</v>
      </c>
    </row>
    <row r="34" spans="1:8">
      <c r="A34">
        <v>50</v>
      </c>
      <c r="B34" t="s">
        <v>86</v>
      </c>
      <c r="C34" t="s">
        <v>87</v>
      </c>
      <c r="D34" t="str">
        <f t="shared" si="0"/>
        <v>rice-schmidt.com</v>
      </c>
      <c r="E34" s="1">
        <v>45556</v>
      </c>
      <c r="F34" t="s">
        <v>88</v>
      </c>
      <c r="H34" t="str">
        <f t="shared" si="1"/>
        <v xml:space="preserve">Watsonton </v>
      </c>
    </row>
  </sheetData>
  <conditionalFormatting sqref="E1:E34">
    <cfRule type="aboveAverage" priority="4" aboveAverage="0"/>
  </conditionalFormatting>
  <conditionalFormatting sqref="E1:E1048576">
    <cfRule type="expression" dxfId="3" priority="1">
      <formula>E2 &lt; DATE(2023,1,1)</formula>
    </cfRule>
    <cfRule type="expression" dxfId="2" priority="2">
      <formula>E2 &lt; DATE(2023,1,1)</formula>
    </cfRule>
    <cfRule type="timePeriod" dxfId="1" priority="3" timePeriod="lastMonth">
      <formula>AND(MONTH(E1)=MONTH(EDATE(TODAY(),0-1)),YEAR(E1)=YEAR(EDATE(TODAY(),0-1)))</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I15" sqref="I15"/>
    </sheetView>
  </sheetViews>
  <sheetFormatPr defaultRowHeight="15"/>
  <cols>
    <col min="1" max="1" width="13.5703125" customWidth="1"/>
    <col min="2" max="2" width="14.28515625" customWidth="1"/>
    <col min="3" max="3" width="20.140625" customWidth="1"/>
    <col min="4" max="4" width="17.85546875" customWidth="1"/>
    <col min="5" max="5" width="17.140625" customWidth="1"/>
    <col min="6" max="6" width="22" customWidth="1"/>
    <col min="7" max="7" width="16.7109375" customWidth="1"/>
  </cols>
  <sheetData>
    <row r="1" spans="1:7">
      <c r="A1" s="4" t="s">
        <v>242</v>
      </c>
      <c r="B1" s="2" t="s">
        <v>0</v>
      </c>
      <c r="C1" s="2" t="s">
        <v>90</v>
      </c>
      <c r="D1" s="2" t="s">
        <v>91</v>
      </c>
      <c r="E1" s="4" t="s">
        <v>243</v>
      </c>
      <c r="F1" s="4" t="s">
        <v>244</v>
      </c>
      <c r="G1" s="4" t="s">
        <v>245</v>
      </c>
    </row>
    <row r="2" spans="1:7">
      <c r="A2">
        <v>1</v>
      </c>
      <c r="B2">
        <v>13</v>
      </c>
      <c r="C2">
        <v>191</v>
      </c>
      <c r="D2" s="1">
        <v>45659</v>
      </c>
      <c r="E2">
        <f t="shared" ref="E2:E33" si="0">COUNTIF(B:B, B2)</f>
        <v>3</v>
      </c>
      <c r="F2">
        <f t="shared" ref="F2:F33" si="1">AVERAGEIF(B:B, B2,C:C )</f>
        <v>149.66666666666666</v>
      </c>
    </row>
    <row r="3" spans="1:7">
      <c r="A3">
        <v>2</v>
      </c>
      <c r="B3">
        <v>8</v>
      </c>
      <c r="C3">
        <v>175</v>
      </c>
      <c r="D3" s="1">
        <v>45647</v>
      </c>
      <c r="E3">
        <f t="shared" si="0"/>
        <v>4</v>
      </c>
      <c r="F3">
        <f t="shared" si="1"/>
        <v>116.25</v>
      </c>
    </row>
    <row r="4" spans="1:7">
      <c r="A4">
        <v>3</v>
      </c>
      <c r="B4">
        <v>18</v>
      </c>
      <c r="C4">
        <v>23</v>
      </c>
      <c r="D4" s="1">
        <v>45624</v>
      </c>
      <c r="E4">
        <f t="shared" si="0"/>
        <v>1</v>
      </c>
      <c r="F4">
        <f t="shared" si="1"/>
        <v>23</v>
      </c>
    </row>
    <row r="5" spans="1:7">
      <c r="A5">
        <v>4</v>
      </c>
      <c r="B5">
        <v>2</v>
      </c>
      <c r="C5">
        <v>152</v>
      </c>
      <c r="D5" s="1">
        <v>45624</v>
      </c>
      <c r="E5">
        <f t="shared" si="0"/>
        <v>2</v>
      </c>
      <c r="F5">
        <f t="shared" si="1"/>
        <v>145.5</v>
      </c>
    </row>
    <row r="6" spans="1:7">
      <c r="A6">
        <v>5</v>
      </c>
      <c r="B6">
        <v>5</v>
      </c>
      <c r="C6">
        <v>112</v>
      </c>
      <c r="D6" s="1">
        <v>45841</v>
      </c>
      <c r="E6">
        <f t="shared" si="0"/>
        <v>2</v>
      </c>
      <c r="F6">
        <f t="shared" si="1"/>
        <v>75</v>
      </c>
    </row>
    <row r="7" spans="1:7">
      <c r="A7">
        <v>6</v>
      </c>
      <c r="B7">
        <v>49</v>
      </c>
      <c r="C7">
        <v>22</v>
      </c>
      <c r="D7" s="1">
        <v>45887</v>
      </c>
      <c r="E7">
        <f t="shared" si="0"/>
        <v>5</v>
      </c>
      <c r="F7">
        <f t="shared" si="1"/>
        <v>110.2</v>
      </c>
    </row>
    <row r="8" spans="1:7">
      <c r="A8">
        <v>7</v>
      </c>
      <c r="B8">
        <v>8</v>
      </c>
      <c r="C8">
        <v>92</v>
      </c>
      <c r="D8" s="1">
        <v>45737</v>
      </c>
      <c r="E8">
        <f t="shared" si="0"/>
        <v>4</v>
      </c>
      <c r="F8">
        <f t="shared" si="1"/>
        <v>116.25</v>
      </c>
    </row>
    <row r="9" spans="1:7">
      <c r="A9">
        <v>8</v>
      </c>
      <c r="B9">
        <v>13</v>
      </c>
      <c r="C9">
        <v>69</v>
      </c>
      <c r="D9" s="1">
        <v>45551</v>
      </c>
      <c r="E9">
        <f t="shared" si="0"/>
        <v>3</v>
      </c>
      <c r="F9">
        <f t="shared" si="1"/>
        <v>149.66666666666666</v>
      </c>
    </row>
    <row r="10" spans="1:7">
      <c r="A10">
        <v>9</v>
      </c>
      <c r="B10">
        <v>14</v>
      </c>
      <c r="C10">
        <v>70</v>
      </c>
      <c r="D10" s="1">
        <v>45779</v>
      </c>
      <c r="E10">
        <f t="shared" si="0"/>
        <v>2</v>
      </c>
      <c r="F10">
        <f t="shared" si="1"/>
        <v>131.5</v>
      </c>
    </row>
    <row r="11" spans="1:7">
      <c r="A11">
        <v>10</v>
      </c>
      <c r="B11">
        <v>11</v>
      </c>
      <c r="C11">
        <v>187</v>
      </c>
      <c r="D11" s="1">
        <v>45703</v>
      </c>
      <c r="E11">
        <f t="shared" si="0"/>
        <v>6</v>
      </c>
      <c r="F11">
        <f t="shared" si="1"/>
        <v>124.83333333333333</v>
      </c>
    </row>
    <row r="12" spans="1:7">
      <c r="A12">
        <v>11</v>
      </c>
      <c r="B12">
        <v>40</v>
      </c>
      <c r="C12">
        <v>67</v>
      </c>
      <c r="D12" s="1">
        <v>45694</v>
      </c>
      <c r="E12">
        <f t="shared" si="0"/>
        <v>2</v>
      </c>
      <c r="F12">
        <f t="shared" si="1"/>
        <v>59</v>
      </c>
    </row>
    <row r="13" spans="1:7">
      <c r="A13">
        <v>12</v>
      </c>
      <c r="B13">
        <v>45</v>
      </c>
      <c r="C13">
        <v>96</v>
      </c>
      <c r="D13" s="1">
        <v>45728</v>
      </c>
      <c r="E13">
        <f t="shared" si="0"/>
        <v>3</v>
      </c>
      <c r="F13">
        <f t="shared" si="1"/>
        <v>100.33333333333333</v>
      </c>
    </row>
    <row r="14" spans="1:7">
      <c r="A14">
        <v>13</v>
      </c>
      <c r="B14">
        <v>33</v>
      </c>
      <c r="C14">
        <v>93</v>
      </c>
      <c r="D14" s="1">
        <v>45850</v>
      </c>
      <c r="E14">
        <f t="shared" si="0"/>
        <v>2</v>
      </c>
      <c r="F14">
        <f t="shared" si="1"/>
        <v>56</v>
      </c>
    </row>
    <row r="15" spans="1:7">
      <c r="A15">
        <v>14</v>
      </c>
      <c r="B15">
        <v>19</v>
      </c>
      <c r="C15">
        <v>37</v>
      </c>
      <c r="D15" s="1">
        <v>45554</v>
      </c>
      <c r="E15">
        <f t="shared" si="0"/>
        <v>4</v>
      </c>
      <c r="F15">
        <f t="shared" si="1"/>
        <v>107.25</v>
      </c>
    </row>
    <row r="16" spans="1:7">
      <c r="A16">
        <v>15</v>
      </c>
      <c r="B16">
        <v>33</v>
      </c>
      <c r="C16">
        <v>19</v>
      </c>
      <c r="D16" s="1">
        <v>45776</v>
      </c>
      <c r="E16">
        <f t="shared" si="0"/>
        <v>2</v>
      </c>
      <c r="F16">
        <f t="shared" si="1"/>
        <v>56</v>
      </c>
    </row>
    <row r="17" spans="1:6">
      <c r="A17">
        <v>16</v>
      </c>
      <c r="B17">
        <v>24</v>
      </c>
      <c r="C17">
        <v>93</v>
      </c>
      <c r="D17" s="1">
        <v>45705</v>
      </c>
      <c r="E17">
        <f t="shared" si="0"/>
        <v>2</v>
      </c>
      <c r="F17">
        <f t="shared" si="1"/>
        <v>53.5</v>
      </c>
    </row>
    <row r="18" spans="1:6">
      <c r="A18">
        <v>17</v>
      </c>
      <c r="B18">
        <v>19</v>
      </c>
      <c r="C18">
        <v>124</v>
      </c>
      <c r="D18" s="1">
        <v>45760</v>
      </c>
      <c r="E18">
        <f t="shared" si="0"/>
        <v>4</v>
      </c>
      <c r="F18">
        <f t="shared" si="1"/>
        <v>107.25</v>
      </c>
    </row>
    <row r="19" spans="1:6">
      <c r="A19">
        <v>18</v>
      </c>
      <c r="B19">
        <v>19</v>
      </c>
      <c r="C19">
        <v>153</v>
      </c>
      <c r="D19" s="1">
        <v>45639</v>
      </c>
      <c r="E19">
        <f t="shared" si="0"/>
        <v>4</v>
      </c>
      <c r="F19">
        <f t="shared" si="1"/>
        <v>107.25</v>
      </c>
    </row>
    <row r="20" spans="1:6">
      <c r="A20">
        <v>19</v>
      </c>
      <c r="B20">
        <v>20</v>
      </c>
      <c r="C20">
        <v>182</v>
      </c>
      <c r="D20" s="1">
        <v>45794</v>
      </c>
      <c r="E20">
        <f t="shared" si="0"/>
        <v>2</v>
      </c>
      <c r="F20">
        <f t="shared" si="1"/>
        <v>121</v>
      </c>
    </row>
    <row r="21" spans="1:6">
      <c r="A21">
        <v>20</v>
      </c>
      <c r="B21">
        <v>9</v>
      </c>
      <c r="C21">
        <v>40</v>
      </c>
      <c r="D21" s="1">
        <v>45621</v>
      </c>
      <c r="E21">
        <f t="shared" si="0"/>
        <v>2</v>
      </c>
      <c r="F21">
        <f t="shared" si="1"/>
        <v>117</v>
      </c>
    </row>
    <row r="22" spans="1:6">
      <c r="A22">
        <v>21</v>
      </c>
      <c r="B22">
        <v>7</v>
      </c>
      <c r="C22">
        <v>129</v>
      </c>
      <c r="D22" s="1">
        <v>45801</v>
      </c>
      <c r="E22">
        <f t="shared" si="0"/>
        <v>2</v>
      </c>
      <c r="F22">
        <f t="shared" si="1"/>
        <v>95.5</v>
      </c>
    </row>
    <row r="23" spans="1:6">
      <c r="A23">
        <v>22</v>
      </c>
      <c r="B23">
        <v>8</v>
      </c>
      <c r="C23">
        <v>84</v>
      </c>
      <c r="D23" s="1">
        <v>45750</v>
      </c>
      <c r="E23">
        <f t="shared" si="0"/>
        <v>4</v>
      </c>
      <c r="F23">
        <f t="shared" si="1"/>
        <v>116.25</v>
      </c>
    </row>
    <row r="24" spans="1:6">
      <c r="A24">
        <v>23</v>
      </c>
      <c r="B24">
        <v>11</v>
      </c>
      <c r="C24">
        <v>158</v>
      </c>
      <c r="D24" s="1">
        <v>45566</v>
      </c>
      <c r="E24">
        <f t="shared" si="0"/>
        <v>6</v>
      </c>
      <c r="F24">
        <f t="shared" si="1"/>
        <v>124.83333333333333</v>
      </c>
    </row>
    <row r="25" spans="1:6">
      <c r="A25">
        <v>24</v>
      </c>
      <c r="B25">
        <v>17</v>
      </c>
      <c r="C25">
        <v>29</v>
      </c>
      <c r="D25" s="1">
        <v>45691</v>
      </c>
      <c r="E25">
        <f t="shared" si="0"/>
        <v>3</v>
      </c>
      <c r="F25">
        <f t="shared" si="1"/>
        <v>45.666666666666664</v>
      </c>
    </row>
    <row r="26" spans="1:6">
      <c r="A26">
        <v>25</v>
      </c>
      <c r="B26">
        <v>22</v>
      </c>
      <c r="C26">
        <v>144</v>
      </c>
      <c r="D26" s="1">
        <v>45660</v>
      </c>
      <c r="E26">
        <f t="shared" si="0"/>
        <v>5</v>
      </c>
      <c r="F26">
        <f t="shared" si="1"/>
        <v>105.4</v>
      </c>
    </row>
    <row r="27" spans="1:6">
      <c r="A27">
        <v>26</v>
      </c>
      <c r="B27">
        <v>11</v>
      </c>
      <c r="C27">
        <v>14</v>
      </c>
      <c r="D27" s="1">
        <v>45891</v>
      </c>
      <c r="E27">
        <f t="shared" si="0"/>
        <v>6</v>
      </c>
      <c r="F27">
        <f t="shared" si="1"/>
        <v>124.83333333333333</v>
      </c>
    </row>
    <row r="28" spans="1:6">
      <c r="A28">
        <v>27</v>
      </c>
      <c r="B28">
        <v>38</v>
      </c>
      <c r="C28">
        <v>150</v>
      </c>
      <c r="D28" s="1">
        <v>45693</v>
      </c>
      <c r="E28">
        <f t="shared" si="0"/>
        <v>2</v>
      </c>
      <c r="F28">
        <f t="shared" si="1"/>
        <v>161.5</v>
      </c>
    </row>
    <row r="29" spans="1:6">
      <c r="A29">
        <v>28</v>
      </c>
      <c r="B29">
        <v>46</v>
      </c>
      <c r="C29">
        <v>181</v>
      </c>
      <c r="D29" s="1">
        <v>45676</v>
      </c>
      <c r="E29">
        <f t="shared" si="0"/>
        <v>4</v>
      </c>
      <c r="F29">
        <f t="shared" si="1"/>
        <v>136.25</v>
      </c>
    </row>
    <row r="30" spans="1:6">
      <c r="A30">
        <v>29</v>
      </c>
      <c r="B30">
        <v>48</v>
      </c>
      <c r="C30">
        <v>10</v>
      </c>
      <c r="D30" s="1">
        <v>45618</v>
      </c>
      <c r="E30">
        <f t="shared" si="0"/>
        <v>2</v>
      </c>
      <c r="F30">
        <f t="shared" si="1"/>
        <v>29</v>
      </c>
    </row>
    <row r="31" spans="1:6">
      <c r="A31">
        <v>30</v>
      </c>
      <c r="B31">
        <v>41</v>
      </c>
      <c r="C31">
        <v>44</v>
      </c>
      <c r="D31" s="1">
        <v>45626</v>
      </c>
      <c r="E31">
        <f t="shared" si="0"/>
        <v>3</v>
      </c>
      <c r="F31">
        <f t="shared" si="1"/>
        <v>89</v>
      </c>
    </row>
    <row r="32" spans="1:6">
      <c r="A32">
        <v>31</v>
      </c>
      <c r="B32">
        <v>27</v>
      </c>
      <c r="C32">
        <v>164</v>
      </c>
      <c r="D32" s="1">
        <v>45678</v>
      </c>
      <c r="E32">
        <f t="shared" si="0"/>
        <v>3</v>
      </c>
      <c r="F32">
        <f t="shared" si="1"/>
        <v>132.66666666666666</v>
      </c>
    </row>
    <row r="33" spans="1:6">
      <c r="A33">
        <v>32</v>
      </c>
      <c r="B33">
        <v>29</v>
      </c>
      <c r="C33">
        <v>48</v>
      </c>
      <c r="D33" s="1">
        <v>45781</v>
      </c>
      <c r="E33">
        <f t="shared" si="0"/>
        <v>1</v>
      </c>
      <c r="F33">
        <f t="shared" si="1"/>
        <v>48</v>
      </c>
    </row>
    <row r="34" spans="1:6">
      <c r="A34">
        <v>33</v>
      </c>
      <c r="B34">
        <v>49</v>
      </c>
      <c r="C34">
        <v>121</v>
      </c>
      <c r="D34" s="1">
        <v>45736</v>
      </c>
      <c r="E34">
        <f t="shared" ref="E34:E65" si="2">COUNTIF(B:B, B34)</f>
        <v>5</v>
      </c>
      <c r="F34">
        <f t="shared" ref="F34:F65" si="3">AVERAGEIF(B:B, B34,C:C )</f>
        <v>110.2</v>
      </c>
    </row>
    <row r="35" spans="1:6">
      <c r="A35">
        <v>34</v>
      </c>
      <c r="B35">
        <v>3</v>
      </c>
      <c r="C35">
        <v>60</v>
      </c>
      <c r="D35" s="1">
        <v>45682</v>
      </c>
      <c r="E35">
        <f t="shared" si="2"/>
        <v>2</v>
      </c>
      <c r="F35">
        <f t="shared" si="3"/>
        <v>83</v>
      </c>
    </row>
    <row r="36" spans="1:6">
      <c r="A36">
        <v>35</v>
      </c>
      <c r="B36">
        <v>39</v>
      </c>
      <c r="C36">
        <v>64</v>
      </c>
      <c r="D36" s="1">
        <v>45573</v>
      </c>
      <c r="E36">
        <f t="shared" si="2"/>
        <v>2</v>
      </c>
      <c r="F36">
        <f t="shared" si="3"/>
        <v>71</v>
      </c>
    </row>
    <row r="37" spans="1:6">
      <c r="A37">
        <v>36</v>
      </c>
      <c r="B37">
        <v>11</v>
      </c>
      <c r="C37">
        <v>109</v>
      </c>
      <c r="D37" s="1">
        <v>45592</v>
      </c>
      <c r="E37">
        <f t="shared" si="2"/>
        <v>6</v>
      </c>
      <c r="F37">
        <f t="shared" si="3"/>
        <v>124.83333333333333</v>
      </c>
    </row>
    <row r="38" spans="1:6">
      <c r="A38">
        <v>37</v>
      </c>
      <c r="B38">
        <v>6</v>
      </c>
      <c r="C38">
        <v>31</v>
      </c>
      <c r="D38" s="1">
        <v>45775</v>
      </c>
      <c r="E38">
        <f t="shared" si="2"/>
        <v>2</v>
      </c>
      <c r="F38">
        <f t="shared" si="3"/>
        <v>47.5</v>
      </c>
    </row>
    <row r="39" spans="1:6">
      <c r="A39">
        <v>38</v>
      </c>
      <c r="B39">
        <v>3</v>
      </c>
      <c r="C39">
        <v>106</v>
      </c>
      <c r="D39" s="1">
        <v>45582</v>
      </c>
      <c r="E39">
        <f t="shared" si="2"/>
        <v>2</v>
      </c>
      <c r="F39">
        <f t="shared" si="3"/>
        <v>83</v>
      </c>
    </row>
    <row r="40" spans="1:6">
      <c r="A40">
        <v>39</v>
      </c>
      <c r="B40">
        <v>9</v>
      </c>
      <c r="C40">
        <v>194</v>
      </c>
      <c r="D40" s="1">
        <v>45788</v>
      </c>
      <c r="E40">
        <f t="shared" si="2"/>
        <v>2</v>
      </c>
      <c r="F40">
        <f t="shared" si="3"/>
        <v>117</v>
      </c>
    </row>
    <row r="41" spans="1:6">
      <c r="A41">
        <v>40</v>
      </c>
      <c r="B41">
        <v>39</v>
      </c>
      <c r="C41">
        <v>78</v>
      </c>
      <c r="D41" s="1">
        <v>45812</v>
      </c>
      <c r="E41">
        <f t="shared" si="2"/>
        <v>2</v>
      </c>
      <c r="F41">
        <f t="shared" si="3"/>
        <v>71</v>
      </c>
    </row>
    <row r="42" spans="1:6">
      <c r="A42">
        <v>41</v>
      </c>
      <c r="B42">
        <v>49</v>
      </c>
      <c r="C42">
        <v>142</v>
      </c>
      <c r="D42" s="1">
        <v>45700</v>
      </c>
      <c r="E42">
        <f t="shared" si="2"/>
        <v>5</v>
      </c>
      <c r="F42">
        <f t="shared" si="3"/>
        <v>110.2</v>
      </c>
    </row>
    <row r="43" spans="1:6">
      <c r="A43">
        <v>42</v>
      </c>
      <c r="B43">
        <v>2</v>
      </c>
      <c r="C43">
        <v>139</v>
      </c>
      <c r="D43" s="1">
        <v>45633</v>
      </c>
      <c r="E43">
        <f t="shared" si="2"/>
        <v>2</v>
      </c>
      <c r="F43">
        <f t="shared" si="3"/>
        <v>145.5</v>
      </c>
    </row>
    <row r="44" spans="1:6">
      <c r="A44">
        <v>43</v>
      </c>
      <c r="B44">
        <v>12</v>
      </c>
      <c r="C44">
        <v>114</v>
      </c>
      <c r="D44" s="1">
        <v>45875</v>
      </c>
      <c r="E44">
        <f t="shared" si="2"/>
        <v>1</v>
      </c>
      <c r="F44">
        <f t="shared" si="3"/>
        <v>114</v>
      </c>
    </row>
    <row r="45" spans="1:6">
      <c r="A45">
        <v>44</v>
      </c>
      <c r="B45">
        <v>16</v>
      </c>
      <c r="C45">
        <v>17</v>
      </c>
      <c r="D45" s="1">
        <v>45904</v>
      </c>
      <c r="E45">
        <f t="shared" si="2"/>
        <v>2</v>
      </c>
      <c r="F45">
        <f t="shared" si="3"/>
        <v>81.5</v>
      </c>
    </row>
    <row r="46" spans="1:6">
      <c r="A46">
        <v>45</v>
      </c>
      <c r="B46">
        <v>1</v>
      </c>
      <c r="C46">
        <v>27</v>
      </c>
      <c r="D46" s="1">
        <v>45616</v>
      </c>
      <c r="E46">
        <f t="shared" si="2"/>
        <v>2</v>
      </c>
      <c r="F46">
        <f t="shared" si="3"/>
        <v>47</v>
      </c>
    </row>
    <row r="47" spans="1:6">
      <c r="A47">
        <v>46</v>
      </c>
      <c r="B47">
        <v>23</v>
      </c>
      <c r="C47">
        <v>173</v>
      </c>
      <c r="D47" s="1">
        <v>45813</v>
      </c>
      <c r="E47">
        <f t="shared" si="2"/>
        <v>4</v>
      </c>
      <c r="F47">
        <f t="shared" si="3"/>
        <v>163.75</v>
      </c>
    </row>
    <row r="48" spans="1:6">
      <c r="A48">
        <v>47</v>
      </c>
      <c r="B48">
        <v>19</v>
      </c>
      <c r="C48">
        <v>115</v>
      </c>
      <c r="D48" s="1">
        <v>45608</v>
      </c>
      <c r="E48">
        <f t="shared" si="2"/>
        <v>4</v>
      </c>
      <c r="F48">
        <f t="shared" si="3"/>
        <v>107.25</v>
      </c>
    </row>
    <row r="49" spans="1:6">
      <c r="A49">
        <v>48</v>
      </c>
      <c r="B49">
        <v>8</v>
      </c>
      <c r="C49">
        <v>114</v>
      </c>
      <c r="D49" s="1">
        <v>45761</v>
      </c>
      <c r="E49">
        <f t="shared" si="2"/>
        <v>4</v>
      </c>
      <c r="F49">
        <f t="shared" si="3"/>
        <v>116.25</v>
      </c>
    </row>
    <row r="50" spans="1:6">
      <c r="A50">
        <v>49</v>
      </c>
      <c r="B50">
        <v>46</v>
      </c>
      <c r="C50">
        <v>61</v>
      </c>
      <c r="D50" s="1">
        <v>45880</v>
      </c>
      <c r="E50">
        <f t="shared" si="2"/>
        <v>4</v>
      </c>
      <c r="F50">
        <f t="shared" si="3"/>
        <v>136.25</v>
      </c>
    </row>
    <row r="51" spans="1:6">
      <c r="A51">
        <v>50</v>
      </c>
      <c r="B51">
        <v>5</v>
      </c>
      <c r="C51">
        <v>38</v>
      </c>
      <c r="D51" s="1">
        <v>45670</v>
      </c>
      <c r="E51">
        <f t="shared" si="2"/>
        <v>2</v>
      </c>
      <c r="F51">
        <f t="shared" si="3"/>
        <v>75</v>
      </c>
    </row>
    <row r="52" spans="1:6">
      <c r="A52">
        <v>51</v>
      </c>
      <c r="B52">
        <v>15</v>
      </c>
      <c r="C52">
        <v>43</v>
      </c>
      <c r="D52" s="1">
        <v>45665</v>
      </c>
      <c r="E52">
        <f t="shared" si="2"/>
        <v>1</v>
      </c>
      <c r="F52">
        <f t="shared" si="3"/>
        <v>43</v>
      </c>
    </row>
    <row r="53" spans="1:6">
      <c r="A53">
        <v>52</v>
      </c>
      <c r="B53">
        <v>25</v>
      </c>
      <c r="C53">
        <v>169</v>
      </c>
      <c r="D53" s="1">
        <v>45905</v>
      </c>
      <c r="E53">
        <f t="shared" si="2"/>
        <v>3</v>
      </c>
      <c r="F53">
        <f t="shared" si="3"/>
        <v>95.333333333333329</v>
      </c>
    </row>
    <row r="54" spans="1:6">
      <c r="A54">
        <v>53</v>
      </c>
      <c r="B54">
        <v>49</v>
      </c>
      <c r="C54">
        <v>181</v>
      </c>
      <c r="D54" s="1">
        <v>45756</v>
      </c>
      <c r="E54">
        <f t="shared" si="2"/>
        <v>5</v>
      </c>
      <c r="F54">
        <f t="shared" si="3"/>
        <v>110.2</v>
      </c>
    </row>
    <row r="55" spans="1:6">
      <c r="A55">
        <v>54</v>
      </c>
      <c r="B55">
        <v>34</v>
      </c>
      <c r="C55">
        <v>39</v>
      </c>
      <c r="D55" s="1">
        <v>45910</v>
      </c>
      <c r="E55">
        <f t="shared" si="2"/>
        <v>2</v>
      </c>
      <c r="F55">
        <f t="shared" si="3"/>
        <v>94</v>
      </c>
    </row>
    <row r="56" spans="1:6">
      <c r="A56">
        <v>55</v>
      </c>
      <c r="B56">
        <v>1</v>
      </c>
      <c r="C56">
        <v>67</v>
      </c>
      <c r="D56" s="1">
        <v>45761</v>
      </c>
      <c r="E56">
        <f t="shared" si="2"/>
        <v>2</v>
      </c>
      <c r="F56">
        <f t="shared" si="3"/>
        <v>47</v>
      </c>
    </row>
    <row r="57" spans="1:6">
      <c r="A57">
        <v>56</v>
      </c>
      <c r="B57">
        <v>23</v>
      </c>
      <c r="C57">
        <v>200</v>
      </c>
      <c r="D57" s="1">
        <v>45722</v>
      </c>
      <c r="E57">
        <f t="shared" si="2"/>
        <v>4</v>
      </c>
      <c r="F57">
        <f t="shared" si="3"/>
        <v>163.75</v>
      </c>
    </row>
    <row r="58" spans="1:6">
      <c r="A58">
        <v>57</v>
      </c>
      <c r="B58">
        <v>46</v>
      </c>
      <c r="C58">
        <v>173</v>
      </c>
      <c r="D58" s="1">
        <v>45736</v>
      </c>
      <c r="E58">
        <f t="shared" si="2"/>
        <v>4</v>
      </c>
      <c r="F58">
        <f t="shared" si="3"/>
        <v>136.25</v>
      </c>
    </row>
    <row r="59" spans="1:6">
      <c r="A59">
        <v>58</v>
      </c>
      <c r="B59">
        <v>22</v>
      </c>
      <c r="C59">
        <v>69</v>
      </c>
      <c r="D59" s="1">
        <v>45804</v>
      </c>
      <c r="E59">
        <f t="shared" si="2"/>
        <v>5</v>
      </c>
      <c r="F59">
        <f t="shared" si="3"/>
        <v>105.4</v>
      </c>
    </row>
    <row r="60" spans="1:6">
      <c r="A60">
        <v>59</v>
      </c>
      <c r="B60">
        <v>6</v>
      </c>
      <c r="C60">
        <v>64</v>
      </c>
      <c r="D60" s="1">
        <v>45847</v>
      </c>
      <c r="E60">
        <f t="shared" si="2"/>
        <v>2</v>
      </c>
      <c r="F60">
        <f t="shared" si="3"/>
        <v>47.5</v>
      </c>
    </row>
    <row r="61" spans="1:6">
      <c r="A61">
        <v>60</v>
      </c>
      <c r="B61">
        <v>30</v>
      </c>
      <c r="C61">
        <v>135</v>
      </c>
      <c r="D61" s="1">
        <v>45621</v>
      </c>
      <c r="E61">
        <f t="shared" si="2"/>
        <v>3</v>
      </c>
      <c r="F61">
        <f t="shared" si="3"/>
        <v>141.33333333333334</v>
      </c>
    </row>
    <row r="62" spans="1:6">
      <c r="A62">
        <v>61</v>
      </c>
      <c r="B62">
        <v>41</v>
      </c>
      <c r="C62">
        <v>123</v>
      </c>
      <c r="D62" s="1">
        <v>45665</v>
      </c>
      <c r="E62">
        <f t="shared" si="2"/>
        <v>3</v>
      </c>
      <c r="F62">
        <f t="shared" si="3"/>
        <v>89</v>
      </c>
    </row>
    <row r="63" spans="1:6">
      <c r="A63">
        <v>62</v>
      </c>
      <c r="B63">
        <v>31</v>
      </c>
      <c r="C63">
        <v>40</v>
      </c>
      <c r="D63" s="1">
        <v>45554</v>
      </c>
      <c r="E63">
        <f t="shared" si="2"/>
        <v>1</v>
      </c>
      <c r="F63">
        <f t="shared" si="3"/>
        <v>40</v>
      </c>
    </row>
    <row r="64" spans="1:6">
      <c r="A64">
        <v>63</v>
      </c>
      <c r="B64">
        <v>38</v>
      </c>
      <c r="C64">
        <v>173</v>
      </c>
      <c r="D64" s="1">
        <v>45617</v>
      </c>
      <c r="E64">
        <f t="shared" si="2"/>
        <v>2</v>
      </c>
      <c r="F64">
        <f t="shared" si="3"/>
        <v>161.5</v>
      </c>
    </row>
    <row r="65" spans="1:6">
      <c r="A65">
        <v>64</v>
      </c>
      <c r="B65">
        <v>49</v>
      </c>
      <c r="C65">
        <v>85</v>
      </c>
      <c r="D65" s="1">
        <v>45704</v>
      </c>
      <c r="E65">
        <f t="shared" si="2"/>
        <v>5</v>
      </c>
      <c r="F65">
        <f t="shared" si="3"/>
        <v>110.2</v>
      </c>
    </row>
    <row r="66" spans="1:6">
      <c r="A66">
        <v>65</v>
      </c>
      <c r="B66">
        <v>20</v>
      </c>
      <c r="C66">
        <v>60</v>
      </c>
      <c r="D66" s="1">
        <v>45633</v>
      </c>
      <c r="E66">
        <f t="shared" ref="E66:E101" si="4">COUNTIF(B:B, B66)</f>
        <v>2</v>
      </c>
      <c r="F66">
        <f t="shared" ref="F66:F101" si="5">AVERAGEIF(B:B, B66,C:C )</f>
        <v>121</v>
      </c>
    </row>
    <row r="67" spans="1:6">
      <c r="A67">
        <v>66</v>
      </c>
      <c r="B67">
        <v>7</v>
      </c>
      <c r="C67">
        <v>62</v>
      </c>
      <c r="D67" s="1">
        <v>45596</v>
      </c>
      <c r="E67">
        <f t="shared" si="4"/>
        <v>2</v>
      </c>
      <c r="F67">
        <f t="shared" si="5"/>
        <v>95.5</v>
      </c>
    </row>
    <row r="68" spans="1:6">
      <c r="A68">
        <v>67</v>
      </c>
      <c r="B68">
        <v>11</v>
      </c>
      <c r="C68">
        <v>90</v>
      </c>
      <c r="D68" s="1">
        <v>45815</v>
      </c>
      <c r="E68">
        <f t="shared" si="4"/>
        <v>6</v>
      </c>
      <c r="F68">
        <f t="shared" si="5"/>
        <v>124.83333333333333</v>
      </c>
    </row>
    <row r="69" spans="1:6">
      <c r="A69">
        <v>68</v>
      </c>
      <c r="B69">
        <v>23</v>
      </c>
      <c r="C69">
        <v>196</v>
      </c>
      <c r="D69" s="1">
        <v>45643</v>
      </c>
      <c r="E69">
        <f t="shared" si="4"/>
        <v>4</v>
      </c>
      <c r="F69">
        <f t="shared" si="5"/>
        <v>163.75</v>
      </c>
    </row>
    <row r="70" spans="1:6">
      <c r="A70">
        <v>69</v>
      </c>
      <c r="B70">
        <v>34</v>
      </c>
      <c r="C70">
        <v>149</v>
      </c>
      <c r="D70" s="1">
        <v>45741</v>
      </c>
      <c r="E70">
        <f t="shared" si="4"/>
        <v>2</v>
      </c>
      <c r="F70">
        <f t="shared" si="5"/>
        <v>94</v>
      </c>
    </row>
    <row r="71" spans="1:6">
      <c r="A71">
        <v>70</v>
      </c>
      <c r="B71">
        <v>25</v>
      </c>
      <c r="C71">
        <v>52</v>
      </c>
      <c r="D71" s="1">
        <v>45629</v>
      </c>
      <c r="E71">
        <f t="shared" si="4"/>
        <v>3</v>
      </c>
      <c r="F71">
        <f t="shared" si="5"/>
        <v>95.333333333333329</v>
      </c>
    </row>
    <row r="72" spans="1:6">
      <c r="A72">
        <v>71</v>
      </c>
      <c r="B72">
        <v>22</v>
      </c>
      <c r="C72">
        <v>37</v>
      </c>
      <c r="D72" s="1">
        <v>45716</v>
      </c>
      <c r="E72">
        <f t="shared" si="4"/>
        <v>5</v>
      </c>
      <c r="F72">
        <f t="shared" si="5"/>
        <v>105.4</v>
      </c>
    </row>
    <row r="73" spans="1:6">
      <c r="A73">
        <v>72</v>
      </c>
      <c r="B73">
        <v>23</v>
      </c>
      <c r="C73">
        <v>86</v>
      </c>
      <c r="D73" s="1">
        <v>45587</v>
      </c>
      <c r="E73">
        <f t="shared" si="4"/>
        <v>4</v>
      </c>
      <c r="F73">
        <f t="shared" si="5"/>
        <v>163.75</v>
      </c>
    </row>
    <row r="74" spans="1:6">
      <c r="A74">
        <v>73</v>
      </c>
      <c r="B74">
        <v>4</v>
      </c>
      <c r="C74">
        <v>80</v>
      </c>
      <c r="D74" s="1">
        <v>45785</v>
      </c>
      <c r="E74">
        <f t="shared" si="4"/>
        <v>2</v>
      </c>
      <c r="F74">
        <f t="shared" si="5"/>
        <v>136</v>
      </c>
    </row>
    <row r="75" spans="1:6">
      <c r="A75">
        <v>74</v>
      </c>
      <c r="B75">
        <v>24</v>
      </c>
      <c r="C75">
        <v>14</v>
      </c>
      <c r="D75" s="1">
        <v>45554</v>
      </c>
      <c r="E75">
        <f t="shared" si="4"/>
        <v>2</v>
      </c>
      <c r="F75">
        <f t="shared" si="5"/>
        <v>53.5</v>
      </c>
    </row>
    <row r="76" spans="1:6">
      <c r="A76">
        <v>75</v>
      </c>
      <c r="B76">
        <v>16</v>
      </c>
      <c r="C76">
        <v>146</v>
      </c>
      <c r="D76" s="1">
        <v>45572</v>
      </c>
      <c r="E76">
        <f t="shared" si="4"/>
        <v>2</v>
      </c>
      <c r="F76">
        <f t="shared" si="5"/>
        <v>81.5</v>
      </c>
    </row>
    <row r="77" spans="1:6">
      <c r="A77">
        <v>76</v>
      </c>
      <c r="B77">
        <v>30</v>
      </c>
      <c r="C77">
        <v>129</v>
      </c>
      <c r="D77" s="1">
        <v>45835</v>
      </c>
      <c r="E77">
        <f t="shared" si="4"/>
        <v>3</v>
      </c>
      <c r="F77">
        <f t="shared" si="5"/>
        <v>141.33333333333334</v>
      </c>
    </row>
    <row r="78" spans="1:6">
      <c r="A78">
        <v>77</v>
      </c>
      <c r="B78">
        <v>17</v>
      </c>
      <c r="C78">
        <v>90</v>
      </c>
      <c r="D78" s="1">
        <v>45715</v>
      </c>
      <c r="E78">
        <f t="shared" si="4"/>
        <v>3</v>
      </c>
      <c r="F78">
        <f t="shared" si="5"/>
        <v>45.666666666666664</v>
      </c>
    </row>
    <row r="79" spans="1:6">
      <c r="A79">
        <v>78</v>
      </c>
      <c r="B79">
        <v>27</v>
      </c>
      <c r="C79">
        <v>125</v>
      </c>
      <c r="D79" s="1">
        <v>45743</v>
      </c>
      <c r="E79">
        <f t="shared" si="4"/>
        <v>3</v>
      </c>
      <c r="F79">
        <f t="shared" si="5"/>
        <v>132.66666666666666</v>
      </c>
    </row>
    <row r="80" spans="1:6">
      <c r="A80">
        <v>79</v>
      </c>
      <c r="B80">
        <v>14</v>
      </c>
      <c r="C80">
        <v>193</v>
      </c>
      <c r="D80" s="1">
        <v>45717</v>
      </c>
      <c r="E80">
        <f t="shared" si="4"/>
        <v>2</v>
      </c>
      <c r="F80">
        <f t="shared" si="5"/>
        <v>131.5</v>
      </c>
    </row>
    <row r="81" spans="1:6">
      <c r="A81">
        <v>80</v>
      </c>
      <c r="B81">
        <v>30</v>
      </c>
      <c r="C81">
        <v>160</v>
      </c>
      <c r="D81" s="1">
        <v>45575</v>
      </c>
      <c r="E81">
        <f t="shared" si="4"/>
        <v>3</v>
      </c>
      <c r="F81">
        <f t="shared" si="5"/>
        <v>141.33333333333334</v>
      </c>
    </row>
    <row r="82" spans="1:6">
      <c r="A82">
        <v>81</v>
      </c>
      <c r="B82">
        <v>48</v>
      </c>
      <c r="C82">
        <v>48</v>
      </c>
      <c r="D82" s="1">
        <v>45787</v>
      </c>
      <c r="E82">
        <f t="shared" si="4"/>
        <v>2</v>
      </c>
      <c r="F82">
        <f t="shared" si="5"/>
        <v>29</v>
      </c>
    </row>
    <row r="83" spans="1:6">
      <c r="A83">
        <v>82</v>
      </c>
      <c r="B83">
        <v>36</v>
      </c>
      <c r="C83">
        <v>53</v>
      </c>
      <c r="D83" s="1">
        <v>45833</v>
      </c>
      <c r="E83">
        <f t="shared" si="4"/>
        <v>1</v>
      </c>
      <c r="F83">
        <f t="shared" si="5"/>
        <v>53</v>
      </c>
    </row>
    <row r="84" spans="1:6">
      <c r="A84">
        <v>83</v>
      </c>
      <c r="B84">
        <v>22</v>
      </c>
      <c r="C84">
        <v>131</v>
      </c>
      <c r="D84" s="1">
        <v>45891</v>
      </c>
      <c r="E84">
        <f t="shared" si="4"/>
        <v>5</v>
      </c>
      <c r="F84">
        <f t="shared" si="5"/>
        <v>105.4</v>
      </c>
    </row>
    <row r="85" spans="1:6">
      <c r="A85">
        <v>84</v>
      </c>
      <c r="B85">
        <v>45</v>
      </c>
      <c r="C85">
        <v>147</v>
      </c>
      <c r="D85" s="1">
        <v>45822</v>
      </c>
      <c r="E85">
        <f t="shared" si="4"/>
        <v>3</v>
      </c>
      <c r="F85">
        <f t="shared" si="5"/>
        <v>100.33333333333333</v>
      </c>
    </row>
    <row r="86" spans="1:6">
      <c r="A86">
        <v>85</v>
      </c>
      <c r="B86">
        <v>27</v>
      </c>
      <c r="C86">
        <v>109</v>
      </c>
      <c r="D86" s="1">
        <v>45675</v>
      </c>
      <c r="E86">
        <f t="shared" si="4"/>
        <v>3</v>
      </c>
      <c r="F86">
        <f t="shared" si="5"/>
        <v>132.66666666666666</v>
      </c>
    </row>
    <row r="87" spans="1:6">
      <c r="A87">
        <v>86</v>
      </c>
      <c r="B87">
        <v>25</v>
      </c>
      <c r="C87">
        <v>65</v>
      </c>
      <c r="D87" s="1">
        <v>45759</v>
      </c>
      <c r="E87">
        <f t="shared" si="4"/>
        <v>3</v>
      </c>
      <c r="F87">
        <f t="shared" si="5"/>
        <v>95.333333333333329</v>
      </c>
    </row>
    <row r="88" spans="1:6">
      <c r="A88">
        <v>87</v>
      </c>
      <c r="B88">
        <v>11</v>
      </c>
      <c r="C88">
        <v>191</v>
      </c>
      <c r="D88" s="1">
        <v>45758</v>
      </c>
      <c r="E88">
        <f t="shared" si="4"/>
        <v>6</v>
      </c>
      <c r="F88">
        <f t="shared" si="5"/>
        <v>124.83333333333333</v>
      </c>
    </row>
    <row r="89" spans="1:6">
      <c r="A89">
        <v>88</v>
      </c>
      <c r="B89">
        <v>21</v>
      </c>
      <c r="C89">
        <v>85</v>
      </c>
      <c r="D89" s="1">
        <v>45888</v>
      </c>
      <c r="E89">
        <f t="shared" si="4"/>
        <v>1</v>
      </c>
      <c r="F89">
        <f t="shared" si="5"/>
        <v>85</v>
      </c>
    </row>
    <row r="90" spans="1:6">
      <c r="A90">
        <v>89</v>
      </c>
      <c r="B90">
        <v>4</v>
      </c>
      <c r="C90">
        <v>192</v>
      </c>
      <c r="D90" s="1">
        <v>45564</v>
      </c>
      <c r="E90">
        <f t="shared" si="4"/>
        <v>2</v>
      </c>
      <c r="F90">
        <f t="shared" si="5"/>
        <v>136</v>
      </c>
    </row>
    <row r="91" spans="1:6">
      <c r="A91">
        <v>90</v>
      </c>
      <c r="B91">
        <v>17</v>
      </c>
      <c r="C91">
        <v>18</v>
      </c>
      <c r="D91" s="1">
        <v>45703</v>
      </c>
      <c r="E91">
        <f t="shared" si="4"/>
        <v>3</v>
      </c>
      <c r="F91">
        <f t="shared" si="5"/>
        <v>45.666666666666664</v>
      </c>
    </row>
    <row r="92" spans="1:6">
      <c r="A92">
        <v>91</v>
      </c>
      <c r="B92">
        <v>43</v>
      </c>
      <c r="C92">
        <v>183</v>
      </c>
      <c r="D92" s="1">
        <v>45674</v>
      </c>
      <c r="E92">
        <f t="shared" si="4"/>
        <v>2</v>
      </c>
      <c r="F92">
        <f t="shared" si="5"/>
        <v>143.5</v>
      </c>
    </row>
    <row r="93" spans="1:6">
      <c r="A93">
        <v>92</v>
      </c>
      <c r="B93">
        <v>22</v>
      </c>
      <c r="C93">
        <v>146</v>
      </c>
      <c r="D93" s="1">
        <v>45729</v>
      </c>
      <c r="E93">
        <f t="shared" si="4"/>
        <v>5</v>
      </c>
      <c r="F93">
        <f t="shared" si="5"/>
        <v>105.4</v>
      </c>
    </row>
    <row r="94" spans="1:6">
      <c r="A94">
        <v>93</v>
      </c>
      <c r="B94">
        <v>47</v>
      </c>
      <c r="C94">
        <v>62</v>
      </c>
      <c r="D94" s="1">
        <v>45609</v>
      </c>
      <c r="E94">
        <f t="shared" si="4"/>
        <v>1</v>
      </c>
      <c r="F94">
        <f t="shared" si="5"/>
        <v>62</v>
      </c>
    </row>
    <row r="95" spans="1:6">
      <c r="A95">
        <v>94</v>
      </c>
      <c r="B95">
        <v>43</v>
      </c>
      <c r="C95">
        <v>104</v>
      </c>
      <c r="D95" s="1">
        <v>45686</v>
      </c>
      <c r="E95">
        <f t="shared" si="4"/>
        <v>2</v>
      </c>
      <c r="F95">
        <f t="shared" si="5"/>
        <v>143.5</v>
      </c>
    </row>
    <row r="96" spans="1:6">
      <c r="A96">
        <v>95</v>
      </c>
      <c r="B96">
        <v>46</v>
      </c>
      <c r="C96">
        <v>130</v>
      </c>
      <c r="D96" s="1">
        <v>45804</v>
      </c>
      <c r="E96">
        <f t="shared" si="4"/>
        <v>4</v>
      </c>
      <c r="F96">
        <f t="shared" si="5"/>
        <v>136.25</v>
      </c>
    </row>
    <row r="97" spans="1:6">
      <c r="A97">
        <v>96</v>
      </c>
      <c r="B97">
        <v>41</v>
      </c>
      <c r="C97">
        <v>100</v>
      </c>
      <c r="D97" s="1">
        <v>45842</v>
      </c>
      <c r="E97">
        <f t="shared" si="4"/>
        <v>3</v>
      </c>
      <c r="F97">
        <f t="shared" si="5"/>
        <v>89</v>
      </c>
    </row>
    <row r="98" spans="1:6">
      <c r="A98">
        <v>97</v>
      </c>
      <c r="B98">
        <v>13</v>
      </c>
      <c r="C98">
        <v>189</v>
      </c>
      <c r="D98" s="1">
        <v>45707</v>
      </c>
      <c r="E98">
        <f t="shared" si="4"/>
        <v>3</v>
      </c>
      <c r="F98">
        <f t="shared" si="5"/>
        <v>149.66666666666666</v>
      </c>
    </row>
    <row r="99" spans="1:6">
      <c r="A99">
        <v>98</v>
      </c>
      <c r="B99">
        <v>45</v>
      </c>
      <c r="C99">
        <v>58</v>
      </c>
      <c r="D99" s="1">
        <v>45566</v>
      </c>
      <c r="E99">
        <f t="shared" si="4"/>
        <v>3</v>
      </c>
      <c r="F99">
        <f t="shared" si="5"/>
        <v>100.33333333333333</v>
      </c>
    </row>
    <row r="100" spans="1:6">
      <c r="A100">
        <v>99</v>
      </c>
      <c r="B100">
        <v>35</v>
      </c>
      <c r="C100">
        <v>52</v>
      </c>
      <c r="D100" s="1">
        <v>45747</v>
      </c>
      <c r="E100">
        <f t="shared" si="4"/>
        <v>1</v>
      </c>
      <c r="F100">
        <f t="shared" si="5"/>
        <v>52</v>
      </c>
    </row>
    <row r="101" spans="1:6">
      <c r="A101">
        <v>100</v>
      </c>
      <c r="B101">
        <v>40</v>
      </c>
      <c r="C101">
        <v>51</v>
      </c>
      <c r="D101" s="1">
        <v>45630</v>
      </c>
      <c r="E101">
        <f t="shared" si="4"/>
        <v>2</v>
      </c>
      <c r="F101">
        <f t="shared" si="5"/>
        <v>59</v>
      </c>
    </row>
  </sheetData>
  <conditionalFormatting sqref="F1:F1048576">
    <cfRule type="expression" dxfId="0" priority="1">
      <formula>F2 &gt; 100</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2"/>
  <sheetViews>
    <sheetView workbookViewId="0">
      <selection activeCell="J14" sqref="J14"/>
    </sheetView>
  </sheetViews>
  <sheetFormatPr defaultRowHeight="15"/>
  <cols>
    <col min="1" max="1" width="11.28515625" customWidth="1"/>
    <col min="2" max="2" width="15.5703125" customWidth="1"/>
    <col min="4" max="4" width="13.140625" customWidth="1"/>
    <col min="5" max="5" width="20.85546875" bestFit="1" customWidth="1"/>
    <col min="7" max="7" width="13.140625" customWidth="1"/>
    <col min="8" max="8" width="15.5703125" customWidth="1"/>
  </cols>
  <sheetData>
    <row r="3" spans="1:8">
      <c r="A3" s="6" t="s">
        <v>252</v>
      </c>
      <c r="B3" t="s">
        <v>251</v>
      </c>
      <c r="D3" s="6" t="s">
        <v>254</v>
      </c>
      <c r="E3" t="s">
        <v>253</v>
      </c>
      <c r="G3" s="6" t="s">
        <v>256</v>
      </c>
      <c r="H3" t="s">
        <v>251</v>
      </c>
    </row>
    <row r="4" spans="1:8">
      <c r="A4" s="7">
        <v>2</v>
      </c>
      <c r="B4" s="5">
        <v>3</v>
      </c>
      <c r="D4" s="7">
        <v>3</v>
      </c>
      <c r="E4" s="5">
        <v>2</v>
      </c>
      <c r="G4" s="7">
        <v>7</v>
      </c>
      <c r="H4" s="5">
        <v>4</v>
      </c>
    </row>
    <row r="5" spans="1:8">
      <c r="A5" s="7">
        <v>3</v>
      </c>
      <c r="B5" s="5">
        <v>1</v>
      </c>
      <c r="D5" s="7">
        <v>4</v>
      </c>
      <c r="E5" s="5">
        <v>1</v>
      </c>
      <c r="G5" s="7">
        <v>33</v>
      </c>
      <c r="H5" s="5">
        <v>4</v>
      </c>
    </row>
    <row r="6" spans="1:8">
      <c r="A6" s="7">
        <v>4</v>
      </c>
      <c r="B6" s="5">
        <v>2</v>
      </c>
      <c r="D6" s="7">
        <v>5</v>
      </c>
      <c r="E6" s="5">
        <v>2</v>
      </c>
      <c r="G6" s="7">
        <v>46</v>
      </c>
      <c r="H6" s="5">
        <v>4</v>
      </c>
    </row>
    <row r="7" spans="1:8">
      <c r="A7" s="7">
        <v>5</v>
      </c>
      <c r="B7" s="5">
        <v>1</v>
      </c>
      <c r="D7" s="7">
        <v>6</v>
      </c>
      <c r="E7" s="5">
        <v>1</v>
      </c>
      <c r="G7" s="7">
        <v>51</v>
      </c>
      <c r="H7" s="5">
        <v>4</v>
      </c>
    </row>
    <row r="8" spans="1:8">
      <c r="A8" s="7">
        <v>7</v>
      </c>
      <c r="B8" s="5">
        <v>4</v>
      </c>
      <c r="D8" s="7">
        <v>7</v>
      </c>
      <c r="E8" s="5">
        <v>1</v>
      </c>
      <c r="G8" s="7">
        <v>63</v>
      </c>
      <c r="H8" s="5">
        <v>5</v>
      </c>
    </row>
    <row r="9" spans="1:8">
      <c r="A9" s="7">
        <v>8</v>
      </c>
      <c r="B9" s="5">
        <v>2</v>
      </c>
      <c r="D9" s="7">
        <v>8</v>
      </c>
      <c r="E9" s="5">
        <v>5</v>
      </c>
      <c r="G9" s="7">
        <v>73</v>
      </c>
      <c r="H9" s="5">
        <v>4</v>
      </c>
    </row>
    <row r="10" spans="1:8">
      <c r="A10" s="7">
        <v>10</v>
      </c>
      <c r="B10" s="5">
        <v>3</v>
      </c>
      <c r="D10" s="7">
        <v>10</v>
      </c>
      <c r="E10" s="5">
        <v>2</v>
      </c>
      <c r="G10" s="7">
        <v>91</v>
      </c>
      <c r="H10" s="5">
        <v>5</v>
      </c>
    </row>
    <row r="11" spans="1:8">
      <c r="A11" s="7">
        <v>11</v>
      </c>
      <c r="B11" s="5">
        <v>1</v>
      </c>
      <c r="D11" s="7">
        <v>11</v>
      </c>
      <c r="E11" s="5">
        <v>1</v>
      </c>
      <c r="G11" s="7">
        <v>92</v>
      </c>
      <c r="H11" s="5">
        <v>4</v>
      </c>
    </row>
    <row r="12" spans="1:8">
      <c r="A12" s="7">
        <v>12</v>
      </c>
      <c r="B12" s="5">
        <v>1</v>
      </c>
      <c r="D12" s="7">
        <v>12</v>
      </c>
      <c r="E12" s="5">
        <v>1</v>
      </c>
      <c r="G12" s="7" t="s">
        <v>250</v>
      </c>
      <c r="H12" s="5">
        <v>34</v>
      </c>
    </row>
    <row r="13" spans="1:8">
      <c r="A13" s="7">
        <v>13</v>
      </c>
      <c r="B13" s="5">
        <v>2</v>
      </c>
      <c r="D13" s="7">
        <v>14</v>
      </c>
      <c r="E13" s="5">
        <v>2</v>
      </c>
    </row>
    <row r="14" spans="1:8">
      <c r="A14" s="7">
        <v>14</v>
      </c>
      <c r="B14" s="5">
        <v>2</v>
      </c>
      <c r="D14" s="7">
        <v>15</v>
      </c>
      <c r="E14" s="5">
        <v>2</v>
      </c>
    </row>
    <row r="15" spans="1:8">
      <c r="A15" s="7">
        <v>15</v>
      </c>
      <c r="B15" s="5">
        <v>2</v>
      </c>
      <c r="D15" s="7">
        <v>16</v>
      </c>
      <c r="E15" s="5">
        <v>1</v>
      </c>
    </row>
    <row r="16" spans="1:8">
      <c r="A16" s="7">
        <v>16</v>
      </c>
      <c r="B16" s="5">
        <v>2</v>
      </c>
      <c r="D16" s="7">
        <v>17</v>
      </c>
      <c r="E16" s="5">
        <v>2</v>
      </c>
      <c r="G16" s="6" t="s">
        <v>257</v>
      </c>
      <c r="H16" t="s">
        <v>255</v>
      </c>
    </row>
    <row r="17" spans="1:8">
      <c r="A17" s="7">
        <v>18</v>
      </c>
      <c r="B17" s="5">
        <v>2</v>
      </c>
      <c r="D17" s="7">
        <v>18</v>
      </c>
      <c r="E17" s="5">
        <v>1</v>
      </c>
      <c r="G17" s="8">
        <v>45564</v>
      </c>
      <c r="H17" s="5">
        <v>1</v>
      </c>
    </row>
    <row r="18" spans="1:8">
      <c r="A18" s="7">
        <v>19</v>
      </c>
      <c r="B18" s="5">
        <v>3</v>
      </c>
      <c r="D18" s="7">
        <v>19</v>
      </c>
      <c r="E18" s="5">
        <v>1</v>
      </c>
      <c r="G18" s="8" t="s">
        <v>250</v>
      </c>
      <c r="H18" s="5">
        <v>1</v>
      </c>
    </row>
    <row r="19" spans="1:8">
      <c r="A19" s="7">
        <v>21</v>
      </c>
      <c r="B19" s="5">
        <v>2</v>
      </c>
      <c r="D19" s="7">
        <v>23</v>
      </c>
      <c r="E19" s="5">
        <v>1</v>
      </c>
    </row>
    <row r="20" spans="1:8">
      <c r="A20" s="7">
        <v>22</v>
      </c>
      <c r="B20" s="5">
        <v>1</v>
      </c>
      <c r="D20" s="7">
        <v>24</v>
      </c>
      <c r="E20" s="5">
        <v>2</v>
      </c>
    </row>
    <row r="21" spans="1:8">
      <c r="A21" s="7">
        <v>23</v>
      </c>
      <c r="B21" s="5">
        <v>1</v>
      </c>
      <c r="D21" s="7">
        <v>25</v>
      </c>
      <c r="E21" s="5">
        <v>1</v>
      </c>
      <c r="G21" s="6" t="s">
        <v>249</v>
      </c>
      <c r="H21" t="s">
        <v>251</v>
      </c>
    </row>
    <row r="22" spans="1:8">
      <c r="A22" s="7">
        <v>24</v>
      </c>
      <c r="B22" s="5">
        <v>1</v>
      </c>
      <c r="D22" s="7">
        <v>26</v>
      </c>
      <c r="E22" s="5">
        <v>1</v>
      </c>
      <c r="G22" s="7">
        <v>7</v>
      </c>
      <c r="H22" s="5">
        <v>4</v>
      </c>
    </row>
    <row r="23" spans="1:8">
      <c r="A23" s="7">
        <v>25</v>
      </c>
      <c r="B23" s="5">
        <v>1</v>
      </c>
      <c r="D23" s="7">
        <v>27</v>
      </c>
      <c r="E23" s="5">
        <v>2</v>
      </c>
      <c r="G23" s="7">
        <v>33</v>
      </c>
      <c r="H23" s="5">
        <v>4</v>
      </c>
    </row>
    <row r="24" spans="1:8">
      <c r="A24" s="7">
        <v>26</v>
      </c>
      <c r="B24" s="5">
        <v>1</v>
      </c>
      <c r="D24" s="7">
        <v>28</v>
      </c>
      <c r="E24" s="5">
        <v>2</v>
      </c>
      <c r="G24" s="7">
        <v>46</v>
      </c>
      <c r="H24" s="5">
        <v>4</v>
      </c>
    </row>
    <row r="25" spans="1:8">
      <c r="A25" s="7">
        <v>27</v>
      </c>
      <c r="B25" s="5">
        <v>1</v>
      </c>
      <c r="D25" s="7">
        <v>29</v>
      </c>
      <c r="E25" s="5">
        <v>1</v>
      </c>
      <c r="G25" s="7">
        <v>51</v>
      </c>
      <c r="H25" s="5">
        <v>4</v>
      </c>
    </row>
    <row r="26" spans="1:8">
      <c r="A26" s="7">
        <v>28</v>
      </c>
      <c r="B26" s="5">
        <v>1</v>
      </c>
      <c r="D26" s="7">
        <v>30</v>
      </c>
      <c r="E26" s="5">
        <v>1</v>
      </c>
      <c r="G26" s="7">
        <v>63</v>
      </c>
      <c r="H26" s="5">
        <v>5</v>
      </c>
    </row>
    <row r="27" spans="1:8">
      <c r="A27" s="7">
        <v>29</v>
      </c>
      <c r="B27" s="5">
        <v>1</v>
      </c>
      <c r="D27" s="7">
        <v>31</v>
      </c>
      <c r="E27" s="5">
        <v>3</v>
      </c>
      <c r="G27" s="7">
        <v>73</v>
      </c>
      <c r="H27" s="5">
        <v>4</v>
      </c>
    </row>
    <row r="28" spans="1:8">
      <c r="A28" s="7">
        <v>30</v>
      </c>
      <c r="B28" s="5">
        <v>1</v>
      </c>
      <c r="D28" s="7">
        <v>32</v>
      </c>
      <c r="E28" s="5">
        <v>5</v>
      </c>
      <c r="G28" s="7">
        <v>91</v>
      </c>
      <c r="H28" s="5">
        <v>5</v>
      </c>
    </row>
    <row r="29" spans="1:8">
      <c r="A29" s="7">
        <v>31</v>
      </c>
      <c r="B29" s="5">
        <v>2</v>
      </c>
      <c r="D29" s="7">
        <v>35</v>
      </c>
      <c r="E29" s="5">
        <v>1</v>
      </c>
      <c r="G29" s="7">
        <v>92</v>
      </c>
      <c r="H29" s="5">
        <v>4</v>
      </c>
    </row>
    <row r="30" spans="1:8">
      <c r="A30" s="7">
        <v>33</v>
      </c>
      <c r="B30" s="5">
        <v>4</v>
      </c>
      <c r="D30" s="7">
        <v>36</v>
      </c>
      <c r="E30" s="5">
        <v>1</v>
      </c>
      <c r="G30" s="7" t="s">
        <v>250</v>
      </c>
      <c r="H30" s="5">
        <v>34</v>
      </c>
    </row>
    <row r="31" spans="1:8">
      <c r="A31" s="7">
        <v>34</v>
      </c>
      <c r="B31" s="5">
        <v>1</v>
      </c>
      <c r="D31" s="7">
        <v>37</v>
      </c>
      <c r="E31" s="5">
        <v>1</v>
      </c>
    </row>
    <row r="32" spans="1:8">
      <c r="A32" s="7">
        <v>35</v>
      </c>
      <c r="B32" s="5">
        <v>1</v>
      </c>
      <c r="D32" s="7">
        <v>38</v>
      </c>
      <c r="E32" s="5">
        <v>2</v>
      </c>
    </row>
    <row r="33" spans="1:5">
      <c r="A33" s="7">
        <v>37</v>
      </c>
      <c r="B33" s="5">
        <v>2</v>
      </c>
      <c r="D33" s="7">
        <v>40</v>
      </c>
      <c r="E33" s="5">
        <v>1</v>
      </c>
    </row>
    <row r="34" spans="1:5">
      <c r="A34" s="7">
        <v>38</v>
      </c>
      <c r="B34" s="5">
        <v>1</v>
      </c>
      <c r="D34" s="7">
        <v>42</v>
      </c>
      <c r="E34" s="5">
        <v>1</v>
      </c>
    </row>
    <row r="35" spans="1:5">
      <c r="A35" s="7">
        <v>39</v>
      </c>
      <c r="B35" s="5">
        <v>3</v>
      </c>
      <c r="D35" s="7">
        <v>43</v>
      </c>
      <c r="E35" s="5">
        <v>1</v>
      </c>
    </row>
    <row r="36" spans="1:5">
      <c r="A36" s="7">
        <v>40</v>
      </c>
      <c r="B36" s="5">
        <v>2</v>
      </c>
      <c r="D36" s="7">
        <v>44</v>
      </c>
      <c r="E36" s="5">
        <v>1</v>
      </c>
    </row>
    <row r="37" spans="1:5">
      <c r="A37" s="7">
        <v>42</v>
      </c>
      <c r="B37" s="5">
        <v>2</v>
      </c>
      <c r="D37" s="7">
        <v>47</v>
      </c>
      <c r="E37" s="5">
        <v>1</v>
      </c>
    </row>
    <row r="38" spans="1:5">
      <c r="A38" s="7">
        <v>46</v>
      </c>
      <c r="B38" s="5">
        <v>4</v>
      </c>
      <c r="D38" s="7">
        <v>50</v>
      </c>
      <c r="E38" s="5">
        <v>1</v>
      </c>
    </row>
    <row r="39" spans="1:5">
      <c r="A39" s="7">
        <v>47</v>
      </c>
      <c r="B39" s="5">
        <v>1</v>
      </c>
      <c r="D39" s="7">
        <v>51</v>
      </c>
      <c r="E39" s="5">
        <v>2</v>
      </c>
    </row>
    <row r="40" spans="1:5">
      <c r="A40" s="7">
        <v>48</v>
      </c>
      <c r="B40" s="5">
        <v>1</v>
      </c>
      <c r="D40" s="7">
        <v>52</v>
      </c>
      <c r="E40" s="5">
        <v>1</v>
      </c>
    </row>
    <row r="41" spans="1:5">
      <c r="A41" s="7">
        <v>49</v>
      </c>
      <c r="B41" s="5">
        <v>2</v>
      </c>
      <c r="D41" s="7">
        <v>53</v>
      </c>
      <c r="E41" s="5">
        <v>1</v>
      </c>
    </row>
    <row r="42" spans="1:5">
      <c r="A42" s="7">
        <v>50</v>
      </c>
      <c r="B42" s="5">
        <v>3</v>
      </c>
      <c r="D42" s="7">
        <v>55</v>
      </c>
      <c r="E42" s="5">
        <v>2</v>
      </c>
    </row>
    <row r="43" spans="1:5">
      <c r="A43" s="7">
        <v>51</v>
      </c>
      <c r="B43" s="5">
        <v>4</v>
      </c>
      <c r="D43" s="7">
        <v>56</v>
      </c>
      <c r="E43" s="5">
        <v>3</v>
      </c>
    </row>
    <row r="44" spans="1:5">
      <c r="A44" s="7">
        <v>52</v>
      </c>
      <c r="B44" s="5">
        <v>1</v>
      </c>
      <c r="D44" s="7">
        <v>57</v>
      </c>
      <c r="E44" s="5">
        <v>1</v>
      </c>
    </row>
    <row r="45" spans="1:5">
      <c r="A45" s="7">
        <v>55</v>
      </c>
      <c r="B45" s="5">
        <v>1</v>
      </c>
      <c r="D45" s="7">
        <v>58</v>
      </c>
      <c r="E45" s="5">
        <v>2</v>
      </c>
    </row>
    <row r="46" spans="1:5">
      <c r="A46" s="7">
        <v>57</v>
      </c>
      <c r="B46" s="5">
        <v>1</v>
      </c>
      <c r="D46" s="7">
        <v>60</v>
      </c>
      <c r="E46" s="5">
        <v>1</v>
      </c>
    </row>
    <row r="47" spans="1:5">
      <c r="A47" s="7">
        <v>58</v>
      </c>
      <c r="B47" s="5">
        <v>1</v>
      </c>
      <c r="D47" s="7">
        <v>62</v>
      </c>
      <c r="E47" s="5">
        <v>1</v>
      </c>
    </row>
    <row r="48" spans="1:5">
      <c r="A48" s="7">
        <v>59</v>
      </c>
      <c r="B48" s="5">
        <v>2</v>
      </c>
      <c r="D48" s="7">
        <v>63</v>
      </c>
      <c r="E48" s="5">
        <v>3</v>
      </c>
    </row>
    <row r="49" spans="1:5">
      <c r="A49" s="7">
        <v>60</v>
      </c>
      <c r="B49" s="5">
        <v>1</v>
      </c>
      <c r="D49" s="7">
        <v>65</v>
      </c>
      <c r="E49" s="5">
        <v>2</v>
      </c>
    </row>
    <row r="50" spans="1:5">
      <c r="A50" s="7">
        <v>62</v>
      </c>
      <c r="B50" s="5">
        <v>1</v>
      </c>
      <c r="D50" s="7">
        <v>66</v>
      </c>
      <c r="E50" s="5">
        <v>1</v>
      </c>
    </row>
    <row r="51" spans="1:5">
      <c r="A51" s="7">
        <v>63</v>
      </c>
      <c r="B51" s="5">
        <v>5</v>
      </c>
      <c r="D51" s="7">
        <v>67</v>
      </c>
      <c r="E51" s="5">
        <v>1</v>
      </c>
    </row>
    <row r="52" spans="1:5">
      <c r="A52" s="7">
        <v>64</v>
      </c>
      <c r="B52" s="5">
        <v>2</v>
      </c>
      <c r="D52" s="7">
        <v>68</v>
      </c>
      <c r="E52" s="5">
        <v>2</v>
      </c>
    </row>
    <row r="53" spans="1:5">
      <c r="A53" s="7">
        <v>65</v>
      </c>
      <c r="B53" s="5">
        <v>1</v>
      </c>
      <c r="D53" s="7">
        <v>69</v>
      </c>
      <c r="E53" s="5">
        <v>3</v>
      </c>
    </row>
    <row r="54" spans="1:5">
      <c r="A54" s="7">
        <v>67</v>
      </c>
      <c r="B54" s="5">
        <v>1</v>
      </c>
      <c r="D54" s="7">
        <v>70</v>
      </c>
      <c r="E54" s="5">
        <v>2</v>
      </c>
    </row>
    <row r="55" spans="1:5">
      <c r="A55" s="7">
        <v>68</v>
      </c>
      <c r="B55" s="5">
        <v>2</v>
      </c>
      <c r="D55" s="7">
        <v>71</v>
      </c>
      <c r="E55" s="5">
        <v>2</v>
      </c>
    </row>
    <row r="56" spans="1:5">
      <c r="A56" s="7">
        <v>69</v>
      </c>
      <c r="B56" s="5">
        <v>1</v>
      </c>
      <c r="D56" s="7">
        <v>72</v>
      </c>
      <c r="E56" s="5">
        <v>1</v>
      </c>
    </row>
    <row r="57" spans="1:5">
      <c r="A57" s="7">
        <v>70</v>
      </c>
      <c r="B57" s="5">
        <v>2</v>
      </c>
      <c r="D57" s="7">
        <v>73</v>
      </c>
      <c r="E57" s="5">
        <v>1</v>
      </c>
    </row>
    <row r="58" spans="1:5">
      <c r="A58" s="7">
        <v>71</v>
      </c>
      <c r="B58" s="5">
        <v>1</v>
      </c>
      <c r="D58" s="7">
        <v>74</v>
      </c>
      <c r="E58" s="5">
        <v>1</v>
      </c>
    </row>
    <row r="59" spans="1:5">
      <c r="A59" s="7">
        <v>72</v>
      </c>
      <c r="B59" s="5">
        <v>1</v>
      </c>
      <c r="D59" s="7">
        <v>75</v>
      </c>
      <c r="E59" s="5">
        <v>1</v>
      </c>
    </row>
    <row r="60" spans="1:5">
      <c r="A60" s="7">
        <v>73</v>
      </c>
      <c r="B60" s="5">
        <v>4</v>
      </c>
      <c r="D60" s="7">
        <v>76</v>
      </c>
      <c r="E60" s="5">
        <v>2</v>
      </c>
    </row>
    <row r="61" spans="1:5">
      <c r="A61" s="7">
        <v>75</v>
      </c>
      <c r="B61" s="5">
        <v>3</v>
      </c>
      <c r="D61" s="7">
        <v>77</v>
      </c>
      <c r="E61" s="5">
        <v>1</v>
      </c>
    </row>
    <row r="62" spans="1:5">
      <c r="A62" s="7">
        <v>76</v>
      </c>
      <c r="B62" s="5">
        <v>3</v>
      </c>
      <c r="D62" s="7">
        <v>78</v>
      </c>
      <c r="E62" s="5">
        <v>1</v>
      </c>
    </row>
    <row r="63" spans="1:5">
      <c r="A63" s="7">
        <v>77</v>
      </c>
      <c r="B63" s="5">
        <v>2</v>
      </c>
      <c r="D63" s="7">
        <v>79</v>
      </c>
      <c r="E63" s="5">
        <v>1</v>
      </c>
    </row>
    <row r="64" spans="1:5">
      <c r="A64" s="7">
        <v>78</v>
      </c>
      <c r="B64" s="5">
        <v>2</v>
      </c>
      <c r="D64" s="7">
        <v>81</v>
      </c>
      <c r="E64" s="5">
        <v>4</v>
      </c>
    </row>
    <row r="65" spans="1:5">
      <c r="A65" s="7">
        <v>79</v>
      </c>
      <c r="B65" s="5">
        <v>2</v>
      </c>
      <c r="D65" s="7">
        <v>82</v>
      </c>
      <c r="E65" s="5">
        <v>2</v>
      </c>
    </row>
    <row r="66" spans="1:5">
      <c r="A66" s="7">
        <v>80</v>
      </c>
      <c r="B66" s="5">
        <v>3</v>
      </c>
      <c r="D66" s="7">
        <v>84</v>
      </c>
      <c r="E66" s="5">
        <v>1</v>
      </c>
    </row>
    <row r="67" spans="1:5">
      <c r="A67" s="7">
        <v>81</v>
      </c>
      <c r="B67" s="5">
        <v>3</v>
      </c>
      <c r="D67" s="7">
        <v>85</v>
      </c>
      <c r="E67" s="5">
        <v>2</v>
      </c>
    </row>
    <row r="68" spans="1:5">
      <c r="A68" s="7">
        <v>82</v>
      </c>
      <c r="B68" s="5">
        <v>1</v>
      </c>
      <c r="D68" s="7">
        <v>86</v>
      </c>
      <c r="E68" s="5">
        <v>1</v>
      </c>
    </row>
    <row r="69" spans="1:5">
      <c r="A69" s="7">
        <v>84</v>
      </c>
      <c r="B69" s="5">
        <v>1</v>
      </c>
      <c r="D69" s="7">
        <v>87</v>
      </c>
      <c r="E69" s="5">
        <v>3</v>
      </c>
    </row>
    <row r="70" spans="1:5">
      <c r="A70" s="7">
        <v>85</v>
      </c>
      <c r="B70" s="5">
        <v>2</v>
      </c>
      <c r="D70" s="7">
        <v>88</v>
      </c>
      <c r="E70" s="5">
        <v>2</v>
      </c>
    </row>
    <row r="71" spans="1:5">
      <c r="A71" s="7">
        <v>87</v>
      </c>
      <c r="B71" s="5">
        <v>2</v>
      </c>
      <c r="D71" s="7">
        <v>89</v>
      </c>
      <c r="E71" s="5">
        <v>1</v>
      </c>
    </row>
    <row r="72" spans="1:5">
      <c r="A72" s="7">
        <v>89</v>
      </c>
      <c r="B72" s="5">
        <v>1</v>
      </c>
      <c r="D72" s="7">
        <v>90</v>
      </c>
      <c r="E72" s="5">
        <v>2</v>
      </c>
    </row>
    <row r="73" spans="1:5">
      <c r="A73" s="7">
        <v>90</v>
      </c>
      <c r="B73" s="5">
        <v>1</v>
      </c>
      <c r="D73" s="7">
        <v>91</v>
      </c>
      <c r="E73" s="5">
        <v>2</v>
      </c>
    </row>
    <row r="74" spans="1:5">
      <c r="A74" s="7">
        <v>91</v>
      </c>
      <c r="B74" s="5">
        <v>5</v>
      </c>
      <c r="D74" s="7">
        <v>92</v>
      </c>
      <c r="E74" s="5">
        <v>1</v>
      </c>
    </row>
    <row r="75" spans="1:5">
      <c r="A75" s="7">
        <v>92</v>
      </c>
      <c r="B75" s="5">
        <v>4</v>
      </c>
      <c r="D75" s="7">
        <v>93</v>
      </c>
      <c r="E75" s="5">
        <v>1</v>
      </c>
    </row>
    <row r="76" spans="1:5">
      <c r="A76" s="7">
        <v>93</v>
      </c>
      <c r="B76" s="5">
        <v>3</v>
      </c>
      <c r="D76" s="7">
        <v>96</v>
      </c>
      <c r="E76" s="5">
        <v>1</v>
      </c>
    </row>
    <row r="77" spans="1:5">
      <c r="A77" s="7">
        <v>94</v>
      </c>
      <c r="B77" s="5">
        <v>3</v>
      </c>
      <c r="D77" s="7">
        <v>97</v>
      </c>
      <c r="E77" s="5">
        <v>2</v>
      </c>
    </row>
    <row r="78" spans="1:5">
      <c r="A78" s="7">
        <v>95</v>
      </c>
      <c r="B78" s="5">
        <v>1</v>
      </c>
      <c r="D78" s="7">
        <v>99</v>
      </c>
      <c r="E78" s="5">
        <v>1</v>
      </c>
    </row>
    <row r="79" spans="1:5">
      <c r="A79" s="7">
        <v>96</v>
      </c>
      <c r="B79" s="5">
        <v>2</v>
      </c>
      <c r="D79" s="7" t="s">
        <v>250</v>
      </c>
      <c r="E79" s="5">
        <v>120</v>
      </c>
    </row>
    <row r="80" spans="1:5">
      <c r="A80" s="7">
        <v>98</v>
      </c>
      <c r="B80" s="5">
        <v>2</v>
      </c>
    </row>
    <row r="81" spans="1:2">
      <c r="A81" s="7">
        <v>99</v>
      </c>
      <c r="B81" s="5">
        <v>1</v>
      </c>
    </row>
    <row r="82" spans="1:2">
      <c r="A82" s="7" t="s">
        <v>250</v>
      </c>
      <c r="B82" s="5">
        <v>150</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workbookViewId="0">
      <selection activeCell="F16" sqref="F16"/>
    </sheetView>
  </sheetViews>
  <sheetFormatPr defaultRowHeight="15"/>
  <cols>
    <col min="1" max="2" width="13.42578125" customWidth="1"/>
    <col min="3" max="3" width="12.42578125" customWidth="1"/>
    <col min="4" max="4" width="15.42578125" customWidth="1"/>
  </cols>
  <sheetData>
    <row r="1" spans="1:4">
      <c r="A1" s="2" t="s">
        <v>92</v>
      </c>
      <c r="B1" s="2" t="s">
        <v>0</v>
      </c>
      <c r="C1" s="2" t="s">
        <v>89</v>
      </c>
      <c r="D1" s="4" t="s">
        <v>246</v>
      </c>
    </row>
    <row r="2" spans="1:4">
      <c r="A2">
        <v>1</v>
      </c>
      <c r="B2">
        <v>30</v>
      </c>
      <c r="C2">
        <v>33</v>
      </c>
      <c r="D2" s="1">
        <v>45639</v>
      </c>
    </row>
    <row r="3" spans="1:4">
      <c r="A3">
        <v>2</v>
      </c>
      <c r="B3">
        <v>20</v>
      </c>
      <c r="C3">
        <v>7</v>
      </c>
      <c r="D3" s="1">
        <v>45558</v>
      </c>
    </row>
    <row r="4" spans="1:4">
      <c r="A4">
        <v>3</v>
      </c>
      <c r="B4">
        <v>10</v>
      </c>
      <c r="C4">
        <v>78</v>
      </c>
      <c r="D4" s="1">
        <v>45606</v>
      </c>
    </row>
    <row r="5" spans="1:4">
      <c r="A5">
        <v>4</v>
      </c>
      <c r="B5">
        <v>39</v>
      </c>
      <c r="C5">
        <v>63</v>
      </c>
      <c r="D5" s="1">
        <v>45819</v>
      </c>
    </row>
    <row r="6" spans="1:4">
      <c r="A6">
        <v>5</v>
      </c>
      <c r="B6">
        <v>17</v>
      </c>
      <c r="C6">
        <v>27</v>
      </c>
      <c r="D6" s="1">
        <v>45575</v>
      </c>
    </row>
    <row r="7" spans="1:4">
      <c r="A7">
        <v>6</v>
      </c>
      <c r="B7">
        <v>20</v>
      </c>
      <c r="C7">
        <v>87</v>
      </c>
      <c r="D7" s="1">
        <v>45567</v>
      </c>
    </row>
    <row r="8" spans="1:4">
      <c r="A8">
        <v>7</v>
      </c>
      <c r="B8">
        <v>47</v>
      </c>
      <c r="C8">
        <v>65</v>
      </c>
      <c r="D8" s="1">
        <v>45882</v>
      </c>
    </row>
    <row r="9" spans="1:4">
      <c r="A9">
        <v>8</v>
      </c>
      <c r="B9">
        <v>35</v>
      </c>
      <c r="C9">
        <v>90</v>
      </c>
      <c r="D9" s="1">
        <v>45652</v>
      </c>
    </row>
    <row r="10" spans="1:4">
      <c r="A10">
        <v>9</v>
      </c>
      <c r="B10">
        <v>22</v>
      </c>
      <c r="C10">
        <v>63</v>
      </c>
      <c r="D10" s="1">
        <v>45801</v>
      </c>
    </row>
    <row r="11" spans="1:4">
      <c r="A11">
        <v>10</v>
      </c>
      <c r="B11">
        <v>47</v>
      </c>
      <c r="C11">
        <v>96</v>
      </c>
      <c r="D11" s="1">
        <v>45879</v>
      </c>
    </row>
    <row r="12" spans="1:4">
      <c r="A12">
        <v>11</v>
      </c>
      <c r="B12">
        <v>6</v>
      </c>
      <c r="C12">
        <v>95</v>
      </c>
      <c r="D12" s="1">
        <v>45698</v>
      </c>
    </row>
    <row r="13" spans="1:4">
      <c r="A13">
        <v>12</v>
      </c>
      <c r="B13">
        <v>22</v>
      </c>
      <c r="C13">
        <v>50</v>
      </c>
      <c r="D13" s="1">
        <v>45911</v>
      </c>
    </row>
    <row r="14" spans="1:4">
      <c r="A14">
        <v>13</v>
      </c>
      <c r="B14">
        <v>14</v>
      </c>
      <c r="C14">
        <v>75</v>
      </c>
      <c r="D14" s="1">
        <v>45625</v>
      </c>
    </row>
    <row r="15" spans="1:4">
      <c r="A15">
        <v>14</v>
      </c>
      <c r="B15">
        <v>39</v>
      </c>
      <c r="C15">
        <v>2</v>
      </c>
      <c r="D15" s="1">
        <v>45683</v>
      </c>
    </row>
    <row r="16" spans="1:4">
      <c r="A16">
        <v>15</v>
      </c>
      <c r="B16">
        <v>50</v>
      </c>
      <c r="C16">
        <v>73</v>
      </c>
      <c r="D16" s="1">
        <v>45772</v>
      </c>
    </row>
    <row r="17" spans="1:4">
      <c r="A17">
        <v>16</v>
      </c>
      <c r="B17">
        <v>7</v>
      </c>
      <c r="C17">
        <v>99</v>
      </c>
      <c r="D17" s="1">
        <v>45780</v>
      </c>
    </row>
    <row r="18" spans="1:4">
      <c r="A18">
        <v>17</v>
      </c>
      <c r="B18">
        <v>44</v>
      </c>
      <c r="C18">
        <v>39</v>
      </c>
      <c r="D18" s="1">
        <v>45654</v>
      </c>
    </row>
    <row r="19" spans="1:4">
      <c r="A19">
        <v>18</v>
      </c>
      <c r="B19">
        <v>24</v>
      </c>
      <c r="C19">
        <v>34</v>
      </c>
      <c r="D19" s="1">
        <v>45696</v>
      </c>
    </row>
    <row r="20" spans="1:4">
      <c r="A20">
        <v>19</v>
      </c>
      <c r="B20">
        <v>25</v>
      </c>
      <c r="C20">
        <v>51</v>
      </c>
      <c r="D20" s="1">
        <v>45858</v>
      </c>
    </row>
    <row r="21" spans="1:4">
      <c r="A21">
        <v>20</v>
      </c>
      <c r="B21">
        <v>26</v>
      </c>
      <c r="C21">
        <v>75</v>
      </c>
      <c r="D21" s="1">
        <v>45675</v>
      </c>
    </row>
    <row r="22" spans="1:4">
      <c r="A22">
        <v>21</v>
      </c>
      <c r="B22">
        <v>13</v>
      </c>
      <c r="C22">
        <v>14</v>
      </c>
      <c r="D22" s="1">
        <v>45637</v>
      </c>
    </row>
    <row r="23" spans="1:4">
      <c r="A23">
        <v>22</v>
      </c>
      <c r="B23">
        <v>10</v>
      </c>
      <c r="C23">
        <v>30</v>
      </c>
      <c r="D23" s="1">
        <v>45827</v>
      </c>
    </row>
    <row r="24" spans="1:4">
      <c r="A24">
        <v>23</v>
      </c>
      <c r="B24">
        <v>1</v>
      </c>
      <c r="C24">
        <v>76</v>
      </c>
      <c r="D24" s="1">
        <v>45600</v>
      </c>
    </row>
    <row r="25" spans="1:4">
      <c r="A25">
        <v>24</v>
      </c>
      <c r="B25">
        <v>5</v>
      </c>
      <c r="C25">
        <v>92</v>
      </c>
      <c r="D25" s="1">
        <v>45671</v>
      </c>
    </row>
    <row r="26" spans="1:4">
      <c r="A26">
        <v>25</v>
      </c>
      <c r="B26">
        <v>50</v>
      </c>
      <c r="C26">
        <v>73</v>
      </c>
      <c r="D26" s="1">
        <v>45740</v>
      </c>
    </row>
    <row r="27" spans="1:4">
      <c r="A27">
        <v>26</v>
      </c>
      <c r="B27">
        <v>38</v>
      </c>
      <c r="C27">
        <v>96</v>
      </c>
      <c r="D27" s="1">
        <v>45887</v>
      </c>
    </row>
    <row r="28" spans="1:4">
      <c r="A28">
        <v>27</v>
      </c>
      <c r="B28">
        <v>38</v>
      </c>
      <c r="C28">
        <v>78</v>
      </c>
      <c r="D28" s="1">
        <v>45618</v>
      </c>
    </row>
    <row r="29" spans="1:4">
      <c r="A29">
        <v>28</v>
      </c>
      <c r="B29">
        <v>40</v>
      </c>
      <c r="C29">
        <v>62</v>
      </c>
      <c r="D29" s="1">
        <v>45691</v>
      </c>
    </row>
    <row r="30" spans="1:4">
      <c r="A30">
        <v>29</v>
      </c>
      <c r="B30">
        <v>4</v>
      </c>
      <c r="C30">
        <v>39</v>
      </c>
      <c r="D30" s="1">
        <v>45880</v>
      </c>
    </row>
    <row r="31" spans="1:4">
      <c r="A31">
        <v>30</v>
      </c>
      <c r="B31">
        <v>41</v>
      </c>
      <c r="C31">
        <v>19</v>
      </c>
      <c r="D31" s="1">
        <v>45809</v>
      </c>
    </row>
    <row r="32" spans="1:4">
      <c r="A32">
        <v>31</v>
      </c>
      <c r="B32">
        <v>13</v>
      </c>
      <c r="C32">
        <v>16</v>
      </c>
      <c r="D32" s="1">
        <v>45636</v>
      </c>
    </row>
    <row r="33" spans="1:4">
      <c r="A33">
        <v>32</v>
      </c>
      <c r="B33">
        <v>20</v>
      </c>
      <c r="C33">
        <v>81</v>
      </c>
      <c r="D33" s="1">
        <v>45779</v>
      </c>
    </row>
    <row r="34" spans="1:4">
      <c r="A34">
        <v>33</v>
      </c>
      <c r="B34">
        <v>4</v>
      </c>
      <c r="C34">
        <v>42</v>
      </c>
      <c r="D34" s="1">
        <v>45735</v>
      </c>
    </row>
    <row r="35" spans="1:4">
      <c r="A35">
        <v>34</v>
      </c>
      <c r="B35">
        <v>37</v>
      </c>
      <c r="C35">
        <v>31</v>
      </c>
      <c r="D35" s="1">
        <v>45894</v>
      </c>
    </row>
    <row r="36" spans="1:4">
      <c r="A36">
        <v>35</v>
      </c>
      <c r="B36">
        <v>33</v>
      </c>
      <c r="C36">
        <v>14</v>
      </c>
      <c r="D36" s="1">
        <v>45633</v>
      </c>
    </row>
    <row r="37" spans="1:4">
      <c r="A37">
        <v>36</v>
      </c>
      <c r="B37">
        <v>10</v>
      </c>
      <c r="C37">
        <v>80</v>
      </c>
      <c r="D37" s="1">
        <v>45777</v>
      </c>
    </row>
    <row r="38" spans="1:4">
      <c r="A38">
        <v>37</v>
      </c>
      <c r="B38">
        <v>42</v>
      </c>
      <c r="C38">
        <v>51</v>
      </c>
      <c r="D38" s="1">
        <v>45914</v>
      </c>
    </row>
    <row r="39" spans="1:4">
      <c r="A39">
        <v>38</v>
      </c>
      <c r="B39">
        <v>48</v>
      </c>
      <c r="C39">
        <v>12</v>
      </c>
      <c r="D39" s="1">
        <v>45669</v>
      </c>
    </row>
    <row r="40" spans="1:4">
      <c r="A40">
        <v>39</v>
      </c>
      <c r="B40">
        <v>42</v>
      </c>
      <c r="C40">
        <v>21</v>
      </c>
      <c r="D40" s="1">
        <v>45895</v>
      </c>
    </row>
    <row r="41" spans="1:4">
      <c r="A41">
        <v>40</v>
      </c>
      <c r="B41">
        <v>46</v>
      </c>
      <c r="C41">
        <v>73</v>
      </c>
      <c r="D41" s="1">
        <v>45591</v>
      </c>
    </row>
    <row r="42" spans="1:4">
      <c r="A42">
        <v>41</v>
      </c>
      <c r="B42">
        <v>40</v>
      </c>
      <c r="C42">
        <v>31</v>
      </c>
      <c r="D42" s="1">
        <v>45560</v>
      </c>
    </row>
    <row r="43" spans="1:4">
      <c r="A43">
        <v>42</v>
      </c>
      <c r="B43">
        <v>15</v>
      </c>
      <c r="C43">
        <v>63</v>
      </c>
      <c r="D43" s="1">
        <v>45796</v>
      </c>
    </row>
    <row r="44" spans="1:4">
      <c r="A44">
        <v>43</v>
      </c>
      <c r="B44">
        <v>45</v>
      </c>
      <c r="C44">
        <v>7</v>
      </c>
      <c r="D44" s="1">
        <v>45851</v>
      </c>
    </row>
    <row r="45" spans="1:4">
      <c r="A45">
        <v>44</v>
      </c>
      <c r="B45">
        <v>28</v>
      </c>
      <c r="C45">
        <v>28</v>
      </c>
      <c r="D45" s="1">
        <v>45565</v>
      </c>
    </row>
    <row r="46" spans="1:4">
      <c r="A46">
        <v>45</v>
      </c>
      <c r="B46">
        <v>27</v>
      </c>
      <c r="C46">
        <v>63</v>
      </c>
      <c r="D46" s="1">
        <v>45624</v>
      </c>
    </row>
    <row r="47" spans="1:4">
      <c r="A47">
        <v>46</v>
      </c>
      <c r="B47">
        <v>14</v>
      </c>
      <c r="C47">
        <v>37</v>
      </c>
      <c r="D47" s="1">
        <v>45782</v>
      </c>
    </row>
    <row r="48" spans="1:4">
      <c r="A48">
        <v>47</v>
      </c>
      <c r="B48">
        <v>3</v>
      </c>
      <c r="C48">
        <v>15</v>
      </c>
      <c r="D48" s="1">
        <v>45573</v>
      </c>
    </row>
    <row r="49" spans="1:4">
      <c r="A49">
        <v>48</v>
      </c>
      <c r="B49">
        <v>7</v>
      </c>
      <c r="C49">
        <v>70</v>
      </c>
      <c r="D49" s="1">
        <v>45734</v>
      </c>
    </row>
    <row r="50" spans="1:4">
      <c r="A50">
        <v>49</v>
      </c>
      <c r="B50">
        <v>13</v>
      </c>
      <c r="C50">
        <v>80</v>
      </c>
      <c r="D50" s="1">
        <v>45594</v>
      </c>
    </row>
    <row r="51" spans="1:4">
      <c r="A51">
        <v>50</v>
      </c>
      <c r="B51">
        <v>30</v>
      </c>
      <c r="C51">
        <v>21</v>
      </c>
      <c r="D51" s="1">
        <v>45805</v>
      </c>
    </row>
    <row r="52" spans="1:4">
      <c r="A52">
        <v>51</v>
      </c>
      <c r="B52">
        <v>1</v>
      </c>
      <c r="C52">
        <v>57</v>
      </c>
      <c r="D52" s="1">
        <v>45697</v>
      </c>
    </row>
    <row r="53" spans="1:4">
      <c r="A53">
        <v>52</v>
      </c>
      <c r="B53">
        <v>20</v>
      </c>
      <c r="C53">
        <v>24</v>
      </c>
      <c r="D53" s="1">
        <v>45896</v>
      </c>
    </row>
    <row r="54" spans="1:4">
      <c r="A54">
        <v>53</v>
      </c>
      <c r="B54">
        <v>33</v>
      </c>
      <c r="C54">
        <v>73</v>
      </c>
      <c r="D54" s="1">
        <v>45593</v>
      </c>
    </row>
    <row r="55" spans="1:4">
      <c r="A55">
        <v>54</v>
      </c>
      <c r="B55">
        <v>27</v>
      </c>
      <c r="C55">
        <v>51</v>
      </c>
      <c r="D55" s="1">
        <v>45747</v>
      </c>
    </row>
    <row r="56" spans="1:4">
      <c r="A56">
        <v>55</v>
      </c>
      <c r="B56">
        <v>42</v>
      </c>
      <c r="C56">
        <v>49</v>
      </c>
      <c r="D56" s="1">
        <v>45714</v>
      </c>
    </row>
    <row r="57" spans="1:4">
      <c r="A57">
        <v>56</v>
      </c>
      <c r="B57">
        <v>36</v>
      </c>
      <c r="C57">
        <v>23</v>
      </c>
      <c r="D57" s="1">
        <v>45609</v>
      </c>
    </row>
    <row r="58" spans="1:4">
      <c r="A58">
        <v>57</v>
      </c>
      <c r="B58">
        <v>29</v>
      </c>
      <c r="C58">
        <v>70</v>
      </c>
      <c r="D58" s="1">
        <v>45636</v>
      </c>
    </row>
    <row r="59" spans="1:4">
      <c r="A59">
        <v>58</v>
      </c>
      <c r="B59">
        <v>7</v>
      </c>
      <c r="C59">
        <v>77</v>
      </c>
      <c r="D59" s="1">
        <v>45851</v>
      </c>
    </row>
    <row r="60" spans="1:4">
      <c r="A60">
        <v>59</v>
      </c>
      <c r="B60">
        <v>30</v>
      </c>
      <c r="C60">
        <v>2</v>
      </c>
      <c r="D60" s="1">
        <v>45570</v>
      </c>
    </row>
    <row r="61" spans="1:4">
      <c r="A61">
        <v>60</v>
      </c>
      <c r="B61">
        <v>28</v>
      </c>
      <c r="C61">
        <v>59</v>
      </c>
      <c r="D61" s="1">
        <v>45766</v>
      </c>
    </row>
    <row r="62" spans="1:4">
      <c r="A62">
        <v>61</v>
      </c>
      <c r="B62">
        <v>35</v>
      </c>
      <c r="C62">
        <v>58</v>
      </c>
      <c r="D62" s="1">
        <v>45617</v>
      </c>
    </row>
    <row r="63" spans="1:4">
      <c r="A63">
        <v>62</v>
      </c>
      <c r="B63">
        <v>10</v>
      </c>
      <c r="C63">
        <v>89</v>
      </c>
      <c r="D63" s="1">
        <v>45591</v>
      </c>
    </row>
    <row r="64" spans="1:4">
      <c r="A64">
        <v>63</v>
      </c>
      <c r="B64">
        <v>45</v>
      </c>
      <c r="C64">
        <v>7</v>
      </c>
      <c r="D64" s="1">
        <v>45749</v>
      </c>
    </row>
    <row r="65" spans="1:4">
      <c r="A65">
        <v>64</v>
      </c>
      <c r="B65">
        <v>33</v>
      </c>
      <c r="C65">
        <v>91</v>
      </c>
      <c r="D65" s="1">
        <v>45574</v>
      </c>
    </row>
    <row r="66" spans="1:4">
      <c r="A66">
        <v>65</v>
      </c>
      <c r="B66">
        <v>38</v>
      </c>
      <c r="C66">
        <v>94</v>
      </c>
      <c r="D66" s="1">
        <v>45722</v>
      </c>
    </row>
    <row r="67" spans="1:4">
      <c r="A67">
        <v>66</v>
      </c>
      <c r="B67">
        <v>1</v>
      </c>
      <c r="C67">
        <v>91</v>
      </c>
      <c r="D67" s="1">
        <v>45662</v>
      </c>
    </row>
    <row r="68" spans="1:4">
      <c r="A68">
        <v>67</v>
      </c>
      <c r="B68">
        <v>1</v>
      </c>
      <c r="C68">
        <v>49</v>
      </c>
      <c r="D68" s="1">
        <v>45836</v>
      </c>
    </row>
    <row r="69" spans="1:4">
      <c r="A69">
        <v>68</v>
      </c>
      <c r="B69">
        <v>10</v>
      </c>
      <c r="C69">
        <v>18</v>
      </c>
      <c r="D69" s="1">
        <v>45795</v>
      </c>
    </row>
    <row r="70" spans="1:4">
      <c r="A70">
        <v>69</v>
      </c>
      <c r="B70">
        <v>32</v>
      </c>
      <c r="C70">
        <v>18</v>
      </c>
      <c r="D70" s="1">
        <v>45693</v>
      </c>
    </row>
    <row r="71" spans="1:4">
      <c r="A71">
        <v>70</v>
      </c>
      <c r="B71">
        <v>17</v>
      </c>
      <c r="C71">
        <v>91</v>
      </c>
      <c r="D71" s="1">
        <v>45670</v>
      </c>
    </row>
    <row r="72" spans="1:4">
      <c r="A72">
        <v>71</v>
      </c>
      <c r="B72">
        <v>40</v>
      </c>
      <c r="C72">
        <v>59</v>
      </c>
      <c r="D72" s="1">
        <v>45744</v>
      </c>
    </row>
    <row r="73" spans="1:4">
      <c r="A73">
        <v>72</v>
      </c>
      <c r="B73">
        <v>17</v>
      </c>
      <c r="C73">
        <v>46</v>
      </c>
      <c r="D73" s="1">
        <v>45757</v>
      </c>
    </row>
    <row r="74" spans="1:4">
      <c r="A74">
        <v>73</v>
      </c>
      <c r="B74">
        <v>46</v>
      </c>
      <c r="C74">
        <v>10</v>
      </c>
      <c r="D74" s="1">
        <v>45554</v>
      </c>
    </row>
    <row r="75" spans="1:4">
      <c r="A75">
        <v>74</v>
      </c>
      <c r="B75">
        <v>11</v>
      </c>
      <c r="C75">
        <v>13</v>
      </c>
      <c r="D75" s="1">
        <v>45630</v>
      </c>
    </row>
    <row r="76" spans="1:4">
      <c r="A76">
        <v>75</v>
      </c>
      <c r="B76">
        <v>42</v>
      </c>
      <c r="C76">
        <v>91</v>
      </c>
      <c r="D76" s="1">
        <v>45569</v>
      </c>
    </row>
    <row r="77" spans="1:4">
      <c r="A77">
        <v>76</v>
      </c>
      <c r="B77">
        <v>17</v>
      </c>
      <c r="C77">
        <v>94</v>
      </c>
      <c r="D77" s="1">
        <v>45642</v>
      </c>
    </row>
    <row r="78" spans="1:4">
      <c r="A78">
        <v>77</v>
      </c>
      <c r="B78">
        <v>25</v>
      </c>
      <c r="C78">
        <v>79</v>
      </c>
      <c r="D78" s="1">
        <v>45725</v>
      </c>
    </row>
    <row r="79" spans="1:4">
      <c r="A79">
        <v>78</v>
      </c>
      <c r="B79">
        <v>42</v>
      </c>
      <c r="C79">
        <v>15</v>
      </c>
      <c r="D79" s="1">
        <v>45794</v>
      </c>
    </row>
    <row r="80" spans="1:4">
      <c r="A80">
        <v>79</v>
      </c>
      <c r="B80">
        <v>18</v>
      </c>
      <c r="C80">
        <v>92</v>
      </c>
      <c r="D80" s="1">
        <v>45646</v>
      </c>
    </row>
    <row r="81" spans="1:4">
      <c r="A81">
        <v>80</v>
      </c>
      <c r="B81">
        <v>17</v>
      </c>
      <c r="C81">
        <v>93</v>
      </c>
      <c r="D81" s="1">
        <v>45757</v>
      </c>
    </row>
    <row r="82" spans="1:4">
      <c r="A82">
        <v>81</v>
      </c>
      <c r="B82">
        <v>33</v>
      </c>
      <c r="C82">
        <v>33</v>
      </c>
      <c r="D82" s="1">
        <v>45562</v>
      </c>
    </row>
    <row r="83" spans="1:4">
      <c r="A83">
        <v>82</v>
      </c>
      <c r="B83">
        <v>6</v>
      </c>
      <c r="C83">
        <v>76</v>
      </c>
      <c r="D83" s="1">
        <v>45569</v>
      </c>
    </row>
    <row r="84" spans="1:4">
      <c r="A84">
        <v>83</v>
      </c>
      <c r="B84">
        <v>16</v>
      </c>
      <c r="C84">
        <v>48</v>
      </c>
      <c r="D84" s="1">
        <v>45896</v>
      </c>
    </row>
    <row r="85" spans="1:4">
      <c r="A85">
        <v>84</v>
      </c>
      <c r="B85">
        <v>21</v>
      </c>
      <c r="C85">
        <v>50</v>
      </c>
      <c r="D85" s="1">
        <v>45880</v>
      </c>
    </row>
    <row r="86" spans="1:4">
      <c r="A86">
        <v>85</v>
      </c>
      <c r="B86">
        <v>21</v>
      </c>
      <c r="C86">
        <v>22</v>
      </c>
      <c r="D86" s="1">
        <v>45725</v>
      </c>
    </row>
    <row r="87" spans="1:4">
      <c r="A87">
        <v>86</v>
      </c>
      <c r="B87">
        <v>23</v>
      </c>
      <c r="C87">
        <v>76</v>
      </c>
      <c r="D87" s="1">
        <v>45872</v>
      </c>
    </row>
    <row r="88" spans="1:4">
      <c r="A88">
        <v>87</v>
      </c>
      <c r="B88">
        <v>8</v>
      </c>
      <c r="C88">
        <v>98</v>
      </c>
      <c r="D88" s="1">
        <v>45905</v>
      </c>
    </row>
    <row r="89" spans="1:4">
      <c r="A89">
        <v>88</v>
      </c>
      <c r="B89">
        <v>11</v>
      </c>
      <c r="C89">
        <v>64</v>
      </c>
      <c r="D89" s="1">
        <v>45905</v>
      </c>
    </row>
    <row r="90" spans="1:4">
      <c r="A90">
        <v>89</v>
      </c>
      <c r="B90">
        <v>21</v>
      </c>
      <c r="C90">
        <v>10</v>
      </c>
      <c r="D90" s="1">
        <v>45857</v>
      </c>
    </row>
    <row r="91" spans="1:4">
      <c r="A91">
        <v>90</v>
      </c>
      <c r="B91">
        <v>38</v>
      </c>
      <c r="C91">
        <v>40</v>
      </c>
      <c r="D91" s="1">
        <v>45624</v>
      </c>
    </row>
    <row r="92" spans="1:4">
      <c r="A92">
        <v>91</v>
      </c>
      <c r="B92">
        <v>27</v>
      </c>
      <c r="C92">
        <v>46</v>
      </c>
      <c r="D92" s="1">
        <v>45751</v>
      </c>
    </row>
    <row r="93" spans="1:4">
      <c r="A93">
        <v>92</v>
      </c>
      <c r="B93">
        <v>14</v>
      </c>
      <c r="C93">
        <v>16</v>
      </c>
      <c r="D93" s="1">
        <v>45642</v>
      </c>
    </row>
    <row r="94" spans="1:4">
      <c r="A94">
        <v>93</v>
      </c>
      <c r="B94">
        <v>46</v>
      </c>
      <c r="C94">
        <v>39</v>
      </c>
      <c r="D94" s="1">
        <v>45782</v>
      </c>
    </row>
    <row r="95" spans="1:4">
      <c r="A95">
        <v>94</v>
      </c>
      <c r="B95">
        <v>4</v>
      </c>
      <c r="C95">
        <v>13</v>
      </c>
      <c r="D95" s="1">
        <v>45697</v>
      </c>
    </row>
    <row r="96" spans="1:4">
      <c r="A96">
        <v>95</v>
      </c>
      <c r="B96">
        <v>44</v>
      </c>
      <c r="C96">
        <v>7</v>
      </c>
      <c r="D96" s="1">
        <v>45665</v>
      </c>
    </row>
    <row r="97" spans="1:4">
      <c r="A97">
        <v>96</v>
      </c>
      <c r="B97">
        <v>42</v>
      </c>
      <c r="C97">
        <v>29</v>
      </c>
      <c r="D97" s="1">
        <v>45676</v>
      </c>
    </row>
    <row r="98" spans="1:4">
      <c r="A98">
        <v>97</v>
      </c>
      <c r="B98">
        <v>4</v>
      </c>
      <c r="C98">
        <v>68</v>
      </c>
      <c r="D98" s="1">
        <v>45846</v>
      </c>
    </row>
    <row r="99" spans="1:4">
      <c r="A99">
        <v>98</v>
      </c>
      <c r="B99">
        <v>18</v>
      </c>
      <c r="C99">
        <v>93</v>
      </c>
      <c r="D99" s="1">
        <v>45586</v>
      </c>
    </row>
    <row r="100" spans="1:4">
      <c r="A100">
        <v>99</v>
      </c>
      <c r="B100">
        <v>1</v>
      </c>
      <c r="C100">
        <v>38</v>
      </c>
      <c r="D100" s="1">
        <v>45574</v>
      </c>
    </row>
    <row r="101" spans="1:4">
      <c r="A101">
        <v>100</v>
      </c>
      <c r="B101">
        <v>21</v>
      </c>
      <c r="C101">
        <v>71</v>
      </c>
      <c r="D101" s="1">
        <v>45697</v>
      </c>
    </row>
    <row r="102" spans="1:4">
      <c r="A102">
        <v>101</v>
      </c>
      <c r="B102">
        <v>15</v>
      </c>
      <c r="C102">
        <v>64</v>
      </c>
      <c r="D102" s="1">
        <v>45687</v>
      </c>
    </row>
    <row r="103" spans="1:4">
      <c r="A103">
        <v>102</v>
      </c>
      <c r="B103">
        <v>36</v>
      </c>
      <c r="C103">
        <v>69</v>
      </c>
      <c r="D103" s="1">
        <v>45746</v>
      </c>
    </row>
    <row r="104" spans="1:4">
      <c r="A104">
        <v>103</v>
      </c>
      <c r="B104">
        <v>31</v>
      </c>
      <c r="C104">
        <v>46</v>
      </c>
      <c r="D104" s="1">
        <v>45573</v>
      </c>
    </row>
    <row r="105" spans="1:4">
      <c r="A105">
        <v>104</v>
      </c>
      <c r="B105">
        <v>21</v>
      </c>
      <c r="C105">
        <v>10</v>
      </c>
      <c r="D105" s="1">
        <v>45876</v>
      </c>
    </row>
    <row r="106" spans="1:4">
      <c r="A106">
        <v>105</v>
      </c>
      <c r="B106">
        <v>42</v>
      </c>
      <c r="C106">
        <v>94</v>
      </c>
      <c r="D106" s="1">
        <v>45620</v>
      </c>
    </row>
    <row r="107" spans="1:4">
      <c r="A107">
        <v>106</v>
      </c>
      <c r="B107">
        <v>7</v>
      </c>
      <c r="C107">
        <v>93</v>
      </c>
      <c r="D107" s="1">
        <v>45900</v>
      </c>
    </row>
    <row r="108" spans="1:4">
      <c r="A108">
        <v>107</v>
      </c>
      <c r="B108">
        <v>31</v>
      </c>
      <c r="C108">
        <v>79</v>
      </c>
      <c r="D108" s="1">
        <v>45795</v>
      </c>
    </row>
    <row r="109" spans="1:4">
      <c r="A109">
        <v>108</v>
      </c>
      <c r="B109">
        <v>3</v>
      </c>
      <c r="C109">
        <v>42</v>
      </c>
      <c r="D109" s="1">
        <v>45762</v>
      </c>
    </row>
    <row r="110" spans="1:4">
      <c r="A110">
        <v>109</v>
      </c>
      <c r="B110">
        <v>43</v>
      </c>
      <c r="C110">
        <v>35</v>
      </c>
      <c r="D110" s="1">
        <v>45660</v>
      </c>
    </row>
    <row r="111" spans="1:4">
      <c r="A111">
        <v>110</v>
      </c>
      <c r="B111">
        <v>48</v>
      </c>
      <c r="C111">
        <v>46</v>
      </c>
      <c r="D111" s="1">
        <v>45596</v>
      </c>
    </row>
    <row r="112" spans="1:4">
      <c r="A112">
        <v>111</v>
      </c>
      <c r="B112">
        <v>23</v>
      </c>
      <c r="C112">
        <v>52</v>
      </c>
      <c r="D112" s="1">
        <v>45574</v>
      </c>
    </row>
    <row r="113" spans="1:4">
      <c r="A113">
        <v>112</v>
      </c>
      <c r="B113">
        <v>39</v>
      </c>
      <c r="C113">
        <v>2</v>
      </c>
      <c r="D113" s="1">
        <v>45774</v>
      </c>
    </row>
    <row r="114" spans="1:4">
      <c r="A114">
        <v>113</v>
      </c>
      <c r="B114">
        <v>16</v>
      </c>
      <c r="C114">
        <v>92</v>
      </c>
      <c r="D114" s="1">
        <v>45804</v>
      </c>
    </row>
    <row r="115" spans="1:4">
      <c r="A115">
        <v>114</v>
      </c>
      <c r="B115">
        <v>10</v>
      </c>
      <c r="C115">
        <v>77</v>
      </c>
      <c r="D115" s="1">
        <v>45801</v>
      </c>
    </row>
    <row r="116" spans="1:4">
      <c r="A116">
        <v>115</v>
      </c>
      <c r="B116">
        <v>8</v>
      </c>
      <c r="C116">
        <v>91</v>
      </c>
      <c r="D116" s="1">
        <v>45916</v>
      </c>
    </row>
    <row r="117" spans="1:4">
      <c r="A117">
        <v>116</v>
      </c>
      <c r="B117">
        <v>1</v>
      </c>
      <c r="C117">
        <v>37</v>
      </c>
      <c r="D117" s="1">
        <v>45844</v>
      </c>
    </row>
    <row r="118" spans="1:4">
      <c r="A118">
        <v>117</v>
      </c>
      <c r="B118">
        <v>32</v>
      </c>
      <c r="C118">
        <v>4</v>
      </c>
      <c r="D118" s="1">
        <v>45622</v>
      </c>
    </row>
    <row r="119" spans="1:4">
      <c r="A119">
        <v>118</v>
      </c>
      <c r="B119">
        <v>46</v>
      </c>
      <c r="C119">
        <v>8</v>
      </c>
      <c r="D119" s="1">
        <v>45657</v>
      </c>
    </row>
    <row r="120" spans="1:4">
      <c r="A120">
        <v>119</v>
      </c>
      <c r="B120">
        <v>23</v>
      </c>
      <c r="C120">
        <v>87</v>
      </c>
      <c r="D120" s="1">
        <v>45771</v>
      </c>
    </row>
    <row r="121" spans="1:4">
      <c r="A121">
        <v>120</v>
      </c>
      <c r="B121">
        <v>41</v>
      </c>
      <c r="C121">
        <v>92</v>
      </c>
      <c r="D121" s="1">
        <v>45795</v>
      </c>
    </row>
    <row r="122" spans="1:4">
      <c r="A122">
        <v>121</v>
      </c>
      <c r="B122">
        <v>36</v>
      </c>
      <c r="C122">
        <v>25</v>
      </c>
      <c r="D122" s="1">
        <v>45695</v>
      </c>
    </row>
    <row r="123" spans="1:4">
      <c r="A123">
        <v>122</v>
      </c>
      <c r="B123">
        <v>11</v>
      </c>
      <c r="C123">
        <v>5</v>
      </c>
      <c r="D123" s="1">
        <v>45899</v>
      </c>
    </row>
    <row r="124" spans="1:4">
      <c r="A124">
        <v>123</v>
      </c>
      <c r="B124">
        <v>35</v>
      </c>
      <c r="C124">
        <v>67</v>
      </c>
      <c r="D124" s="1">
        <v>45811</v>
      </c>
    </row>
    <row r="125" spans="1:4">
      <c r="A125">
        <v>124</v>
      </c>
      <c r="B125">
        <v>10</v>
      </c>
      <c r="C125">
        <v>63</v>
      </c>
      <c r="D125" s="1">
        <v>45807</v>
      </c>
    </row>
    <row r="126" spans="1:4">
      <c r="A126">
        <v>125</v>
      </c>
      <c r="B126">
        <v>28</v>
      </c>
      <c r="C126">
        <v>82</v>
      </c>
      <c r="D126" s="1">
        <v>45763</v>
      </c>
    </row>
    <row r="127" spans="1:4">
      <c r="A127">
        <v>126</v>
      </c>
      <c r="B127">
        <v>21</v>
      </c>
      <c r="C127">
        <v>3</v>
      </c>
      <c r="D127" s="1">
        <v>45808</v>
      </c>
    </row>
    <row r="128" spans="1:4">
      <c r="A128">
        <v>127</v>
      </c>
      <c r="B128">
        <v>2</v>
      </c>
      <c r="C128">
        <v>33</v>
      </c>
      <c r="D128" s="1">
        <v>45598</v>
      </c>
    </row>
    <row r="129" spans="1:4">
      <c r="A129">
        <v>128</v>
      </c>
      <c r="B129">
        <v>14</v>
      </c>
      <c r="C129">
        <v>75</v>
      </c>
      <c r="D129" s="1">
        <v>45622</v>
      </c>
    </row>
    <row r="130" spans="1:4">
      <c r="A130">
        <v>129</v>
      </c>
      <c r="B130">
        <v>5</v>
      </c>
      <c r="C130">
        <v>4</v>
      </c>
      <c r="D130" s="1">
        <v>45796</v>
      </c>
    </row>
    <row r="131" spans="1:4">
      <c r="A131">
        <v>130</v>
      </c>
      <c r="B131">
        <v>45</v>
      </c>
      <c r="C131">
        <v>8</v>
      </c>
      <c r="D131" s="1">
        <v>45669</v>
      </c>
    </row>
    <row r="132" spans="1:4">
      <c r="A132">
        <v>131</v>
      </c>
      <c r="B132">
        <v>27</v>
      </c>
      <c r="C132">
        <v>81</v>
      </c>
      <c r="D132" s="1">
        <v>45864</v>
      </c>
    </row>
    <row r="133" spans="1:4">
      <c r="A133">
        <v>132</v>
      </c>
      <c r="B133">
        <v>17</v>
      </c>
      <c r="C133">
        <v>50</v>
      </c>
      <c r="D133" s="1">
        <v>45578</v>
      </c>
    </row>
    <row r="134" spans="1:4">
      <c r="A134">
        <v>133</v>
      </c>
      <c r="B134">
        <v>21</v>
      </c>
      <c r="C134">
        <v>55</v>
      </c>
      <c r="D134" s="1">
        <v>45721</v>
      </c>
    </row>
    <row r="135" spans="1:4">
      <c r="A135">
        <v>134</v>
      </c>
      <c r="B135">
        <v>4</v>
      </c>
      <c r="C135">
        <v>47</v>
      </c>
      <c r="D135" s="1">
        <v>45772</v>
      </c>
    </row>
    <row r="136" spans="1:4">
      <c r="A136">
        <v>135</v>
      </c>
      <c r="B136">
        <v>30</v>
      </c>
      <c r="C136">
        <v>19</v>
      </c>
      <c r="D136" s="1">
        <v>45638</v>
      </c>
    </row>
    <row r="137" spans="1:4">
      <c r="A137">
        <v>136</v>
      </c>
      <c r="B137">
        <v>26</v>
      </c>
      <c r="C137">
        <v>68</v>
      </c>
      <c r="D137" s="1">
        <v>45897</v>
      </c>
    </row>
    <row r="138" spans="1:4">
      <c r="A138">
        <v>137</v>
      </c>
      <c r="B138">
        <v>7</v>
      </c>
      <c r="C138">
        <v>72</v>
      </c>
      <c r="D138" s="1">
        <v>45618</v>
      </c>
    </row>
    <row r="139" spans="1:4">
      <c r="A139">
        <v>138</v>
      </c>
      <c r="B139">
        <v>32</v>
      </c>
      <c r="C139">
        <v>84</v>
      </c>
      <c r="D139" s="1">
        <v>45564</v>
      </c>
    </row>
    <row r="140" spans="1:4">
      <c r="A140">
        <v>139</v>
      </c>
      <c r="B140">
        <v>33</v>
      </c>
      <c r="C140">
        <v>81</v>
      </c>
      <c r="D140" s="1">
        <v>45652</v>
      </c>
    </row>
    <row r="141" spans="1:4">
      <c r="A141">
        <v>140</v>
      </c>
      <c r="B141">
        <v>50</v>
      </c>
      <c r="C141">
        <v>98</v>
      </c>
      <c r="D141" s="1">
        <v>45889</v>
      </c>
    </row>
    <row r="142" spans="1:4">
      <c r="A142">
        <v>141</v>
      </c>
      <c r="B142">
        <v>47</v>
      </c>
      <c r="C142">
        <v>40</v>
      </c>
      <c r="D142" s="1">
        <v>45686</v>
      </c>
    </row>
    <row r="143" spans="1:4">
      <c r="A143">
        <v>142</v>
      </c>
      <c r="B143">
        <v>47</v>
      </c>
      <c r="C143">
        <v>85</v>
      </c>
      <c r="D143" s="1">
        <v>45834</v>
      </c>
    </row>
    <row r="144" spans="1:4">
      <c r="A144">
        <v>143</v>
      </c>
      <c r="B144">
        <v>46</v>
      </c>
      <c r="C144">
        <v>51</v>
      </c>
      <c r="D144" s="1">
        <v>45672</v>
      </c>
    </row>
    <row r="145" spans="1:4">
      <c r="A145">
        <v>144</v>
      </c>
      <c r="B145">
        <v>50</v>
      </c>
      <c r="C145">
        <v>19</v>
      </c>
      <c r="D145" s="1">
        <v>45575</v>
      </c>
    </row>
    <row r="146" spans="1:4">
      <c r="A146">
        <v>145</v>
      </c>
      <c r="B146">
        <v>30</v>
      </c>
      <c r="C146">
        <v>60</v>
      </c>
      <c r="D146" s="1">
        <v>45752</v>
      </c>
    </row>
    <row r="147" spans="1:4">
      <c r="A147">
        <v>146</v>
      </c>
      <c r="B147">
        <v>30</v>
      </c>
      <c r="C147">
        <v>85</v>
      </c>
      <c r="D147" s="1">
        <v>45631</v>
      </c>
    </row>
    <row r="148" spans="1:4">
      <c r="A148">
        <v>147</v>
      </c>
      <c r="B148">
        <v>19</v>
      </c>
      <c r="C148">
        <v>26</v>
      </c>
      <c r="D148" s="1">
        <v>45567</v>
      </c>
    </row>
    <row r="149" spans="1:4">
      <c r="A149">
        <v>148</v>
      </c>
      <c r="B149">
        <v>29</v>
      </c>
      <c r="C149">
        <v>11</v>
      </c>
      <c r="D149" s="1">
        <v>45562</v>
      </c>
    </row>
    <row r="150" spans="1:4">
      <c r="A150">
        <v>149</v>
      </c>
      <c r="B150">
        <v>45</v>
      </c>
      <c r="C150">
        <v>33</v>
      </c>
      <c r="D150" s="1">
        <v>45638</v>
      </c>
    </row>
    <row r="151" spans="1:4">
      <c r="A151">
        <v>150</v>
      </c>
      <c r="B151">
        <v>17</v>
      </c>
      <c r="C151">
        <v>80</v>
      </c>
      <c r="D151" s="1">
        <v>45691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activeCell="D1" sqref="D1"/>
    </sheetView>
  </sheetViews>
  <sheetFormatPr defaultRowHeight="15"/>
  <cols>
    <col min="1" max="1" width="19.140625" customWidth="1"/>
    <col min="2" max="2" width="14.28515625" customWidth="1"/>
    <col min="3" max="3" width="14.7109375" customWidth="1"/>
    <col min="4" max="4" width="64.140625" customWidth="1"/>
    <col min="5" max="5" width="25.140625" customWidth="1"/>
    <col min="6" max="6" width="16.7109375" customWidth="1"/>
    <col min="7" max="7" width="17.28515625" customWidth="1"/>
  </cols>
  <sheetData>
    <row r="1" spans="1:6">
      <c r="A1" s="2" t="s">
        <v>93</v>
      </c>
      <c r="B1" s="2" t="s">
        <v>89</v>
      </c>
      <c r="C1" s="2" t="s">
        <v>0</v>
      </c>
      <c r="D1" s="2" t="s">
        <v>94</v>
      </c>
      <c r="E1" s="2" t="s">
        <v>95</v>
      </c>
      <c r="F1" s="4" t="s">
        <v>247</v>
      </c>
    </row>
    <row r="2" spans="1:6">
      <c r="A2">
        <v>1</v>
      </c>
      <c r="B2">
        <v>68</v>
      </c>
      <c r="C2">
        <v>42</v>
      </c>
      <c r="D2" t="s">
        <v>96</v>
      </c>
      <c r="E2" s="1">
        <v>45629</v>
      </c>
      <c r="F2" t="str">
        <f>VLOOKUP(C2, Users!A:B, 2, FALSE)</f>
        <v>lindadelgado</v>
      </c>
    </row>
    <row r="3" spans="1:6">
      <c r="A3">
        <v>2</v>
      </c>
      <c r="B3">
        <v>74</v>
      </c>
      <c r="C3">
        <v>28</v>
      </c>
      <c r="D3" t="s">
        <v>97</v>
      </c>
      <c r="E3" s="1">
        <v>45780</v>
      </c>
      <c r="F3" t="str">
        <f>VLOOKUP(C3, Users!A:B, 2, FALSE)</f>
        <v>kristendecker</v>
      </c>
    </row>
    <row r="4" spans="1:6">
      <c r="A4">
        <v>3</v>
      </c>
      <c r="B4">
        <v>88</v>
      </c>
      <c r="C4">
        <v>24</v>
      </c>
      <c r="D4" t="s">
        <v>98</v>
      </c>
      <c r="E4" s="1">
        <v>45604</v>
      </c>
      <c r="F4" t="str">
        <f>VLOOKUP(C4, Users!A:B, 2, FALSE)</f>
        <v>privera</v>
      </c>
    </row>
    <row r="5" spans="1:6">
      <c r="A5">
        <v>4</v>
      </c>
      <c r="B5">
        <v>70</v>
      </c>
      <c r="C5">
        <v>1</v>
      </c>
      <c r="D5" t="s">
        <v>99</v>
      </c>
      <c r="E5" s="1">
        <v>45757</v>
      </c>
      <c r="F5" t="str">
        <f>VLOOKUP(C5, Users!A:B, 2, FALSE)</f>
        <v>daniel14</v>
      </c>
    </row>
    <row r="6" spans="1:6">
      <c r="A6">
        <v>5</v>
      </c>
      <c r="B6">
        <v>76</v>
      </c>
      <c r="C6">
        <v>45</v>
      </c>
      <c r="D6" t="s">
        <v>100</v>
      </c>
      <c r="E6" s="1">
        <v>45715</v>
      </c>
      <c r="F6" t="e">
        <f>VLOOKUP(C6, Users!A:B, 2, FALSE)</f>
        <v>#N/A</v>
      </c>
    </row>
    <row r="7" spans="1:6">
      <c r="A7">
        <v>6</v>
      </c>
      <c r="B7">
        <v>81</v>
      </c>
      <c r="C7">
        <v>16</v>
      </c>
      <c r="D7" t="s">
        <v>101</v>
      </c>
      <c r="E7" s="1">
        <v>45846</v>
      </c>
      <c r="F7" t="str">
        <f>VLOOKUP(C7, Users!A:B, 2, FALSE)</f>
        <v>ericabaker</v>
      </c>
    </row>
    <row r="8" spans="1:6">
      <c r="A8">
        <v>7</v>
      </c>
      <c r="B8">
        <v>40</v>
      </c>
      <c r="C8">
        <v>45</v>
      </c>
      <c r="D8" t="s">
        <v>102</v>
      </c>
      <c r="E8" s="1">
        <v>45780</v>
      </c>
      <c r="F8" t="e">
        <f>VLOOKUP(C8, Users!A:B, 2, FALSE)</f>
        <v>#N/A</v>
      </c>
    </row>
    <row r="9" spans="1:6">
      <c r="A9">
        <v>8</v>
      </c>
      <c r="B9">
        <v>23</v>
      </c>
      <c r="C9">
        <v>18</v>
      </c>
      <c r="D9" t="s">
        <v>103</v>
      </c>
      <c r="E9" s="1">
        <v>45812</v>
      </c>
      <c r="F9" t="str">
        <f>VLOOKUP(C9, Users!A:B, 2, FALSE)</f>
        <v>oromero</v>
      </c>
    </row>
    <row r="10" spans="1:6">
      <c r="A10">
        <v>9</v>
      </c>
      <c r="B10">
        <v>63</v>
      </c>
      <c r="C10">
        <v>4</v>
      </c>
      <c r="D10" t="s">
        <v>104</v>
      </c>
      <c r="E10" s="1">
        <v>45592</v>
      </c>
      <c r="F10" t="str">
        <f>VLOOKUP(C10, Users!A:B, 2, FALSE)</f>
        <v>joshuatucker</v>
      </c>
    </row>
    <row r="11" spans="1:6">
      <c r="A11">
        <v>10</v>
      </c>
      <c r="B11">
        <v>50</v>
      </c>
      <c r="C11">
        <v>19</v>
      </c>
      <c r="D11" t="s">
        <v>105</v>
      </c>
      <c r="E11" s="1">
        <v>45848</v>
      </c>
      <c r="F11" t="e">
        <f>VLOOKUP(C11, Users!A:B, 2, FALSE)</f>
        <v>#N/A</v>
      </c>
    </row>
    <row r="12" spans="1:6">
      <c r="A12">
        <v>11</v>
      </c>
      <c r="B12">
        <v>18</v>
      </c>
      <c r="C12">
        <v>6</v>
      </c>
      <c r="D12" t="s">
        <v>106</v>
      </c>
      <c r="E12" s="1">
        <v>45891</v>
      </c>
      <c r="F12" t="e">
        <f>VLOOKUP(C12, Users!A:B, 2, FALSE)</f>
        <v>#N/A</v>
      </c>
    </row>
    <row r="13" spans="1:6">
      <c r="A13">
        <v>12</v>
      </c>
      <c r="B13">
        <v>60</v>
      </c>
      <c r="C13">
        <v>49</v>
      </c>
      <c r="D13" t="s">
        <v>107</v>
      </c>
      <c r="E13" s="1">
        <v>45783</v>
      </c>
      <c r="F13" t="str">
        <f>VLOOKUP(C13, Users!A:B, 2, FALSE)</f>
        <v>pgarcia</v>
      </c>
    </row>
    <row r="14" spans="1:6">
      <c r="A14">
        <v>13</v>
      </c>
      <c r="B14">
        <v>36</v>
      </c>
      <c r="C14">
        <v>28</v>
      </c>
      <c r="D14" t="s">
        <v>108</v>
      </c>
      <c r="E14" s="1">
        <v>45745</v>
      </c>
      <c r="F14" t="str">
        <f>VLOOKUP(C14, Users!A:B, 2, FALSE)</f>
        <v>kristendecker</v>
      </c>
    </row>
    <row r="15" spans="1:6">
      <c r="A15">
        <v>14</v>
      </c>
      <c r="B15">
        <v>3</v>
      </c>
      <c r="C15">
        <v>27</v>
      </c>
      <c r="D15" t="s">
        <v>109</v>
      </c>
      <c r="E15" s="1">
        <v>45703</v>
      </c>
      <c r="F15" t="str">
        <f>VLOOKUP(C15, Users!A:B, 2, FALSE)</f>
        <v>taylorclark</v>
      </c>
    </row>
    <row r="16" spans="1:6">
      <c r="A16">
        <v>15</v>
      </c>
      <c r="B16">
        <v>32</v>
      </c>
      <c r="C16">
        <v>6</v>
      </c>
      <c r="D16" t="s">
        <v>110</v>
      </c>
      <c r="E16" s="1">
        <v>45793</v>
      </c>
      <c r="F16" t="e">
        <f>VLOOKUP(C16, Users!A:B, 2, FALSE)</f>
        <v>#N/A</v>
      </c>
    </row>
    <row r="17" spans="1:6">
      <c r="A17">
        <v>16</v>
      </c>
      <c r="B17">
        <v>85</v>
      </c>
      <c r="C17">
        <v>46</v>
      </c>
      <c r="D17" t="s">
        <v>111</v>
      </c>
      <c r="E17" s="1">
        <v>45672</v>
      </c>
      <c r="F17" t="str">
        <f>VLOOKUP(C17, Users!A:B, 2, FALSE)</f>
        <v>vbutler</v>
      </c>
    </row>
    <row r="18" spans="1:6">
      <c r="A18">
        <v>17</v>
      </c>
      <c r="B18">
        <v>69</v>
      </c>
      <c r="C18">
        <v>50</v>
      </c>
      <c r="D18" t="s">
        <v>112</v>
      </c>
      <c r="E18" s="1">
        <v>45605</v>
      </c>
      <c r="F18" t="str">
        <f>VLOOKUP(C18, Users!A:B, 2, FALSE)</f>
        <v>tiffanymoore</v>
      </c>
    </row>
    <row r="19" spans="1:6">
      <c r="A19">
        <v>18</v>
      </c>
      <c r="B19">
        <v>26</v>
      </c>
      <c r="C19">
        <v>46</v>
      </c>
      <c r="D19" t="s">
        <v>113</v>
      </c>
      <c r="E19" s="1">
        <v>45677</v>
      </c>
      <c r="F19" t="str">
        <f>VLOOKUP(C19, Users!A:B, 2, FALSE)</f>
        <v>vbutler</v>
      </c>
    </row>
    <row r="20" spans="1:6">
      <c r="A20">
        <v>19</v>
      </c>
      <c r="B20">
        <v>81</v>
      </c>
      <c r="C20">
        <v>46</v>
      </c>
      <c r="D20" t="s">
        <v>114</v>
      </c>
      <c r="E20" s="1">
        <v>45903</v>
      </c>
      <c r="F20" t="str">
        <f>VLOOKUP(C20, Users!A:B, 2, FALSE)</f>
        <v>vbutler</v>
      </c>
    </row>
    <row r="21" spans="1:6">
      <c r="A21">
        <v>20</v>
      </c>
      <c r="B21">
        <v>91</v>
      </c>
      <c r="C21">
        <v>18</v>
      </c>
      <c r="D21" t="s">
        <v>115</v>
      </c>
      <c r="E21" s="1">
        <v>45651</v>
      </c>
      <c r="F21" t="str">
        <f>VLOOKUP(C21, Users!A:B, 2, FALSE)</f>
        <v>oromero</v>
      </c>
    </row>
    <row r="22" spans="1:6">
      <c r="A22">
        <v>21</v>
      </c>
      <c r="B22">
        <v>27</v>
      </c>
      <c r="C22">
        <v>49</v>
      </c>
      <c r="D22" t="s">
        <v>116</v>
      </c>
      <c r="E22" s="1">
        <v>45872</v>
      </c>
      <c r="F22" t="str">
        <f>VLOOKUP(C22, Users!A:B, 2, FALSE)</f>
        <v>pgarcia</v>
      </c>
    </row>
    <row r="23" spans="1:6">
      <c r="A23">
        <v>22</v>
      </c>
      <c r="B23">
        <v>82</v>
      </c>
      <c r="C23">
        <v>28</v>
      </c>
      <c r="D23" t="s">
        <v>117</v>
      </c>
      <c r="E23" s="1">
        <v>45752</v>
      </c>
      <c r="F23" t="str">
        <f>VLOOKUP(C23, Users!A:B, 2, FALSE)</f>
        <v>kristendecker</v>
      </c>
    </row>
    <row r="24" spans="1:6">
      <c r="A24">
        <v>23</v>
      </c>
      <c r="B24">
        <v>86</v>
      </c>
      <c r="C24">
        <v>33</v>
      </c>
      <c r="D24" t="s">
        <v>118</v>
      </c>
      <c r="E24" s="1">
        <v>45685</v>
      </c>
      <c r="F24" t="str">
        <f>VLOOKUP(C24, Users!A:B, 2, FALSE)</f>
        <v>jonessydney</v>
      </c>
    </row>
    <row r="25" spans="1:6">
      <c r="A25">
        <v>24</v>
      </c>
      <c r="B25">
        <v>92</v>
      </c>
      <c r="C25">
        <v>50</v>
      </c>
      <c r="D25" t="s">
        <v>119</v>
      </c>
      <c r="E25" s="1">
        <v>45907</v>
      </c>
      <c r="F25" t="str">
        <f>VLOOKUP(C25, Users!A:B, 2, FALSE)</f>
        <v>tiffanymoore</v>
      </c>
    </row>
    <row r="26" spans="1:6">
      <c r="A26">
        <v>25</v>
      </c>
      <c r="B26">
        <v>79</v>
      </c>
      <c r="C26">
        <v>34</v>
      </c>
      <c r="D26" t="s">
        <v>120</v>
      </c>
      <c r="E26" s="1">
        <v>45807</v>
      </c>
      <c r="F26" t="e">
        <f>VLOOKUP(C26, Users!A:B, 2, FALSE)</f>
        <v>#N/A</v>
      </c>
    </row>
    <row r="27" spans="1:6">
      <c r="A27">
        <v>26</v>
      </c>
      <c r="B27">
        <v>93</v>
      </c>
      <c r="C27">
        <v>12</v>
      </c>
      <c r="D27" t="s">
        <v>121</v>
      </c>
      <c r="E27" s="1">
        <v>45728</v>
      </c>
      <c r="F27" t="e">
        <f>VLOOKUP(C27, Users!A:B, 2, FALSE)</f>
        <v>#N/A</v>
      </c>
    </row>
    <row r="28" spans="1:6">
      <c r="A28">
        <v>27</v>
      </c>
      <c r="B28">
        <v>56</v>
      </c>
      <c r="C28">
        <v>20</v>
      </c>
      <c r="D28" t="s">
        <v>122</v>
      </c>
      <c r="E28" s="1">
        <v>45848</v>
      </c>
      <c r="F28" t="str">
        <f>VLOOKUP(C28, Users!A:B, 2, FALSE)</f>
        <v>haledavid</v>
      </c>
    </row>
    <row r="29" spans="1:6">
      <c r="A29">
        <v>28</v>
      </c>
      <c r="B29">
        <v>42</v>
      </c>
      <c r="C29">
        <v>30</v>
      </c>
      <c r="D29" t="s">
        <v>123</v>
      </c>
      <c r="E29" s="1">
        <v>45908</v>
      </c>
      <c r="F29" t="e">
        <f>VLOOKUP(C29, Users!A:B, 2, FALSE)</f>
        <v>#N/A</v>
      </c>
    </row>
    <row r="30" spans="1:6">
      <c r="A30">
        <v>29</v>
      </c>
      <c r="B30">
        <v>32</v>
      </c>
      <c r="C30">
        <v>2</v>
      </c>
      <c r="D30" t="s">
        <v>124</v>
      </c>
      <c r="E30" s="1">
        <v>45775</v>
      </c>
      <c r="F30" t="str">
        <f>VLOOKUP(C30, Users!A:B, 2, FALSE)</f>
        <v>jacksonbrianna</v>
      </c>
    </row>
    <row r="31" spans="1:6">
      <c r="A31">
        <v>30</v>
      </c>
      <c r="B31">
        <v>5</v>
      </c>
      <c r="C31">
        <v>25</v>
      </c>
      <c r="D31" t="s">
        <v>125</v>
      </c>
      <c r="E31" s="1">
        <v>45880</v>
      </c>
      <c r="F31" t="str">
        <f>VLOOKUP(C31, Users!A:B, 2, FALSE)</f>
        <v>abigailmercer</v>
      </c>
    </row>
    <row r="32" spans="1:6">
      <c r="A32">
        <v>31</v>
      </c>
      <c r="B32">
        <v>63</v>
      </c>
      <c r="C32">
        <v>12</v>
      </c>
      <c r="D32" t="s">
        <v>126</v>
      </c>
      <c r="E32" s="1">
        <v>45780</v>
      </c>
      <c r="F32" t="e">
        <f>VLOOKUP(C32, Users!A:B, 2, FALSE)</f>
        <v>#N/A</v>
      </c>
    </row>
    <row r="33" spans="1:6">
      <c r="A33">
        <v>32</v>
      </c>
      <c r="B33">
        <v>69</v>
      </c>
      <c r="C33">
        <v>41</v>
      </c>
      <c r="D33" t="s">
        <v>127</v>
      </c>
      <c r="E33" s="1">
        <v>45672</v>
      </c>
      <c r="F33" t="str">
        <f>VLOOKUP(C33, Users!A:B, 2, FALSE)</f>
        <v>samuel65</v>
      </c>
    </row>
    <row r="34" spans="1:6">
      <c r="A34">
        <v>33</v>
      </c>
      <c r="B34">
        <v>63</v>
      </c>
      <c r="C34">
        <v>3</v>
      </c>
      <c r="D34" t="s">
        <v>128</v>
      </c>
      <c r="E34" s="1">
        <v>45784</v>
      </c>
      <c r="F34" t="str">
        <f>VLOOKUP(C34, Users!A:B, 2, FALSE)</f>
        <v>restes</v>
      </c>
    </row>
    <row r="35" spans="1:6">
      <c r="A35">
        <v>34</v>
      </c>
      <c r="B35">
        <v>32</v>
      </c>
      <c r="C35">
        <v>32</v>
      </c>
      <c r="D35" t="s">
        <v>129</v>
      </c>
      <c r="E35" s="1">
        <v>45655</v>
      </c>
      <c r="F35" t="e">
        <f>VLOOKUP(C35, Users!A:B, 2, FALSE)</f>
        <v>#N/A</v>
      </c>
    </row>
    <row r="36" spans="1:6">
      <c r="A36">
        <v>35</v>
      </c>
      <c r="B36">
        <v>52</v>
      </c>
      <c r="C36">
        <v>14</v>
      </c>
      <c r="D36" t="s">
        <v>130</v>
      </c>
      <c r="E36" s="1">
        <v>45848</v>
      </c>
      <c r="F36" t="str">
        <f>VLOOKUP(C36, Users!A:B, 2, FALSE)</f>
        <v>williamsrobert</v>
      </c>
    </row>
    <row r="37" spans="1:6">
      <c r="A37">
        <v>36</v>
      </c>
      <c r="B37">
        <v>90</v>
      </c>
      <c r="C37">
        <v>44</v>
      </c>
      <c r="D37" t="s">
        <v>131</v>
      </c>
      <c r="E37" s="1">
        <v>45582</v>
      </c>
      <c r="F37" t="e">
        <f>VLOOKUP(C37, Users!A:B, 2, FALSE)</f>
        <v>#N/A</v>
      </c>
    </row>
    <row r="38" spans="1:6">
      <c r="A38">
        <v>37</v>
      </c>
      <c r="B38">
        <v>11</v>
      </c>
      <c r="C38">
        <v>32</v>
      </c>
      <c r="D38" t="s">
        <v>132</v>
      </c>
      <c r="E38" s="1">
        <v>45839</v>
      </c>
      <c r="F38" t="e">
        <f>VLOOKUP(C38, Users!A:B, 2, FALSE)</f>
        <v>#N/A</v>
      </c>
    </row>
    <row r="39" spans="1:6">
      <c r="A39">
        <v>38</v>
      </c>
      <c r="B39">
        <v>87</v>
      </c>
      <c r="C39">
        <v>32</v>
      </c>
      <c r="D39" t="s">
        <v>133</v>
      </c>
      <c r="E39" s="1">
        <v>45716</v>
      </c>
      <c r="F39" t="e">
        <f>VLOOKUP(C39, Users!A:B, 2, FALSE)</f>
        <v>#N/A</v>
      </c>
    </row>
    <row r="40" spans="1:6">
      <c r="A40">
        <v>39</v>
      </c>
      <c r="B40">
        <v>76</v>
      </c>
      <c r="C40">
        <v>9</v>
      </c>
      <c r="D40" t="s">
        <v>134</v>
      </c>
      <c r="E40" s="1">
        <v>45730</v>
      </c>
      <c r="F40" t="str">
        <f>VLOOKUP(C40, Users!A:B, 2, FALSE)</f>
        <v>ahamilton</v>
      </c>
    </row>
    <row r="41" spans="1:6">
      <c r="A41">
        <v>40</v>
      </c>
      <c r="B41">
        <v>65</v>
      </c>
      <c r="C41">
        <v>17</v>
      </c>
      <c r="D41" t="s">
        <v>135</v>
      </c>
      <c r="E41" s="1">
        <v>45852</v>
      </c>
      <c r="F41" t="e">
        <f>VLOOKUP(C41, Users!A:B, 2, FALSE)</f>
        <v>#N/A</v>
      </c>
    </row>
    <row r="42" spans="1:6">
      <c r="A42">
        <v>41</v>
      </c>
      <c r="B42">
        <v>81</v>
      </c>
      <c r="C42">
        <v>23</v>
      </c>
      <c r="D42" t="s">
        <v>136</v>
      </c>
      <c r="E42" s="1">
        <v>45730</v>
      </c>
      <c r="F42" t="str">
        <f>VLOOKUP(C42, Users!A:B, 2, FALSE)</f>
        <v>kevinhampton</v>
      </c>
    </row>
    <row r="43" spans="1:6">
      <c r="A43">
        <v>42</v>
      </c>
      <c r="B43">
        <v>72</v>
      </c>
      <c r="C43">
        <v>32</v>
      </c>
      <c r="D43" t="s">
        <v>137</v>
      </c>
      <c r="E43" s="1">
        <v>45827</v>
      </c>
      <c r="F43" t="e">
        <f>VLOOKUP(C43, Users!A:B, 2, FALSE)</f>
        <v>#N/A</v>
      </c>
    </row>
    <row r="44" spans="1:6">
      <c r="A44">
        <v>43</v>
      </c>
      <c r="B44">
        <v>77</v>
      </c>
      <c r="C44">
        <v>43</v>
      </c>
      <c r="D44" t="s">
        <v>138</v>
      </c>
      <c r="E44" s="1">
        <v>45717</v>
      </c>
      <c r="F44" t="str">
        <f>VLOOKUP(C44, Users!A:B, 2, FALSE)</f>
        <v>suzannevillanueva</v>
      </c>
    </row>
    <row r="45" spans="1:6">
      <c r="A45">
        <v>44</v>
      </c>
      <c r="B45">
        <v>55</v>
      </c>
      <c r="C45">
        <v>29</v>
      </c>
      <c r="D45" t="s">
        <v>139</v>
      </c>
      <c r="E45" s="1">
        <v>45837</v>
      </c>
      <c r="F45" t="e">
        <f>VLOOKUP(C45, Users!A:B, 2, FALSE)</f>
        <v>#N/A</v>
      </c>
    </row>
    <row r="46" spans="1:6">
      <c r="A46">
        <v>45</v>
      </c>
      <c r="B46">
        <v>25</v>
      </c>
      <c r="C46">
        <v>10</v>
      </c>
      <c r="D46" t="s">
        <v>140</v>
      </c>
      <c r="E46" s="1">
        <v>45741</v>
      </c>
      <c r="F46" t="e">
        <f>VLOOKUP(C46, Users!A:B, 2, FALSE)</f>
        <v>#N/A</v>
      </c>
    </row>
    <row r="47" spans="1:6">
      <c r="A47">
        <v>46</v>
      </c>
      <c r="B47">
        <v>37</v>
      </c>
      <c r="C47">
        <v>16</v>
      </c>
      <c r="D47" t="s">
        <v>141</v>
      </c>
      <c r="E47" s="1">
        <v>45894</v>
      </c>
      <c r="F47" t="str">
        <f>VLOOKUP(C47, Users!A:B, 2, FALSE)</f>
        <v>ericabaker</v>
      </c>
    </row>
    <row r="48" spans="1:6">
      <c r="A48">
        <v>47</v>
      </c>
      <c r="B48">
        <v>43</v>
      </c>
      <c r="C48">
        <v>46</v>
      </c>
      <c r="D48" t="s">
        <v>142</v>
      </c>
      <c r="E48" s="1">
        <v>45832</v>
      </c>
      <c r="F48" t="str">
        <f>VLOOKUP(C48, Users!A:B, 2, FALSE)</f>
        <v>vbutler</v>
      </c>
    </row>
    <row r="49" spans="1:6">
      <c r="A49">
        <v>48</v>
      </c>
      <c r="B49">
        <v>17</v>
      </c>
      <c r="C49">
        <v>22</v>
      </c>
      <c r="D49" t="s">
        <v>143</v>
      </c>
      <c r="E49" s="1">
        <v>45689</v>
      </c>
      <c r="F49" t="str">
        <f>VLOOKUP(C49, Users!A:B, 2, FALSE)</f>
        <v>erikaphillips</v>
      </c>
    </row>
    <row r="50" spans="1:6">
      <c r="A50">
        <v>49</v>
      </c>
      <c r="B50">
        <v>87</v>
      </c>
      <c r="C50">
        <v>3</v>
      </c>
      <c r="D50" t="s">
        <v>144</v>
      </c>
      <c r="E50" s="1">
        <v>45780</v>
      </c>
      <c r="F50" t="str">
        <f>VLOOKUP(C50, Users!A:B, 2, FALSE)</f>
        <v>restes</v>
      </c>
    </row>
    <row r="51" spans="1:6">
      <c r="A51">
        <v>50</v>
      </c>
      <c r="B51">
        <v>70</v>
      </c>
      <c r="C51">
        <v>32</v>
      </c>
      <c r="D51" t="s">
        <v>145</v>
      </c>
      <c r="E51" s="1">
        <v>45778</v>
      </c>
      <c r="F51" t="e">
        <f>VLOOKUP(C51, Users!A:B, 2, FALSE)</f>
        <v>#N/A</v>
      </c>
    </row>
    <row r="52" spans="1:6">
      <c r="A52">
        <v>51</v>
      </c>
      <c r="B52">
        <v>30</v>
      </c>
      <c r="C52">
        <v>15</v>
      </c>
      <c r="D52" t="s">
        <v>146</v>
      </c>
      <c r="E52" s="1">
        <v>45652</v>
      </c>
      <c r="F52" t="str">
        <f>VLOOKUP(C52, Users!A:B, 2, FALSE)</f>
        <v>seandonaldson</v>
      </c>
    </row>
    <row r="53" spans="1:6">
      <c r="A53">
        <v>52</v>
      </c>
      <c r="B53">
        <v>31</v>
      </c>
      <c r="C53">
        <v>7</v>
      </c>
      <c r="D53" t="s">
        <v>147</v>
      </c>
      <c r="E53" s="1">
        <v>45598</v>
      </c>
      <c r="F53" t="str">
        <f>VLOOKUP(C53, Users!A:B, 2, FALSE)</f>
        <v>costamark</v>
      </c>
    </row>
    <row r="54" spans="1:6">
      <c r="A54">
        <v>53</v>
      </c>
      <c r="B54">
        <v>71</v>
      </c>
      <c r="C54">
        <v>5</v>
      </c>
      <c r="D54" t="s">
        <v>148</v>
      </c>
      <c r="E54" s="1">
        <v>45721</v>
      </c>
      <c r="F54" t="str">
        <f>VLOOKUP(C54, Users!A:B, 2, FALSE)</f>
        <v>matthew35</v>
      </c>
    </row>
    <row r="55" spans="1:6">
      <c r="A55">
        <v>54</v>
      </c>
      <c r="B55">
        <v>8</v>
      </c>
      <c r="C55">
        <v>23</v>
      </c>
      <c r="D55" t="s">
        <v>149</v>
      </c>
      <c r="E55" s="1">
        <v>45567</v>
      </c>
      <c r="F55" t="str">
        <f>VLOOKUP(C55, Users!A:B, 2, FALSE)</f>
        <v>kevinhampton</v>
      </c>
    </row>
    <row r="56" spans="1:6">
      <c r="A56">
        <v>55</v>
      </c>
      <c r="B56">
        <v>78</v>
      </c>
      <c r="C56">
        <v>29</v>
      </c>
      <c r="D56" t="s">
        <v>150</v>
      </c>
      <c r="E56" s="1">
        <v>45873</v>
      </c>
      <c r="F56" t="e">
        <f>VLOOKUP(C56, Users!A:B, 2, FALSE)</f>
        <v>#N/A</v>
      </c>
    </row>
    <row r="57" spans="1:6">
      <c r="A57">
        <v>56</v>
      </c>
      <c r="B57">
        <v>69</v>
      </c>
      <c r="C57">
        <v>36</v>
      </c>
      <c r="D57" t="s">
        <v>151</v>
      </c>
      <c r="E57" s="1">
        <v>45811</v>
      </c>
      <c r="F57" t="e">
        <f>VLOOKUP(C57, Users!A:B, 2, FALSE)</f>
        <v>#N/A</v>
      </c>
    </row>
    <row r="58" spans="1:6">
      <c r="A58">
        <v>57</v>
      </c>
      <c r="B58">
        <v>62</v>
      </c>
      <c r="C58">
        <v>23</v>
      </c>
      <c r="D58" t="s">
        <v>152</v>
      </c>
      <c r="E58" s="1">
        <v>45884</v>
      </c>
      <c r="F58" t="str">
        <f>VLOOKUP(C58, Users!A:B, 2, FALSE)</f>
        <v>kevinhampton</v>
      </c>
    </row>
    <row r="59" spans="1:6">
      <c r="A59">
        <v>58</v>
      </c>
      <c r="B59">
        <v>32</v>
      </c>
      <c r="C59">
        <v>29</v>
      </c>
      <c r="D59" t="s">
        <v>153</v>
      </c>
      <c r="E59" s="1">
        <v>45586</v>
      </c>
      <c r="F59" t="e">
        <f>VLOOKUP(C59, Users!A:B, 2, FALSE)</f>
        <v>#N/A</v>
      </c>
    </row>
    <row r="60" spans="1:6">
      <c r="A60">
        <v>59</v>
      </c>
      <c r="B60">
        <v>47</v>
      </c>
      <c r="C60">
        <v>9</v>
      </c>
      <c r="D60" t="s">
        <v>154</v>
      </c>
      <c r="E60" s="1">
        <v>45806</v>
      </c>
      <c r="F60" t="str">
        <f>VLOOKUP(C60, Users!A:B, 2, FALSE)</f>
        <v>ahamilton</v>
      </c>
    </row>
    <row r="61" spans="1:6">
      <c r="A61">
        <v>60</v>
      </c>
      <c r="B61">
        <v>24</v>
      </c>
      <c r="C61">
        <v>40</v>
      </c>
      <c r="D61" t="s">
        <v>155</v>
      </c>
      <c r="E61" s="1">
        <v>45785</v>
      </c>
      <c r="F61" t="str">
        <f>VLOOKUP(C61, Users!A:B, 2, FALSE)</f>
        <v>znelson</v>
      </c>
    </row>
    <row r="62" spans="1:6">
      <c r="A62">
        <v>61</v>
      </c>
      <c r="B62">
        <v>97</v>
      </c>
      <c r="C62">
        <v>13</v>
      </c>
      <c r="D62" t="s">
        <v>156</v>
      </c>
      <c r="E62" s="1">
        <v>45593</v>
      </c>
      <c r="F62" t="str">
        <f>VLOOKUP(C62, Users!A:B, 2, FALSE)</f>
        <v>ronald33</v>
      </c>
    </row>
    <row r="63" spans="1:6">
      <c r="A63">
        <v>62</v>
      </c>
      <c r="B63">
        <v>24</v>
      </c>
      <c r="C63">
        <v>36</v>
      </c>
      <c r="D63" t="s">
        <v>157</v>
      </c>
      <c r="E63" s="1">
        <v>45826</v>
      </c>
      <c r="F63" t="e">
        <f>VLOOKUP(C63, Users!A:B, 2, FALSE)</f>
        <v>#N/A</v>
      </c>
    </row>
    <row r="64" spans="1:6">
      <c r="A64">
        <v>63</v>
      </c>
      <c r="B64">
        <v>35</v>
      </c>
      <c r="C64">
        <v>38</v>
      </c>
      <c r="D64" t="s">
        <v>158</v>
      </c>
      <c r="E64" s="1">
        <v>45845</v>
      </c>
      <c r="F64" t="str">
        <f>VLOOKUP(C64, Users!A:B, 2, FALSE)</f>
        <v>christian06</v>
      </c>
    </row>
    <row r="65" spans="1:6">
      <c r="A65">
        <v>64</v>
      </c>
      <c r="B65">
        <v>38</v>
      </c>
      <c r="C65">
        <v>43</v>
      </c>
      <c r="D65" t="s">
        <v>159</v>
      </c>
      <c r="E65" s="1">
        <v>45834</v>
      </c>
      <c r="F65" t="str">
        <f>VLOOKUP(C65, Users!A:B, 2, FALSE)</f>
        <v>suzannevillanueva</v>
      </c>
    </row>
    <row r="66" spans="1:6">
      <c r="A66">
        <v>65</v>
      </c>
      <c r="B66">
        <v>91</v>
      </c>
      <c r="C66">
        <v>29</v>
      </c>
      <c r="D66" t="s">
        <v>160</v>
      </c>
      <c r="E66" s="1">
        <v>45719</v>
      </c>
      <c r="F66" t="e">
        <f>VLOOKUP(C66, Users!A:B, 2, FALSE)</f>
        <v>#N/A</v>
      </c>
    </row>
    <row r="67" spans="1:6">
      <c r="A67">
        <v>66</v>
      </c>
      <c r="B67">
        <v>56</v>
      </c>
      <c r="C67">
        <v>25</v>
      </c>
      <c r="D67" t="s">
        <v>161</v>
      </c>
      <c r="E67" s="1">
        <v>45653</v>
      </c>
      <c r="F67" t="str">
        <f>VLOOKUP(C67, Users!A:B, 2, FALSE)</f>
        <v>abigailmercer</v>
      </c>
    </row>
    <row r="68" spans="1:6">
      <c r="A68">
        <v>67</v>
      </c>
      <c r="B68">
        <v>15</v>
      </c>
      <c r="C68">
        <v>46</v>
      </c>
      <c r="D68" t="s">
        <v>162</v>
      </c>
      <c r="E68" s="1">
        <v>45553</v>
      </c>
      <c r="F68" t="str">
        <f>VLOOKUP(C68, Users!A:B, 2, FALSE)</f>
        <v>vbutler</v>
      </c>
    </row>
    <row r="69" spans="1:6">
      <c r="A69">
        <v>68</v>
      </c>
      <c r="B69">
        <v>57</v>
      </c>
      <c r="C69">
        <v>4</v>
      </c>
      <c r="D69" t="s">
        <v>163</v>
      </c>
      <c r="E69" s="1">
        <v>45763</v>
      </c>
      <c r="F69" t="str">
        <f>VLOOKUP(C69, Users!A:B, 2, FALSE)</f>
        <v>joshuatucker</v>
      </c>
    </row>
    <row r="70" spans="1:6">
      <c r="A70">
        <v>69</v>
      </c>
      <c r="B70">
        <v>7</v>
      </c>
      <c r="C70">
        <v>47</v>
      </c>
      <c r="D70" t="s">
        <v>164</v>
      </c>
      <c r="E70" s="1">
        <v>45867</v>
      </c>
      <c r="F70" t="e">
        <f>VLOOKUP(C70, Users!A:B, 2, FALSE)</f>
        <v>#N/A</v>
      </c>
    </row>
    <row r="71" spans="1:6">
      <c r="A71">
        <v>70</v>
      </c>
      <c r="B71">
        <v>16</v>
      </c>
      <c r="C71">
        <v>34</v>
      </c>
      <c r="D71" t="s">
        <v>165</v>
      </c>
      <c r="E71" s="1">
        <v>45911</v>
      </c>
      <c r="F71" t="e">
        <f>VLOOKUP(C71, Users!A:B, 2, FALSE)</f>
        <v>#N/A</v>
      </c>
    </row>
    <row r="72" spans="1:6">
      <c r="A72">
        <v>71</v>
      </c>
      <c r="B72">
        <v>28</v>
      </c>
      <c r="C72">
        <v>25</v>
      </c>
      <c r="D72" t="s">
        <v>166</v>
      </c>
      <c r="E72" s="1">
        <v>45898</v>
      </c>
      <c r="F72" t="str">
        <f>VLOOKUP(C72, Users!A:B, 2, FALSE)</f>
        <v>abigailmercer</v>
      </c>
    </row>
    <row r="73" spans="1:6">
      <c r="A73">
        <v>72</v>
      </c>
      <c r="B73">
        <v>3</v>
      </c>
      <c r="C73">
        <v>30</v>
      </c>
      <c r="D73" t="s">
        <v>167</v>
      </c>
      <c r="E73" s="1">
        <v>45720</v>
      </c>
      <c r="F73" t="e">
        <f>VLOOKUP(C73, Users!A:B, 2, FALSE)</f>
        <v>#N/A</v>
      </c>
    </row>
    <row r="74" spans="1:6">
      <c r="A74">
        <v>73</v>
      </c>
      <c r="B74">
        <v>5</v>
      </c>
      <c r="C74">
        <v>29</v>
      </c>
      <c r="D74" t="s">
        <v>168</v>
      </c>
      <c r="E74" s="1">
        <v>45592</v>
      </c>
      <c r="F74" t="e">
        <f>VLOOKUP(C74, Users!A:B, 2, FALSE)</f>
        <v>#N/A</v>
      </c>
    </row>
    <row r="75" spans="1:6">
      <c r="A75">
        <v>74</v>
      </c>
      <c r="B75">
        <v>88</v>
      </c>
      <c r="C75">
        <v>40</v>
      </c>
      <c r="D75" t="s">
        <v>169</v>
      </c>
      <c r="E75" s="1">
        <v>45631</v>
      </c>
      <c r="F75" t="str">
        <f>VLOOKUP(C75, Users!A:B, 2, FALSE)</f>
        <v>znelson</v>
      </c>
    </row>
    <row r="76" spans="1:6">
      <c r="A76">
        <v>75</v>
      </c>
      <c r="B76">
        <v>10</v>
      </c>
      <c r="C76">
        <v>30</v>
      </c>
      <c r="D76" t="s">
        <v>170</v>
      </c>
      <c r="E76" s="1">
        <v>45718</v>
      </c>
      <c r="F76" t="e">
        <f>VLOOKUP(C76, Users!A:B, 2, FALSE)</f>
        <v>#N/A</v>
      </c>
    </row>
    <row r="77" spans="1:6">
      <c r="A77">
        <v>76</v>
      </c>
      <c r="B77">
        <v>31</v>
      </c>
      <c r="C77">
        <v>1</v>
      </c>
      <c r="D77" t="s">
        <v>171</v>
      </c>
      <c r="E77" s="1">
        <v>45611</v>
      </c>
      <c r="F77" t="str">
        <f>VLOOKUP(C77, Users!A:B, 2, FALSE)</f>
        <v>daniel14</v>
      </c>
    </row>
    <row r="78" spans="1:6">
      <c r="A78">
        <v>77</v>
      </c>
      <c r="B78">
        <v>38</v>
      </c>
      <c r="C78">
        <v>20</v>
      </c>
      <c r="D78" t="s">
        <v>172</v>
      </c>
      <c r="E78" s="1">
        <v>45647</v>
      </c>
      <c r="F78" t="str">
        <f>VLOOKUP(C78, Users!A:B, 2, FALSE)</f>
        <v>haledavid</v>
      </c>
    </row>
    <row r="79" spans="1:6">
      <c r="A79">
        <v>78</v>
      </c>
      <c r="B79">
        <v>65</v>
      </c>
      <c r="C79">
        <v>27</v>
      </c>
      <c r="D79" t="s">
        <v>173</v>
      </c>
      <c r="E79" s="1">
        <v>45774</v>
      </c>
      <c r="F79" t="str">
        <f>VLOOKUP(C79, Users!A:B, 2, FALSE)</f>
        <v>taylorclark</v>
      </c>
    </row>
    <row r="80" spans="1:6">
      <c r="A80">
        <v>79</v>
      </c>
      <c r="B80">
        <v>14</v>
      </c>
      <c r="C80">
        <v>16</v>
      </c>
      <c r="D80" t="s">
        <v>174</v>
      </c>
      <c r="E80" s="1">
        <v>45905</v>
      </c>
      <c r="F80" t="str">
        <f>VLOOKUP(C80, Users!A:B, 2, FALSE)</f>
        <v>ericabaker</v>
      </c>
    </row>
    <row r="81" spans="1:6">
      <c r="A81">
        <v>80</v>
      </c>
      <c r="B81">
        <v>67</v>
      </c>
      <c r="C81">
        <v>16</v>
      </c>
      <c r="D81" t="s">
        <v>175</v>
      </c>
      <c r="E81" s="1">
        <v>45827</v>
      </c>
      <c r="F81" t="str">
        <f>VLOOKUP(C81, Users!A:B, 2, FALSE)</f>
        <v>ericabaker</v>
      </c>
    </row>
    <row r="82" spans="1:6">
      <c r="A82">
        <v>81</v>
      </c>
      <c r="B82">
        <v>8</v>
      </c>
      <c r="C82">
        <v>45</v>
      </c>
      <c r="D82" t="s">
        <v>176</v>
      </c>
      <c r="E82" s="1">
        <v>45912</v>
      </c>
      <c r="F82" t="e">
        <f>VLOOKUP(C82, Users!A:B, 2, FALSE)</f>
        <v>#N/A</v>
      </c>
    </row>
    <row r="83" spans="1:6">
      <c r="A83">
        <v>82</v>
      </c>
      <c r="B83">
        <v>19</v>
      </c>
      <c r="C83">
        <v>34</v>
      </c>
      <c r="D83" t="s">
        <v>177</v>
      </c>
      <c r="E83" s="1">
        <v>45835</v>
      </c>
      <c r="F83" t="e">
        <f>VLOOKUP(C83, Users!A:B, 2, FALSE)</f>
        <v>#N/A</v>
      </c>
    </row>
    <row r="84" spans="1:6">
      <c r="A84">
        <v>83</v>
      </c>
      <c r="B84">
        <v>55</v>
      </c>
      <c r="C84">
        <v>38</v>
      </c>
      <c r="D84" t="s">
        <v>178</v>
      </c>
      <c r="E84" s="1">
        <v>45905</v>
      </c>
      <c r="F84" t="str">
        <f>VLOOKUP(C84, Users!A:B, 2, FALSE)</f>
        <v>christian06</v>
      </c>
    </row>
    <row r="85" spans="1:6">
      <c r="A85">
        <v>84</v>
      </c>
      <c r="B85">
        <v>6</v>
      </c>
      <c r="C85">
        <v>21</v>
      </c>
      <c r="D85" t="s">
        <v>179</v>
      </c>
      <c r="E85" s="1">
        <v>45567</v>
      </c>
      <c r="F85" t="str">
        <f>VLOOKUP(C85, Users!A:B, 2, FALSE)</f>
        <v>carpentermckenzie</v>
      </c>
    </row>
    <row r="86" spans="1:6">
      <c r="A86">
        <v>85</v>
      </c>
      <c r="B86">
        <v>28</v>
      </c>
      <c r="C86">
        <v>22</v>
      </c>
      <c r="D86" t="s">
        <v>180</v>
      </c>
      <c r="E86" s="1">
        <v>45740</v>
      </c>
      <c r="F86" t="str">
        <f>VLOOKUP(C86, Users!A:B, 2, FALSE)</f>
        <v>erikaphillips</v>
      </c>
    </row>
    <row r="87" spans="1:6">
      <c r="A87">
        <v>86</v>
      </c>
      <c r="B87">
        <v>71</v>
      </c>
      <c r="C87">
        <v>34</v>
      </c>
      <c r="D87" t="s">
        <v>181</v>
      </c>
      <c r="E87" s="1">
        <v>45686</v>
      </c>
      <c r="F87" t="e">
        <f>VLOOKUP(C87, Users!A:B, 2, FALSE)</f>
        <v>#N/A</v>
      </c>
    </row>
    <row r="88" spans="1:6">
      <c r="A88">
        <v>87</v>
      </c>
      <c r="B88">
        <v>17</v>
      </c>
      <c r="C88">
        <v>22</v>
      </c>
      <c r="D88" t="s">
        <v>182</v>
      </c>
      <c r="E88" s="1">
        <v>45645</v>
      </c>
      <c r="F88" t="str">
        <f>VLOOKUP(C88, Users!A:B, 2, FALSE)</f>
        <v>erikaphillips</v>
      </c>
    </row>
    <row r="89" spans="1:6">
      <c r="A89">
        <v>88</v>
      </c>
      <c r="B89">
        <v>31</v>
      </c>
      <c r="C89">
        <v>1</v>
      </c>
      <c r="D89" t="s">
        <v>183</v>
      </c>
      <c r="E89" s="1">
        <v>45878</v>
      </c>
      <c r="F89" t="str">
        <f>VLOOKUP(C89, Users!A:B, 2, FALSE)</f>
        <v>daniel14</v>
      </c>
    </row>
    <row r="90" spans="1:6">
      <c r="A90">
        <v>89</v>
      </c>
      <c r="B90">
        <v>8</v>
      </c>
      <c r="C90">
        <v>23</v>
      </c>
      <c r="D90" t="s">
        <v>184</v>
      </c>
      <c r="E90" s="1">
        <v>45636</v>
      </c>
      <c r="F90" t="str">
        <f>VLOOKUP(C90, Users!A:B, 2, FALSE)</f>
        <v>kevinhampton</v>
      </c>
    </row>
    <row r="91" spans="1:6">
      <c r="A91">
        <v>90</v>
      </c>
      <c r="B91">
        <v>29</v>
      </c>
      <c r="C91">
        <v>42</v>
      </c>
      <c r="D91" t="s">
        <v>185</v>
      </c>
      <c r="E91" s="1">
        <v>45573</v>
      </c>
      <c r="F91" t="str">
        <f>VLOOKUP(C91, Users!A:B, 2, FALSE)</f>
        <v>lindadelgado</v>
      </c>
    </row>
    <row r="92" spans="1:6">
      <c r="A92">
        <v>91</v>
      </c>
      <c r="B92">
        <v>58</v>
      </c>
      <c r="C92">
        <v>24</v>
      </c>
      <c r="D92" t="s">
        <v>186</v>
      </c>
      <c r="E92" s="1">
        <v>45892</v>
      </c>
      <c r="F92" t="str">
        <f>VLOOKUP(C92, Users!A:B, 2, FALSE)</f>
        <v>privera</v>
      </c>
    </row>
    <row r="93" spans="1:6">
      <c r="A93">
        <v>92</v>
      </c>
      <c r="B93">
        <v>14</v>
      </c>
      <c r="C93">
        <v>4</v>
      </c>
      <c r="D93" t="s">
        <v>187</v>
      </c>
      <c r="E93" s="1">
        <v>45568</v>
      </c>
      <c r="F93" t="str">
        <f>VLOOKUP(C93, Users!A:B, 2, FALSE)</f>
        <v>joshuatucker</v>
      </c>
    </row>
    <row r="94" spans="1:6">
      <c r="A94">
        <v>93</v>
      </c>
      <c r="B94">
        <v>68</v>
      </c>
      <c r="C94">
        <v>30</v>
      </c>
      <c r="D94" t="s">
        <v>188</v>
      </c>
      <c r="E94" s="1">
        <v>45872</v>
      </c>
      <c r="F94" t="e">
        <f>VLOOKUP(C94, Users!A:B, 2, FALSE)</f>
        <v>#N/A</v>
      </c>
    </row>
    <row r="95" spans="1:6">
      <c r="A95">
        <v>94</v>
      </c>
      <c r="B95">
        <v>90</v>
      </c>
      <c r="C95">
        <v>35</v>
      </c>
      <c r="D95" t="s">
        <v>189</v>
      </c>
      <c r="E95" s="1">
        <v>45859</v>
      </c>
      <c r="F95" t="e">
        <f>VLOOKUP(C95, Users!A:B, 2, FALSE)</f>
        <v>#N/A</v>
      </c>
    </row>
    <row r="96" spans="1:6">
      <c r="A96">
        <v>95</v>
      </c>
      <c r="B96">
        <v>8</v>
      </c>
      <c r="C96">
        <v>47</v>
      </c>
      <c r="D96" t="s">
        <v>190</v>
      </c>
      <c r="E96" s="1">
        <v>45745</v>
      </c>
      <c r="F96" t="e">
        <f>VLOOKUP(C96, Users!A:B, 2, FALSE)</f>
        <v>#N/A</v>
      </c>
    </row>
    <row r="97" spans="1:6">
      <c r="A97">
        <v>96</v>
      </c>
      <c r="B97">
        <v>32</v>
      </c>
      <c r="C97">
        <v>22</v>
      </c>
      <c r="D97" t="s">
        <v>191</v>
      </c>
      <c r="E97" s="1">
        <v>45574</v>
      </c>
      <c r="F97" t="str">
        <f>VLOOKUP(C97, Users!A:B, 2, FALSE)</f>
        <v>erikaphillips</v>
      </c>
    </row>
    <row r="98" spans="1:6">
      <c r="A98">
        <v>97</v>
      </c>
      <c r="B98">
        <v>8</v>
      </c>
      <c r="C98">
        <v>16</v>
      </c>
      <c r="D98" t="s">
        <v>192</v>
      </c>
      <c r="E98" s="1">
        <v>45891</v>
      </c>
      <c r="F98" t="str">
        <f>VLOOKUP(C98, Users!A:B, 2, FALSE)</f>
        <v>ericabaker</v>
      </c>
    </row>
    <row r="99" spans="1:6">
      <c r="A99">
        <v>98</v>
      </c>
      <c r="B99">
        <v>85</v>
      </c>
      <c r="C99">
        <v>33</v>
      </c>
      <c r="D99" t="s">
        <v>193</v>
      </c>
      <c r="E99" s="1">
        <v>45807</v>
      </c>
      <c r="F99" t="str">
        <f>VLOOKUP(C99, Users!A:B, 2, FALSE)</f>
        <v>jonessydney</v>
      </c>
    </row>
    <row r="100" spans="1:6">
      <c r="A100">
        <v>99</v>
      </c>
      <c r="B100">
        <v>73</v>
      </c>
      <c r="C100">
        <v>36</v>
      </c>
      <c r="D100" t="s">
        <v>194</v>
      </c>
      <c r="E100" s="1">
        <v>45884</v>
      </c>
      <c r="F100" t="e">
        <f>VLOOKUP(C100, Users!A:B, 2, FALSE)</f>
        <v>#N/A</v>
      </c>
    </row>
    <row r="101" spans="1:6">
      <c r="A101">
        <v>100</v>
      </c>
      <c r="B101">
        <v>51</v>
      </c>
      <c r="C101">
        <v>33</v>
      </c>
      <c r="D101" t="s">
        <v>195</v>
      </c>
      <c r="E101" s="1">
        <v>45869</v>
      </c>
      <c r="F101" t="str">
        <f>VLOOKUP(C101, Users!A:B, 2, FALSE)</f>
        <v>jonessydney</v>
      </c>
    </row>
    <row r="102" spans="1:6">
      <c r="A102">
        <v>101</v>
      </c>
      <c r="B102">
        <v>82</v>
      </c>
      <c r="C102">
        <v>48</v>
      </c>
      <c r="D102" t="s">
        <v>196</v>
      </c>
      <c r="E102" s="1">
        <v>45606</v>
      </c>
      <c r="F102" t="e">
        <f>VLOOKUP(C102, Users!A:B, 2, FALSE)</f>
        <v>#N/A</v>
      </c>
    </row>
    <row r="103" spans="1:6">
      <c r="A103">
        <v>102</v>
      </c>
      <c r="B103">
        <v>66</v>
      </c>
      <c r="C103">
        <v>27</v>
      </c>
      <c r="D103" t="s">
        <v>197</v>
      </c>
      <c r="E103" s="1">
        <v>45821</v>
      </c>
      <c r="F103" t="str">
        <f>VLOOKUP(C103, Users!A:B, 2, FALSE)</f>
        <v>taylorclark</v>
      </c>
    </row>
    <row r="104" spans="1:6">
      <c r="A104">
        <v>103</v>
      </c>
      <c r="B104">
        <v>89</v>
      </c>
      <c r="C104">
        <v>7</v>
      </c>
      <c r="D104" t="s">
        <v>198</v>
      </c>
      <c r="E104" s="1">
        <v>45836</v>
      </c>
      <c r="F104" t="str">
        <f>VLOOKUP(C104, Users!A:B, 2, FALSE)</f>
        <v>costamark</v>
      </c>
    </row>
    <row r="105" spans="1:6">
      <c r="A105">
        <v>104</v>
      </c>
      <c r="B105">
        <v>44</v>
      </c>
      <c r="C105">
        <v>45</v>
      </c>
      <c r="D105" t="s">
        <v>199</v>
      </c>
      <c r="E105" s="1">
        <v>45885</v>
      </c>
      <c r="F105" t="e">
        <f>VLOOKUP(C105, Users!A:B, 2, FALSE)</f>
        <v>#N/A</v>
      </c>
    </row>
    <row r="106" spans="1:6">
      <c r="A106">
        <v>105</v>
      </c>
      <c r="B106">
        <v>97</v>
      </c>
      <c r="C106">
        <v>3</v>
      </c>
      <c r="D106" t="s">
        <v>200</v>
      </c>
      <c r="E106" s="1">
        <v>45795</v>
      </c>
      <c r="F106" t="str">
        <f>VLOOKUP(C106, Users!A:B, 2, FALSE)</f>
        <v>restes</v>
      </c>
    </row>
    <row r="107" spans="1:6">
      <c r="A107">
        <v>106</v>
      </c>
      <c r="B107">
        <v>75</v>
      </c>
      <c r="C107">
        <v>7</v>
      </c>
      <c r="D107" t="s">
        <v>201</v>
      </c>
      <c r="E107" s="1">
        <v>45657</v>
      </c>
      <c r="F107" t="str">
        <f>VLOOKUP(C107, Users!A:B, 2, FALSE)</f>
        <v>costamark</v>
      </c>
    </row>
    <row r="108" spans="1:6">
      <c r="A108">
        <v>107</v>
      </c>
      <c r="B108">
        <v>58</v>
      </c>
      <c r="C108">
        <v>43</v>
      </c>
      <c r="D108" t="s">
        <v>202</v>
      </c>
      <c r="E108" s="1">
        <v>45872</v>
      </c>
      <c r="F108" t="str">
        <f>VLOOKUP(C108, Users!A:B, 2, FALSE)</f>
        <v>suzannevillanueva</v>
      </c>
    </row>
    <row r="109" spans="1:6">
      <c r="A109">
        <v>108</v>
      </c>
      <c r="B109">
        <v>81</v>
      </c>
      <c r="C109">
        <v>25</v>
      </c>
      <c r="D109" t="s">
        <v>203</v>
      </c>
      <c r="E109" s="1">
        <v>45724</v>
      </c>
      <c r="F109" t="str">
        <f>VLOOKUP(C109, Users!A:B, 2, FALSE)</f>
        <v>abigailmercer</v>
      </c>
    </row>
    <row r="110" spans="1:6">
      <c r="A110">
        <v>109</v>
      </c>
      <c r="B110">
        <v>53</v>
      </c>
      <c r="C110">
        <v>28</v>
      </c>
      <c r="D110" t="s">
        <v>204</v>
      </c>
      <c r="E110" s="1">
        <v>45634</v>
      </c>
      <c r="F110" t="str">
        <f>VLOOKUP(C110, Users!A:B, 2, FALSE)</f>
        <v>kristendecker</v>
      </c>
    </row>
    <row r="111" spans="1:6">
      <c r="A111">
        <v>110</v>
      </c>
      <c r="B111">
        <v>12</v>
      </c>
      <c r="C111">
        <v>1</v>
      </c>
      <c r="D111" t="s">
        <v>205</v>
      </c>
      <c r="E111" s="1">
        <v>45562</v>
      </c>
      <c r="F111" t="str">
        <f>VLOOKUP(C111, Users!A:B, 2, FALSE)</f>
        <v>daniel14</v>
      </c>
    </row>
    <row r="112" spans="1:6">
      <c r="A112">
        <v>111</v>
      </c>
      <c r="B112">
        <v>87</v>
      </c>
      <c r="C112">
        <v>21</v>
      </c>
      <c r="D112" t="s">
        <v>206</v>
      </c>
      <c r="E112" s="1">
        <v>45579</v>
      </c>
      <c r="F112" t="str">
        <f>VLOOKUP(C112, Users!A:B, 2, FALSE)</f>
        <v>carpentermckenzie</v>
      </c>
    </row>
    <row r="113" spans="1:6">
      <c r="A113">
        <v>112</v>
      </c>
      <c r="B113">
        <v>15</v>
      </c>
      <c r="C113">
        <v>44</v>
      </c>
      <c r="D113" t="s">
        <v>207</v>
      </c>
      <c r="E113" s="1">
        <v>45683</v>
      </c>
      <c r="F113" t="e">
        <f>VLOOKUP(C113, Users!A:B, 2, FALSE)</f>
        <v>#N/A</v>
      </c>
    </row>
    <row r="114" spans="1:6">
      <c r="A114">
        <v>113</v>
      </c>
      <c r="B114">
        <v>99</v>
      </c>
      <c r="C114">
        <v>19</v>
      </c>
      <c r="D114" t="s">
        <v>208</v>
      </c>
      <c r="E114" s="1">
        <v>45687</v>
      </c>
      <c r="F114" t="e">
        <f>VLOOKUP(C114, Users!A:B, 2, FALSE)</f>
        <v>#N/A</v>
      </c>
    </row>
    <row r="115" spans="1:6">
      <c r="A115">
        <v>114</v>
      </c>
      <c r="B115">
        <v>27</v>
      </c>
      <c r="C115">
        <v>21</v>
      </c>
      <c r="D115" t="s">
        <v>209</v>
      </c>
      <c r="E115" s="1">
        <v>45727</v>
      </c>
      <c r="F115" t="str">
        <f>VLOOKUP(C115, Users!A:B, 2, FALSE)</f>
        <v>carpentermckenzie</v>
      </c>
    </row>
    <row r="116" spans="1:6">
      <c r="A116">
        <v>115</v>
      </c>
      <c r="B116">
        <v>10</v>
      </c>
      <c r="C116">
        <v>8</v>
      </c>
      <c r="D116" t="s">
        <v>210</v>
      </c>
      <c r="E116" s="1">
        <v>45603</v>
      </c>
      <c r="F116" t="str">
        <f>VLOOKUP(C116, Users!A:B, 2, FALSE)</f>
        <v>estradatracy</v>
      </c>
    </row>
    <row r="117" spans="1:6">
      <c r="A117">
        <v>116</v>
      </c>
      <c r="B117">
        <v>84</v>
      </c>
      <c r="C117">
        <v>8</v>
      </c>
      <c r="D117" t="s">
        <v>211</v>
      </c>
      <c r="E117" s="1">
        <v>45619</v>
      </c>
      <c r="F117" t="str">
        <f>VLOOKUP(C117, Users!A:B, 2, FALSE)</f>
        <v>estradatracy</v>
      </c>
    </row>
    <row r="118" spans="1:6">
      <c r="A118">
        <v>117</v>
      </c>
      <c r="B118">
        <v>51</v>
      </c>
      <c r="C118">
        <v>42</v>
      </c>
      <c r="D118" t="s">
        <v>212</v>
      </c>
      <c r="E118" s="1">
        <v>45893</v>
      </c>
      <c r="F118" t="str">
        <f>VLOOKUP(C118, Users!A:B, 2, FALSE)</f>
        <v>lindadelgado</v>
      </c>
    </row>
    <row r="119" spans="1:6">
      <c r="A119">
        <v>118</v>
      </c>
      <c r="B119">
        <v>96</v>
      </c>
      <c r="C119">
        <v>20</v>
      </c>
      <c r="D119" t="s">
        <v>213</v>
      </c>
      <c r="E119" s="1">
        <v>45761</v>
      </c>
      <c r="F119" t="str">
        <f>VLOOKUP(C119, Users!A:B, 2, FALSE)</f>
        <v>haledavid</v>
      </c>
    </row>
    <row r="120" spans="1:6">
      <c r="A120">
        <v>119</v>
      </c>
      <c r="B120">
        <v>56</v>
      </c>
      <c r="C120">
        <v>42</v>
      </c>
      <c r="D120" t="s">
        <v>214</v>
      </c>
      <c r="E120" s="1">
        <v>45852</v>
      </c>
      <c r="F120" t="str">
        <f>VLOOKUP(C120, Users!A:B, 2, FALSE)</f>
        <v>lindadelgado</v>
      </c>
    </row>
    <row r="121" spans="1:6">
      <c r="A121">
        <v>120</v>
      </c>
      <c r="B121">
        <v>4</v>
      </c>
      <c r="C121">
        <v>1</v>
      </c>
      <c r="D121" t="s">
        <v>215</v>
      </c>
      <c r="E121" s="1">
        <v>45566</v>
      </c>
      <c r="F121" t="str">
        <f>VLOOKUP(C121, Users!A:B, 2, FALSE)</f>
        <v>daniel14</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G16" sqref="G16"/>
    </sheetView>
  </sheetViews>
  <sheetFormatPr defaultRowHeight="15"/>
  <cols>
    <col min="1" max="1" width="23.140625" customWidth="1"/>
    <col min="2" max="2" width="18.140625" customWidth="1"/>
    <col min="3" max="3" width="15.5703125" customWidth="1"/>
    <col min="4" max="4" width="22.7109375" customWidth="1"/>
    <col min="5" max="5" width="16.5703125" customWidth="1"/>
    <col min="6" max="6" width="11" customWidth="1"/>
  </cols>
  <sheetData>
    <row r="1" spans="1:5">
      <c r="A1" s="2" t="s">
        <v>216</v>
      </c>
      <c r="B1" s="2" t="s">
        <v>217</v>
      </c>
      <c r="C1" s="2" t="s">
        <v>218</v>
      </c>
      <c r="D1" s="2" t="s">
        <v>219</v>
      </c>
      <c r="E1" s="4" t="s">
        <v>248</v>
      </c>
    </row>
    <row r="2" spans="1:5">
      <c r="A2">
        <v>1</v>
      </c>
      <c r="B2">
        <v>16</v>
      </c>
      <c r="C2">
        <v>47</v>
      </c>
      <c r="D2" s="1">
        <v>45756</v>
      </c>
      <c r="E2">
        <f t="shared" ref="E2:E33" ca="1" si="0">DATEDIF(D2, TODAY(), "m")</f>
        <v>5</v>
      </c>
    </row>
    <row r="3" spans="1:5">
      <c r="A3">
        <v>2</v>
      </c>
      <c r="B3">
        <v>43</v>
      </c>
      <c r="C3">
        <v>3</v>
      </c>
      <c r="D3" s="1">
        <v>45659</v>
      </c>
      <c r="E3">
        <f t="shared" ca="1" si="0"/>
        <v>8</v>
      </c>
    </row>
    <row r="4" spans="1:5">
      <c r="A4">
        <v>3</v>
      </c>
      <c r="B4">
        <v>5</v>
      </c>
      <c r="C4">
        <v>28</v>
      </c>
      <c r="D4" s="1">
        <v>45802</v>
      </c>
      <c r="E4">
        <f t="shared" ca="1" si="0"/>
        <v>3</v>
      </c>
    </row>
    <row r="5" spans="1:5">
      <c r="A5">
        <v>4</v>
      </c>
      <c r="B5">
        <v>2</v>
      </c>
      <c r="C5">
        <v>11</v>
      </c>
      <c r="D5" s="1">
        <v>45800</v>
      </c>
      <c r="E5">
        <f t="shared" ca="1" si="0"/>
        <v>3</v>
      </c>
    </row>
    <row r="6" spans="1:5">
      <c r="A6">
        <v>5</v>
      </c>
      <c r="B6">
        <v>38</v>
      </c>
      <c r="C6">
        <v>46</v>
      </c>
      <c r="D6" s="1">
        <v>45390</v>
      </c>
      <c r="E6">
        <f t="shared" ca="1" si="0"/>
        <v>17</v>
      </c>
    </row>
    <row r="7" spans="1:5">
      <c r="A7">
        <v>6</v>
      </c>
      <c r="B7">
        <v>15</v>
      </c>
      <c r="C7">
        <v>7</v>
      </c>
      <c r="D7" s="1">
        <v>45573</v>
      </c>
      <c r="E7">
        <f t="shared" ca="1" si="0"/>
        <v>11</v>
      </c>
    </row>
    <row r="8" spans="1:5">
      <c r="A8">
        <v>7</v>
      </c>
      <c r="B8">
        <v>43</v>
      </c>
      <c r="C8">
        <v>23</v>
      </c>
      <c r="D8" s="1">
        <v>45498</v>
      </c>
      <c r="E8">
        <f t="shared" ca="1" si="0"/>
        <v>13</v>
      </c>
    </row>
    <row r="9" spans="1:5">
      <c r="A9">
        <v>8</v>
      </c>
      <c r="B9">
        <v>21</v>
      </c>
      <c r="C9">
        <v>2</v>
      </c>
      <c r="D9" s="1">
        <v>45783</v>
      </c>
      <c r="E9">
        <f t="shared" ca="1" si="0"/>
        <v>4</v>
      </c>
    </row>
    <row r="10" spans="1:5">
      <c r="A10">
        <v>9</v>
      </c>
      <c r="B10">
        <v>38</v>
      </c>
      <c r="C10">
        <v>18</v>
      </c>
      <c r="D10" s="1">
        <v>45441</v>
      </c>
      <c r="E10">
        <f t="shared" ca="1" si="0"/>
        <v>15</v>
      </c>
    </row>
    <row r="11" spans="1:5">
      <c r="A11">
        <v>10</v>
      </c>
      <c r="B11">
        <v>30</v>
      </c>
      <c r="C11">
        <v>41</v>
      </c>
      <c r="D11" s="1">
        <v>45335</v>
      </c>
      <c r="E11">
        <f t="shared" ca="1" si="0"/>
        <v>19</v>
      </c>
    </row>
    <row r="12" spans="1:5">
      <c r="A12">
        <v>11</v>
      </c>
      <c r="B12">
        <v>24</v>
      </c>
      <c r="C12">
        <v>37</v>
      </c>
      <c r="D12" s="1">
        <v>45219</v>
      </c>
      <c r="E12">
        <f t="shared" ca="1" si="0"/>
        <v>22</v>
      </c>
    </row>
    <row r="13" spans="1:5">
      <c r="A13">
        <v>12</v>
      </c>
      <c r="B13">
        <v>13</v>
      </c>
      <c r="C13">
        <v>37</v>
      </c>
      <c r="D13" s="1">
        <v>45769</v>
      </c>
      <c r="E13">
        <f t="shared" ca="1" si="0"/>
        <v>4</v>
      </c>
    </row>
    <row r="14" spans="1:5">
      <c r="A14">
        <v>13</v>
      </c>
      <c r="B14">
        <v>31</v>
      </c>
      <c r="C14">
        <v>24</v>
      </c>
      <c r="D14" s="1">
        <v>45296</v>
      </c>
      <c r="E14">
        <f t="shared" ca="1" si="0"/>
        <v>20</v>
      </c>
    </row>
    <row r="15" spans="1:5">
      <c r="A15">
        <v>14</v>
      </c>
      <c r="B15">
        <v>30</v>
      </c>
      <c r="C15">
        <v>13</v>
      </c>
      <c r="D15" s="1">
        <v>45456</v>
      </c>
      <c r="E15">
        <f t="shared" ca="1" si="0"/>
        <v>15</v>
      </c>
    </row>
    <row r="16" spans="1:5">
      <c r="A16">
        <v>15</v>
      </c>
      <c r="B16">
        <v>15</v>
      </c>
      <c r="C16">
        <v>9</v>
      </c>
      <c r="D16" s="1">
        <v>45777</v>
      </c>
      <c r="E16">
        <f t="shared" ca="1" si="0"/>
        <v>4</v>
      </c>
    </row>
    <row r="17" spans="1:5">
      <c r="A17">
        <v>16</v>
      </c>
      <c r="B17">
        <v>10</v>
      </c>
      <c r="C17">
        <v>31</v>
      </c>
      <c r="D17" s="1">
        <v>45303</v>
      </c>
      <c r="E17">
        <f t="shared" ca="1" si="0"/>
        <v>20</v>
      </c>
    </row>
    <row r="18" spans="1:5">
      <c r="A18">
        <v>17</v>
      </c>
      <c r="B18">
        <v>30</v>
      </c>
      <c r="C18">
        <v>43</v>
      </c>
      <c r="D18" s="1">
        <v>45203</v>
      </c>
      <c r="E18">
        <f t="shared" ca="1" si="0"/>
        <v>23</v>
      </c>
    </row>
    <row r="19" spans="1:5">
      <c r="A19">
        <v>18</v>
      </c>
      <c r="B19">
        <v>20</v>
      </c>
      <c r="C19">
        <v>8</v>
      </c>
      <c r="D19" s="1">
        <v>45697</v>
      </c>
      <c r="E19">
        <f t="shared" ca="1" si="0"/>
        <v>7</v>
      </c>
    </row>
    <row r="20" spans="1:5">
      <c r="A20">
        <v>19</v>
      </c>
      <c r="B20">
        <v>46</v>
      </c>
      <c r="C20">
        <v>36</v>
      </c>
      <c r="D20" s="1">
        <v>45324</v>
      </c>
      <c r="E20">
        <f t="shared" ca="1" si="0"/>
        <v>19</v>
      </c>
    </row>
    <row r="21" spans="1:5">
      <c r="A21">
        <v>20</v>
      </c>
      <c r="B21">
        <v>48</v>
      </c>
      <c r="C21">
        <v>42</v>
      </c>
      <c r="D21" s="1">
        <v>45709</v>
      </c>
      <c r="E21">
        <f t="shared" ca="1" si="0"/>
        <v>6</v>
      </c>
    </row>
    <row r="22" spans="1:5">
      <c r="A22">
        <v>21</v>
      </c>
      <c r="B22">
        <v>36</v>
      </c>
      <c r="C22">
        <v>34</v>
      </c>
      <c r="D22" s="1">
        <v>45427</v>
      </c>
      <c r="E22">
        <f t="shared" ca="1" si="0"/>
        <v>16</v>
      </c>
    </row>
    <row r="23" spans="1:5">
      <c r="A23">
        <v>22</v>
      </c>
      <c r="B23">
        <v>2</v>
      </c>
      <c r="C23">
        <v>29</v>
      </c>
      <c r="D23" s="1">
        <v>45499</v>
      </c>
      <c r="E23">
        <f t="shared" ca="1" si="0"/>
        <v>13</v>
      </c>
    </row>
    <row r="24" spans="1:5">
      <c r="A24">
        <v>23</v>
      </c>
      <c r="B24">
        <v>22</v>
      </c>
      <c r="C24">
        <v>25</v>
      </c>
      <c r="D24" s="1">
        <v>45334</v>
      </c>
      <c r="E24">
        <f t="shared" ca="1" si="0"/>
        <v>19</v>
      </c>
    </row>
    <row r="25" spans="1:5">
      <c r="A25">
        <v>24</v>
      </c>
      <c r="B25">
        <v>15</v>
      </c>
      <c r="C25">
        <v>50</v>
      </c>
      <c r="D25" s="1">
        <v>45567</v>
      </c>
      <c r="E25">
        <f t="shared" ca="1" si="0"/>
        <v>11</v>
      </c>
    </row>
    <row r="26" spans="1:5">
      <c r="A26">
        <v>25</v>
      </c>
      <c r="B26">
        <v>27</v>
      </c>
      <c r="C26">
        <v>15</v>
      </c>
      <c r="D26" s="1">
        <v>45434</v>
      </c>
      <c r="E26">
        <f t="shared" ca="1" si="0"/>
        <v>15</v>
      </c>
    </row>
    <row r="27" spans="1:5">
      <c r="A27">
        <v>26</v>
      </c>
      <c r="B27">
        <v>29</v>
      </c>
      <c r="C27">
        <v>49</v>
      </c>
      <c r="D27" s="1">
        <v>45780</v>
      </c>
      <c r="E27">
        <f t="shared" ca="1" si="0"/>
        <v>4</v>
      </c>
    </row>
    <row r="28" spans="1:5">
      <c r="A28">
        <v>27</v>
      </c>
      <c r="B28">
        <v>1</v>
      </c>
      <c r="C28">
        <v>5</v>
      </c>
      <c r="D28" s="1">
        <v>45278</v>
      </c>
      <c r="E28">
        <f t="shared" ca="1" si="0"/>
        <v>20</v>
      </c>
    </row>
    <row r="29" spans="1:5">
      <c r="A29">
        <v>28</v>
      </c>
      <c r="B29">
        <v>41</v>
      </c>
      <c r="C29">
        <v>32</v>
      </c>
      <c r="D29" s="1">
        <v>45566</v>
      </c>
      <c r="E29">
        <f t="shared" ca="1" si="0"/>
        <v>11</v>
      </c>
    </row>
    <row r="30" spans="1:5">
      <c r="A30">
        <v>29</v>
      </c>
      <c r="B30">
        <v>33</v>
      </c>
      <c r="C30">
        <v>28</v>
      </c>
      <c r="D30" s="1">
        <v>45626</v>
      </c>
      <c r="E30">
        <f t="shared" ca="1" si="0"/>
        <v>9</v>
      </c>
    </row>
    <row r="31" spans="1:5">
      <c r="A31">
        <v>30</v>
      </c>
      <c r="B31">
        <v>5</v>
      </c>
      <c r="C31">
        <v>48</v>
      </c>
      <c r="D31" s="1">
        <v>45220</v>
      </c>
      <c r="E31">
        <f t="shared" ca="1" si="0"/>
        <v>22</v>
      </c>
    </row>
    <row r="32" spans="1:5">
      <c r="A32">
        <v>31</v>
      </c>
      <c r="B32">
        <v>38</v>
      </c>
      <c r="C32">
        <v>27</v>
      </c>
      <c r="D32" s="1">
        <v>45871</v>
      </c>
      <c r="E32">
        <f t="shared" ca="1" si="0"/>
        <v>1</v>
      </c>
    </row>
    <row r="33" spans="1:5">
      <c r="A33">
        <v>32</v>
      </c>
      <c r="B33">
        <v>17</v>
      </c>
      <c r="C33">
        <v>4</v>
      </c>
      <c r="D33" s="1">
        <v>45212</v>
      </c>
      <c r="E33">
        <f t="shared" ca="1" si="0"/>
        <v>23</v>
      </c>
    </row>
    <row r="34" spans="1:5">
      <c r="A34">
        <v>33</v>
      </c>
      <c r="B34">
        <v>18</v>
      </c>
      <c r="C34">
        <v>2</v>
      </c>
      <c r="D34" s="1">
        <v>45733</v>
      </c>
      <c r="E34">
        <f t="shared" ref="E34:E65" ca="1" si="1">DATEDIF(D34, TODAY(), "m")</f>
        <v>6</v>
      </c>
    </row>
    <row r="35" spans="1:5">
      <c r="A35">
        <v>34</v>
      </c>
      <c r="B35">
        <v>11</v>
      </c>
      <c r="C35">
        <v>18</v>
      </c>
      <c r="D35" s="1">
        <v>45447</v>
      </c>
      <c r="E35">
        <f t="shared" ca="1" si="1"/>
        <v>15</v>
      </c>
    </row>
    <row r="36" spans="1:5">
      <c r="A36">
        <v>35</v>
      </c>
      <c r="B36">
        <v>48</v>
      </c>
      <c r="C36">
        <v>12</v>
      </c>
      <c r="D36" s="1">
        <v>45435</v>
      </c>
      <c r="E36">
        <f t="shared" ca="1" si="1"/>
        <v>15</v>
      </c>
    </row>
    <row r="37" spans="1:5">
      <c r="A37">
        <v>36</v>
      </c>
      <c r="B37">
        <v>20</v>
      </c>
      <c r="C37">
        <v>14</v>
      </c>
      <c r="D37" s="1">
        <v>45197</v>
      </c>
      <c r="E37">
        <f t="shared" ca="1" si="1"/>
        <v>23</v>
      </c>
    </row>
    <row r="38" spans="1:5">
      <c r="A38">
        <v>37</v>
      </c>
      <c r="B38">
        <v>37</v>
      </c>
      <c r="C38">
        <v>9</v>
      </c>
      <c r="D38" s="1">
        <v>45478</v>
      </c>
      <c r="E38">
        <f t="shared" ca="1" si="1"/>
        <v>14</v>
      </c>
    </row>
    <row r="39" spans="1:5">
      <c r="A39">
        <v>38</v>
      </c>
      <c r="B39">
        <v>29</v>
      </c>
      <c r="C39">
        <v>26</v>
      </c>
      <c r="D39" s="1">
        <v>45695</v>
      </c>
      <c r="E39">
        <f t="shared" ca="1" si="1"/>
        <v>7</v>
      </c>
    </row>
    <row r="40" spans="1:5">
      <c r="A40">
        <v>39</v>
      </c>
      <c r="B40">
        <v>21</v>
      </c>
      <c r="C40">
        <v>22</v>
      </c>
      <c r="D40" s="1">
        <v>45828</v>
      </c>
      <c r="E40">
        <f t="shared" ca="1" si="1"/>
        <v>2</v>
      </c>
    </row>
    <row r="41" spans="1:5">
      <c r="A41">
        <v>40</v>
      </c>
      <c r="B41">
        <v>50</v>
      </c>
      <c r="C41">
        <v>3</v>
      </c>
      <c r="D41" s="1">
        <v>45325</v>
      </c>
      <c r="E41">
        <f t="shared" ca="1" si="1"/>
        <v>19</v>
      </c>
    </row>
    <row r="42" spans="1:5">
      <c r="A42">
        <v>41</v>
      </c>
      <c r="B42">
        <v>10</v>
      </c>
      <c r="C42">
        <v>3</v>
      </c>
      <c r="D42" s="1">
        <v>45592</v>
      </c>
      <c r="E42">
        <f t="shared" ca="1" si="1"/>
        <v>10</v>
      </c>
    </row>
    <row r="43" spans="1:5">
      <c r="A43">
        <v>42</v>
      </c>
      <c r="B43">
        <v>13</v>
      </c>
      <c r="C43">
        <v>2</v>
      </c>
      <c r="D43" s="1">
        <v>45410</v>
      </c>
      <c r="E43">
        <f t="shared" ca="1" si="1"/>
        <v>16</v>
      </c>
    </row>
    <row r="44" spans="1:5">
      <c r="A44">
        <v>43</v>
      </c>
      <c r="B44">
        <v>12</v>
      </c>
      <c r="C44">
        <v>37</v>
      </c>
      <c r="D44" s="1">
        <v>45577</v>
      </c>
      <c r="E44">
        <f t="shared" ca="1" si="1"/>
        <v>11</v>
      </c>
    </row>
    <row r="45" spans="1:5">
      <c r="A45">
        <v>44</v>
      </c>
      <c r="B45">
        <v>1</v>
      </c>
      <c r="C45">
        <v>18</v>
      </c>
      <c r="D45" s="1">
        <v>45241</v>
      </c>
      <c r="E45">
        <f t="shared" ca="1" si="1"/>
        <v>22</v>
      </c>
    </row>
    <row r="46" spans="1:5">
      <c r="A46">
        <v>45</v>
      </c>
      <c r="B46">
        <v>39</v>
      </c>
      <c r="C46">
        <v>11</v>
      </c>
      <c r="D46" s="1">
        <v>45727</v>
      </c>
      <c r="E46">
        <f t="shared" ca="1" si="1"/>
        <v>6</v>
      </c>
    </row>
    <row r="47" spans="1:5">
      <c r="A47">
        <v>46</v>
      </c>
      <c r="B47">
        <v>22</v>
      </c>
      <c r="C47">
        <v>4</v>
      </c>
      <c r="D47" s="1">
        <v>45478</v>
      </c>
      <c r="E47">
        <f t="shared" ca="1" si="1"/>
        <v>14</v>
      </c>
    </row>
    <row r="48" spans="1:5">
      <c r="A48">
        <v>47</v>
      </c>
      <c r="B48">
        <v>24</v>
      </c>
      <c r="C48">
        <v>32</v>
      </c>
      <c r="D48" s="1">
        <v>45511</v>
      </c>
      <c r="E48">
        <f t="shared" ca="1" si="1"/>
        <v>13</v>
      </c>
    </row>
    <row r="49" spans="1:5">
      <c r="A49">
        <v>48</v>
      </c>
      <c r="B49">
        <v>3</v>
      </c>
      <c r="C49">
        <v>9</v>
      </c>
      <c r="D49" s="1">
        <v>45835</v>
      </c>
      <c r="E49">
        <f t="shared" ca="1" si="1"/>
        <v>2</v>
      </c>
    </row>
    <row r="50" spans="1:5">
      <c r="A50">
        <v>49</v>
      </c>
      <c r="B50">
        <v>28</v>
      </c>
      <c r="C50">
        <v>29</v>
      </c>
      <c r="D50" s="1">
        <v>45674</v>
      </c>
      <c r="E50">
        <f t="shared" ca="1" si="1"/>
        <v>8</v>
      </c>
    </row>
    <row r="51" spans="1:5">
      <c r="A51">
        <v>50</v>
      </c>
      <c r="B51">
        <v>30</v>
      </c>
      <c r="C51">
        <v>26</v>
      </c>
      <c r="D51" s="1">
        <v>45507</v>
      </c>
      <c r="E51">
        <f t="shared" ca="1" si="1"/>
        <v>13</v>
      </c>
    </row>
    <row r="52" spans="1:5">
      <c r="A52">
        <v>51</v>
      </c>
      <c r="B52">
        <v>5</v>
      </c>
      <c r="C52">
        <v>36</v>
      </c>
      <c r="D52" s="1">
        <v>45259</v>
      </c>
      <c r="E52">
        <f t="shared" ca="1" si="1"/>
        <v>21</v>
      </c>
    </row>
    <row r="53" spans="1:5">
      <c r="A53">
        <v>52</v>
      </c>
      <c r="B53">
        <v>8</v>
      </c>
      <c r="C53">
        <v>35</v>
      </c>
      <c r="D53" s="1">
        <v>45363</v>
      </c>
      <c r="E53">
        <f t="shared" ca="1" si="1"/>
        <v>18</v>
      </c>
    </row>
    <row r="54" spans="1:5">
      <c r="A54">
        <v>53</v>
      </c>
      <c r="B54">
        <v>43</v>
      </c>
      <c r="C54">
        <v>29</v>
      </c>
      <c r="D54" s="1">
        <v>45432</v>
      </c>
      <c r="E54">
        <f t="shared" ca="1" si="1"/>
        <v>15</v>
      </c>
    </row>
    <row r="55" spans="1:5">
      <c r="A55">
        <v>54</v>
      </c>
      <c r="B55">
        <v>15</v>
      </c>
      <c r="C55">
        <v>22</v>
      </c>
      <c r="D55" s="1">
        <v>45856</v>
      </c>
      <c r="E55">
        <f t="shared" ca="1" si="1"/>
        <v>1</v>
      </c>
    </row>
    <row r="56" spans="1:5">
      <c r="A56">
        <v>55</v>
      </c>
      <c r="B56">
        <v>41</v>
      </c>
      <c r="C56">
        <v>50</v>
      </c>
      <c r="D56" s="1">
        <v>45386</v>
      </c>
      <c r="E56">
        <f t="shared" ca="1" si="1"/>
        <v>17</v>
      </c>
    </row>
    <row r="57" spans="1:5">
      <c r="A57">
        <v>56</v>
      </c>
      <c r="B57">
        <v>13</v>
      </c>
      <c r="C57">
        <v>43</v>
      </c>
      <c r="D57" s="1">
        <v>45744</v>
      </c>
      <c r="E57">
        <f t="shared" ca="1" si="1"/>
        <v>5</v>
      </c>
    </row>
    <row r="58" spans="1:5">
      <c r="A58">
        <v>57</v>
      </c>
      <c r="B58">
        <v>15</v>
      </c>
      <c r="C58">
        <v>40</v>
      </c>
      <c r="D58" s="1">
        <v>45221</v>
      </c>
      <c r="E58">
        <f t="shared" ca="1" si="1"/>
        <v>22</v>
      </c>
    </row>
    <row r="59" spans="1:5">
      <c r="A59">
        <v>58</v>
      </c>
      <c r="B59">
        <v>42</v>
      </c>
      <c r="C59">
        <v>3</v>
      </c>
      <c r="D59" s="1">
        <v>45587</v>
      </c>
      <c r="E59">
        <f t="shared" ca="1" si="1"/>
        <v>10</v>
      </c>
    </row>
    <row r="60" spans="1:5">
      <c r="A60">
        <v>59</v>
      </c>
      <c r="B60">
        <v>36</v>
      </c>
      <c r="C60">
        <v>35</v>
      </c>
      <c r="D60" s="1">
        <v>45650</v>
      </c>
      <c r="E60">
        <f t="shared" ca="1" si="1"/>
        <v>8</v>
      </c>
    </row>
    <row r="61" spans="1:5">
      <c r="A61">
        <v>60</v>
      </c>
      <c r="B61">
        <v>9</v>
      </c>
      <c r="C61">
        <v>18</v>
      </c>
      <c r="D61" s="1">
        <v>45716</v>
      </c>
      <c r="E61">
        <f t="shared" ca="1" si="1"/>
        <v>6</v>
      </c>
    </row>
    <row r="62" spans="1:5">
      <c r="A62">
        <v>61</v>
      </c>
      <c r="B62">
        <v>5</v>
      </c>
      <c r="C62">
        <v>38</v>
      </c>
      <c r="D62" s="1">
        <v>45908</v>
      </c>
      <c r="E62">
        <f t="shared" ca="1" si="1"/>
        <v>0</v>
      </c>
    </row>
    <row r="63" spans="1:5">
      <c r="A63">
        <v>62</v>
      </c>
      <c r="B63">
        <v>6</v>
      </c>
      <c r="C63">
        <v>3</v>
      </c>
      <c r="D63" s="1">
        <v>45380</v>
      </c>
      <c r="E63">
        <f t="shared" ca="1" si="1"/>
        <v>17</v>
      </c>
    </row>
    <row r="64" spans="1:5">
      <c r="A64">
        <v>63</v>
      </c>
      <c r="B64">
        <v>2</v>
      </c>
      <c r="C64">
        <v>30</v>
      </c>
      <c r="D64" s="1">
        <v>45892</v>
      </c>
      <c r="E64">
        <f t="shared" ca="1" si="1"/>
        <v>0</v>
      </c>
    </row>
    <row r="65" spans="1:5">
      <c r="A65">
        <v>64</v>
      </c>
      <c r="B65">
        <v>26</v>
      </c>
      <c r="C65">
        <v>33</v>
      </c>
      <c r="D65" s="1">
        <v>45364</v>
      </c>
      <c r="E65">
        <f t="shared" ca="1" si="1"/>
        <v>18</v>
      </c>
    </row>
    <row r="66" spans="1:5">
      <c r="A66">
        <v>65</v>
      </c>
      <c r="B66">
        <v>4</v>
      </c>
      <c r="C66">
        <v>12</v>
      </c>
      <c r="D66" s="1">
        <v>45764</v>
      </c>
      <c r="E66">
        <f t="shared" ref="E66:E81" ca="1" si="2">DATEDIF(D66, TODAY(), "m")</f>
        <v>5</v>
      </c>
    </row>
    <row r="67" spans="1:5">
      <c r="A67">
        <v>66</v>
      </c>
      <c r="B67">
        <v>7</v>
      </c>
      <c r="C67">
        <v>29</v>
      </c>
      <c r="D67" s="1">
        <v>45534</v>
      </c>
      <c r="E67">
        <f t="shared" ca="1" si="2"/>
        <v>12</v>
      </c>
    </row>
    <row r="68" spans="1:5">
      <c r="A68">
        <v>67</v>
      </c>
      <c r="B68">
        <v>17</v>
      </c>
      <c r="C68">
        <v>15</v>
      </c>
      <c r="D68" s="1">
        <v>45328</v>
      </c>
      <c r="E68">
        <f t="shared" ca="1" si="2"/>
        <v>19</v>
      </c>
    </row>
    <row r="69" spans="1:5">
      <c r="A69">
        <v>68</v>
      </c>
      <c r="B69">
        <v>34</v>
      </c>
      <c r="C69">
        <v>40</v>
      </c>
      <c r="D69" s="1">
        <v>45327</v>
      </c>
      <c r="E69">
        <f t="shared" ca="1" si="2"/>
        <v>19</v>
      </c>
    </row>
    <row r="70" spans="1:5">
      <c r="A70">
        <v>69</v>
      </c>
      <c r="B70">
        <v>35</v>
      </c>
      <c r="C70">
        <v>38</v>
      </c>
      <c r="D70" s="1">
        <v>45915</v>
      </c>
      <c r="E70">
        <f t="shared" ca="1" si="2"/>
        <v>0</v>
      </c>
    </row>
    <row r="71" spans="1:5">
      <c r="A71">
        <v>70</v>
      </c>
      <c r="B71">
        <v>44</v>
      </c>
      <c r="C71">
        <v>50</v>
      </c>
      <c r="D71" s="1">
        <v>45443</v>
      </c>
      <c r="E71">
        <f t="shared" ca="1" si="2"/>
        <v>15</v>
      </c>
    </row>
    <row r="72" spans="1:5">
      <c r="A72">
        <v>71</v>
      </c>
      <c r="B72">
        <v>7</v>
      </c>
      <c r="C72">
        <v>40</v>
      </c>
      <c r="D72" s="1">
        <v>45241</v>
      </c>
      <c r="E72">
        <f t="shared" ca="1" si="2"/>
        <v>22</v>
      </c>
    </row>
    <row r="73" spans="1:5">
      <c r="A73">
        <v>72</v>
      </c>
      <c r="B73">
        <v>42</v>
      </c>
      <c r="C73">
        <v>7</v>
      </c>
      <c r="D73" s="1">
        <v>45242</v>
      </c>
      <c r="E73">
        <f t="shared" ca="1" si="2"/>
        <v>22</v>
      </c>
    </row>
    <row r="74" spans="1:5">
      <c r="A74">
        <v>73</v>
      </c>
      <c r="B74">
        <v>18</v>
      </c>
      <c r="C74">
        <v>49</v>
      </c>
      <c r="D74" s="1">
        <v>45692</v>
      </c>
      <c r="E74">
        <f t="shared" ca="1" si="2"/>
        <v>7</v>
      </c>
    </row>
    <row r="75" spans="1:5">
      <c r="A75">
        <v>74</v>
      </c>
      <c r="B75">
        <v>32</v>
      </c>
      <c r="C75">
        <v>35</v>
      </c>
      <c r="D75" s="1">
        <v>45341</v>
      </c>
      <c r="E75">
        <f t="shared" ca="1" si="2"/>
        <v>18</v>
      </c>
    </row>
    <row r="76" spans="1:5">
      <c r="A76">
        <v>75</v>
      </c>
      <c r="B76">
        <v>7</v>
      </c>
      <c r="C76">
        <v>24</v>
      </c>
      <c r="D76" s="1">
        <v>45884</v>
      </c>
      <c r="E76">
        <f t="shared" ca="1" si="2"/>
        <v>1</v>
      </c>
    </row>
    <row r="77" spans="1:5">
      <c r="A77">
        <v>76</v>
      </c>
      <c r="B77">
        <v>13</v>
      </c>
      <c r="C77">
        <v>49</v>
      </c>
      <c r="D77" s="1">
        <v>45703</v>
      </c>
      <c r="E77">
        <f t="shared" ca="1" si="2"/>
        <v>7</v>
      </c>
    </row>
    <row r="78" spans="1:5">
      <c r="A78">
        <v>77</v>
      </c>
      <c r="B78">
        <v>45</v>
      </c>
      <c r="C78">
        <v>26</v>
      </c>
      <c r="D78" s="1">
        <v>45416</v>
      </c>
      <c r="E78">
        <f t="shared" ca="1" si="2"/>
        <v>16</v>
      </c>
    </row>
    <row r="79" spans="1:5">
      <c r="A79">
        <v>78</v>
      </c>
      <c r="B79">
        <v>19</v>
      </c>
      <c r="C79">
        <v>7</v>
      </c>
      <c r="D79" s="1">
        <v>45475</v>
      </c>
      <c r="E79">
        <f t="shared" ca="1" si="2"/>
        <v>14</v>
      </c>
    </row>
    <row r="80" spans="1:5">
      <c r="A80">
        <v>79</v>
      </c>
      <c r="B80">
        <v>8</v>
      </c>
      <c r="C80">
        <v>16</v>
      </c>
      <c r="D80" s="1">
        <v>45886</v>
      </c>
      <c r="E80">
        <f t="shared" ca="1" si="2"/>
        <v>1</v>
      </c>
    </row>
    <row r="81" spans="1:5">
      <c r="A81">
        <v>80</v>
      </c>
      <c r="B81">
        <v>37</v>
      </c>
      <c r="C81">
        <v>49</v>
      </c>
      <c r="D81" s="1">
        <v>45425</v>
      </c>
      <c r="E81">
        <f t="shared" ca="1" si="2"/>
        <v>16</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7"/>
  <sheetViews>
    <sheetView tabSelected="1" workbookViewId="0">
      <selection activeCell="AG18" sqref="AG18"/>
    </sheetView>
  </sheetViews>
  <sheetFormatPr defaultRowHeight="15"/>
  <cols>
    <col min="1" max="1" width="19.42578125" customWidth="1"/>
    <col min="2" max="2" width="18.28515625" customWidth="1"/>
    <col min="3" max="9" width="2" customWidth="1"/>
    <col min="10" max="34" width="3" customWidth="1"/>
    <col min="35" max="35" width="11.28515625" bestFit="1" customWidth="1"/>
  </cols>
  <sheetData>
    <row r="2" spans="1:21">
      <c r="A2" s="9" t="s">
        <v>302</v>
      </c>
      <c r="B2" s="9" t="s">
        <v>303</v>
      </c>
      <c r="D2" s="6" t="s">
        <v>301</v>
      </c>
      <c r="E2" s="6" t="s">
        <v>308</v>
      </c>
    </row>
    <row r="3" spans="1:21">
      <c r="A3" s="10" t="s">
        <v>304</v>
      </c>
      <c r="B3" s="12">
        <f>COUNTA(Users!A2:A1000)</f>
        <v>33</v>
      </c>
      <c r="D3" s="6" t="s">
        <v>249</v>
      </c>
      <c r="E3">
        <v>0</v>
      </c>
      <c r="F3">
        <v>1</v>
      </c>
      <c r="G3">
        <v>2</v>
      </c>
      <c r="H3">
        <v>3</v>
      </c>
      <c r="I3">
        <v>4</v>
      </c>
      <c r="J3">
        <v>5</v>
      </c>
      <c r="K3">
        <v>6</v>
      </c>
      <c r="L3" t="s">
        <v>250</v>
      </c>
      <c r="U3">
        <f>COUNTA(Comments!A2:A1000)</f>
        <v>120</v>
      </c>
    </row>
    <row r="4" spans="1:21">
      <c r="A4" s="10" t="s">
        <v>305</v>
      </c>
      <c r="B4" s="11">
        <f>COUNTA(Posts!A2:A1000)</f>
        <v>100</v>
      </c>
      <c r="D4" s="7">
        <v>0</v>
      </c>
      <c r="E4" s="5"/>
      <c r="F4" s="5">
        <v>1</v>
      </c>
      <c r="G4" s="5">
        <v>3</v>
      </c>
      <c r="H4" s="5"/>
      <c r="I4" s="5"/>
      <c r="J4" s="5">
        <v>1</v>
      </c>
      <c r="K4" s="5"/>
      <c r="L4" s="5">
        <v>5</v>
      </c>
    </row>
    <row r="5" spans="1:21">
      <c r="A5" s="10" t="s">
        <v>306</v>
      </c>
      <c r="B5" s="13">
        <f>COUNTA(Likes!A2:A1000)</f>
        <v>150</v>
      </c>
      <c r="D5" s="7">
        <v>1</v>
      </c>
      <c r="E5" s="5"/>
      <c r="F5" s="5">
        <v>1</v>
      </c>
      <c r="G5" s="5">
        <v>4</v>
      </c>
      <c r="H5" s="5">
        <v>1</v>
      </c>
      <c r="I5" s="5">
        <v>2</v>
      </c>
      <c r="J5" s="5"/>
      <c r="K5" s="5"/>
      <c r="L5" s="5">
        <v>8</v>
      </c>
    </row>
    <row r="6" spans="1:21">
      <c r="A6" s="10" t="s">
        <v>307</v>
      </c>
      <c r="B6" s="14">
        <f>COUNTA(Comments!A2:A1000)</f>
        <v>120</v>
      </c>
      <c r="D6" s="7">
        <v>2</v>
      </c>
      <c r="E6" s="5">
        <v>2</v>
      </c>
      <c r="F6" s="5">
        <v>1</v>
      </c>
      <c r="G6" s="5">
        <v>1</v>
      </c>
      <c r="H6" s="5">
        <v>1</v>
      </c>
      <c r="I6" s="5"/>
      <c r="J6" s="5">
        <v>1</v>
      </c>
      <c r="K6" s="5">
        <v>1</v>
      </c>
      <c r="L6" s="5">
        <v>7</v>
      </c>
    </row>
    <row r="7" spans="1:21">
      <c r="D7" s="7">
        <v>3</v>
      </c>
      <c r="E7" s="5"/>
      <c r="F7" s="5">
        <v>2</v>
      </c>
      <c r="G7" s="5">
        <v>2</v>
      </c>
      <c r="H7" s="5">
        <v>2</v>
      </c>
      <c r="I7" s="5">
        <v>1</v>
      </c>
      <c r="J7" s="5"/>
      <c r="K7" s="5"/>
      <c r="L7" s="5">
        <v>7</v>
      </c>
    </row>
    <row r="8" spans="1:21">
      <c r="D8" s="7">
        <v>4</v>
      </c>
      <c r="E8" s="5"/>
      <c r="F8" s="5"/>
      <c r="G8" s="5">
        <v>4</v>
      </c>
      <c r="H8" s="5"/>
      <c r="I8" s="5"/>
      <c r="J8" s="5"/>
      <c r="K8" s="5"/>
      <c r="L8" s="5">
        <v>4</v>
      </c>
    </row>
    <row r="9" spans="1:21">
      <c r="D9" s="7">
        <v>5</v>
      </c>
      <c r="E9" s="5"/>
      <c r="F9" s="5"/>
      <c r="G9" s="5">
        <v>1</v>
      </c>
      <c r="H9" s="5"/>
      <c r="I9" s="5"/>
      <c r="J9" s="5"/>
      <c r="K9" s="5"/>
      <c r="L9" s="5">
        <v>1</v>
      </c>
    </row>
    <row r="10" spans="1:21">
      <c r="D10" s="7">
        <v>6</v>
      </c>
      <c r="E10" s="5">
        <v>1</v>
      </c>
      <c r="F10" s="5"/>
      <c r="G10" s="5"/>
      <c r="H10" s="5"/>
      <c r="I10" s="5"/>
      <c r="J10" s="5"/>
      <c r="K10" s="5"/>
      <c r="L10" s="5">
        <v>1</v>
      </c>
    </row>
    <row r="11" spans="1:21">
      <c r="D11" s="7" t="s">
        <v>250</v>
      </c>
      <c r="E11" s="5">
        <v>3</v>
      </c>
      <c r="F11" s="5">
        <v>5</v>
      </c>
      <c r="G11" s="5">
        <v>15</v>
      </c>
      <c r="H11" s="5">
        <v>4</v>
      </c>
      <c r="I11" s="5">
        <v>3</v>
      </c>
      <c r="J11" s="5">
        <v>2</v>
      </c>
      <c r="K11" s="5">
        <v>1</v>
      </c>
      <c r="L11" s="5">
        <v>33</v>
      </c>
    </row>
    <row r="13" spans="1:21">
      <c r="A13" s="6" t="s">
        <v>249</v>
      </c>
      <c r="B13" t="s">
        <v>309</v>
      </c>
    </row>
    <row r="14" spans="1:21">
      <c r="A14" s="7" t="s">
        <v>268</v>
      </c>
      <c r="B14" s="5">
        <v>40</v>
      </c>
    </row>
    <row r="15" spans="1:21">
      <c r="A15" s="7" t="s">
        <v>269</v>
      </c>
      <c r="B15" s="5">
        <v>14</v>
      </c>
    </row>
    <row r="16" spans="1:21">
      <c r="A16" s="7" t="s">
        <v>270</v>
      </c>
      <c r="B16" s="5">
        <v>39</v>
      </c>
    </row>
    <row r="17" spans="1:2">
      <c r="A17" s="7" t="s">
        <v>271</v>
      </c>
      <c r="B17" s="5">
        <v>22</v>
      </c>
    </row>
    <row r="18" spans="1:2">
      <c r="A18" s="7" t="s">
        <v>272</v>
      </c>
      <c r="B18" s="5">
        <v>42</v>
      </c>
    </row>
    <row r="19" spans="1:2">
      <c r="A19" s="7" t="s">
        <v>273</v>
      </c>
      <c r="B19" s="5">
        <v>21</v>
      </c>
    </row>
    <row r="20" spans="1:2">
      <c r="A20" s="7" t="s">
        <v>274</v>
      </c>
      <c r="B20" s="5">
        <v>20</v>
      </c>
    </row>
    <row r="21" spans="1:2">
      <c r="A21" s="7" t="s">
        <v>275</v>
      </c>
      <c r="B21" s="5">
        <v>2</v>
      </c>
    </row>
    <row r="22" spans="1:2">
      <c r="A22" s="7" t="s">
        <v>276</v>
      </c>
      <c r="B22" s="5">
        <v>4</v>
      </c>
    </row>
    <row r="23" spans="1:2">
      <c r="A23" s="7" t="s">
        <v>277</v>
      </c>
      <c r="B23" s="5">
        <v>33</v>
      </c>
    </row>
    <row r="24" spans="1:2">
      <c r="A24" s="7" t="s">
        <v>278</v>
      </c>
      <c r="B24" s="5">
        <v>16</v>
      </c>
    </row>
    <row r="25" spans="1:2">
      <c r="A25" s="7" t="s">
        <v>279</v>
      </c>
      <c r="B25" s="5">
        <v>9</v>
      </c>
    </row>
    <row r="26" spans="1:2">
      <c r="A26" s="7" t="s">
        <v>280</v>
      </c>
      <c r="B26" s="5">
        <v>11</v>
      </c>
    </row>
    <row r="27" spans="1:2">
      <c r="A27" s="7" t="s">
        <v>281</v>
      </c>
      <c r="B27" s="5">
        <v>24</v>
      </c>
    </row>
    <row r="28" spans="1:2">
      <c r="A28" s="7" t="s">
        <v>282</v>
      </c>
      <c r="B28" s="5">
        <v>25</v>
      </c>
    </row>
    <row r="29" spans="1:2">
      <c r="A29" s="7" t="s">
        <v>283</v>
      </c>
      <c r="B29" s="5">
        <v>23</v>
      </c>
    </row>
    <row r="30" spans="1:2">
      <c r="A30" s="7" t="s">
        <v>284</v>
      </c>
      <c r="B30" s="5">
        <v>31</v>
      </c>
    </row>
    <row r="31" spans="1:2">
      <c r="A31" s="7" t="s">
        <v>285</v>
      </c>
      <c r="B31" s="5">
        <v>28</v>
      </c>
    </row>
    <row r="32" spans="1:2">
      <c r="A32" s="7" t="s">
        <v>286</v>
      </c>
      <c r="B32" s="5">
        <v>8</v>
      </c>
    </row>
    <row r="33" spans="1:2">
      <c r="A33" s="7" t="s">
        <v>287</v>
      </c>
      <c r="B33" s="5">
        <v>18</v>
      </c>
    </row>
    <row r="34" spans="1:2">
      <c r="A34" s="7" t="s">
        <v>288</v>
      </c>
      <c r="B34" s="5">
        <v>15</v>
      </c>
    </row>
    <row r="35" spans="1:2">
      <c r="A35" s="7" t="s">
        <v>289</v>
      </c>
      <c r="B35" s="5">
        <v>49</v>
      </c>
    </row>
    <row r="36" spans="1:2">
      <c r="A36" s="7" t="s">
        <v>290</v>
      </c>
      <c r="B36" s="5">
        <v>41</v>
      </c>
    </row>
    <row r="37" spans="1:2">
      <c r="A37" s="7" t="s">
        <v>291</v>
      </c>
      <c r="B37" s="5">
        <v>1</v>
      </c>
    </row>
    <row r="38" spans="1:2">
      <c r="A38" s="7" t="s">
        <v>292</v>
      </c>
      <c r="B38" s="5">
        <v>43</v>
      </c>
    </row>
    <row r="39" spans="1:2">
      <c r="A39" s="7" t="s">
        <v>293</v>
      </c>
      <c r="B39" s="5">
        <v>46</v>
      </c>
    </row>
    <row r="40" spans="1:2">
      <c r="A40" s="7" t="s">
        <v>294</v>
      </c>
      <c r="B40" s="5">
        <v>38</v>
      </c>
    </row>
    <row r="41" spans="1:2">
      <c r="A41" s="7" t="s">
        <v>295</v>
      </c>
      <c r="B41" s="5">
        <v>5</v>
      </c>
    </row>
    <row r="42" spans="1:2">
      <c r="A42" s="7" t="s">
        <v>296</v>
      </c>
      <c r="B42" s="5">
        <v>13</v>
      </c>
    </row>
    <row r="43" spans="1:2">
      <c r="A43" s="7" t="s">
        <v>297</v>
      </c>
      <c r="B43" s="5">
        <v>7</v>
      </c>
    </row>
    <row r="44" spans="1:2">
      <c r="A44" s="7" t="s">
        <v>298</v>
      </c>
      <c r="B44" s="5">
        <v>27</v>
      </c>
    </row>
    <row r="45" spans="1:2">
      <c r="A45" s="7" t="s">
        <v>299</v>
      </c>
      <c r="B45" s="5">
        <v>50</v>
      </c>
    </row>
    <row r="46" spans="1:2">
      <c r="A46" s="7" t="s">
        <v>300</v>
      </c>
      <c r="B46" s="5">
        <v>3</v>
      </c>
    </row>
    <row r="47" spans="1:2">
      <c r="A47" s="7" t="s">
        <v>250</v>
      </c>
      <c r="B47" s="5">
        <v>23.272727272727273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10" workbookViewId="0">
      <selection activeCell="C28" sqref="C28"/>
    </sheetView>
  </sheetViews>
  <sheetFormatPr defaultRowHeight="15"/>
  <cols>
    <col min="1" max="1" width="16" customWidth="1"/>
    <col min="8" max="8" width="19.42578125" customWidth="1"/>
    <col min="9" max="9" width="12.28515625" customWidth="1"/>
    <col min="10" max="10" width="11.7109375" customWidth="1"/>
    <col min="11" max="11" width="12.28515625" customWidth="1"/>
  </cols>
  <sheetData>
    <row r="1" spans="1:11">
      <c r="A1" t="s">
        <v>258</v>
      </c>
      <c r="B1" t="s">
        <v>259</v>
      </c>
      <c r="C1" t="s">
        <v>260</v>
      </c>
      <c r="D1" t="s">
        <v>261</v>
      </c>
    </row>
    <row r="2" spans="1:11">
      <c r="A2" t="str">
        <f>(Users!H2:H1000)</f>
        <v>New Krystal</v>
      </c>
      <c r="B2">
        <f>COUNTIF(Users!H:H, A2)</f>
        <v>1</v>
      </c>
      <c r="C2">
        <f>SUMPRODUCT((Users!H$2:H$100=A2)*(COUNTIF(Posts!B$2:B$100, Users!A$2:A$100)))</f>
        <v>2</v>
      </c>
      <c r="D2">
        <f>SUMPRODUCT((Users!H$2:H$100=A2)*(COUNTIF(Likes!B$2:B$100, Users!A$2:A$100)))</f>
        <v>5</v>
      </c>
    </row>
    <row r="3" spans="1:11">
      <c r="A3" t="str">
        <f>(Users!H3:H1001)</f>
        <v>East Jennifer</v>
      </c>
      <c r="B3">
        <f>COUNTIF(Users!H:H, A3)</f>
        <v>1</v>
      </c>
      <c r="C3">
        <f>SUMPRODUCT((Users!H$2:H$100=A3)*(COUNTIF(Posts!B$2:B$100, Users!A$2:A$100)))</f>
        <v>2</v>
      </c>
      <c r="D3">
        <f>SUMPRODUCT((Users!H$2:H$100=A3)*(COUNTIF(Likes!B$2:B$100, Users!A$2:A$100)))</f>
        <v>0</v>
      </c>
    </row>
    <row r="4" spans="1:11">
      <c r="A4" t="str">
        <f>(Users!H4:H1002)</f>
        <v>West Richardchester</v>
      </c>
      <c r="B4">
        <f>COUNTIF(Users!H:H, A4)</f>
        <v>1</v>
      </c>
      <c r="C4">
        <f>SUMPRODUCT((Users!H$2:H$100=A4)*(COUNTIF(Posts!B$2:B$100, Users!A$2:A$100)))</f>
        <v>2</v>
      </c>
      <c r="D4">
        <f>SUMPRODUCT((Users!H$2:H$100=A4)*(COUNTIF(Likes!B$2:B$100, Users!A$2:A$100)))</f>
        <v>1</v>
      </c>
    </row>
    <row r="5" spans="1:11">
      <c r="A5" t="str">
        <f>(Users!H5:H1003)</f>
        <v>East Luisberg</v>
      </c>
      <c r="B5">
        <f>COUNTIF(Users!H:H, A5)</f>
        <v>1</v>
      </c>
      <c r="C5">
        <f>SUMPRODUCT((Users!H$2:H$100=A5)*(COUNTIF(Posts!B$2:B$100, Users!A$2:A$100)))</f>
        <v>2</v>
      </c>
      <c r="D5">
        <f>SUMPRODUCT((Users!H$2:H$100=A5)*(COUNTIF(Likes!B$2:B$100, Users!A$2:A$100)))</f>
        <v>4</v>
      </c>
    </row>
    <row r="6" spans="1:11">
      <c r="A6" t="str">
        <f>(Users!H6:H1004)</f>
        <v>South Kylemouth</v>
      </c>
      <c r="B6">
        <f>COUNTIF(Users!H:H, A6)</f>
        <v>1</v>
      </c>
      <c r="C6">
        <f>SUMPRODUCT((Users!H$2:H$100=A6)*(COUNTIF(Posts!B$2:B$100, Users!A$2:A$100)))</f>
        <v>2</v>
      </c>
      <c r="D6">
        <f>SUMPRODUCT((Users!H$2:H$100=A6)*(COUNTIF(Likes!B$2:B$100, Users!A$2:A$100)))</f>
        <v>1</v>
      </c>
    </row>
    <row r="7" spans="1:11">
      <c r="A7" t="str">
        <f>(Users!H7:H1005)</f>
        <v xml:space="preserve">Taraberg </v>
      </c>
      <c r="B7">
        <f>COUNTIF(Users!H:H, A7)</f>
        <v>1</v>
      </c>
      <c r="C7">
        <f>SUMPRODUCT((Users!H$2:H$100=A7)*(COUNTIF(Posts!B$2:B$100, Users!A$2:A$100)))</f>
        <v>2</v>
      </c>
      <c r="D7">
        <f>SUMPRODUCT((Users!H$2:H$100=A7)*(COUNTIF(Likes!B$2:B$100, Users!A$2:A$100)))</f>
        <v>3</v>
      </c>
    </row>
    <row r="8" spans="1:11">
      <c r="A8" t="str">
        <f>(Users!H8:H1006)</f>
        <v xml:space="preserve">Leahborough </v>
      </c>
      <c r="B8">
        <f>COUNTIF(Users!H:H, A8)</f>
        <v>1</v>
      </c>
      <c r="C8">
        <f>SUMPRODUCT((Users!H$2:H$100=A8)*(COUNTIF(Posts!B$2:B$100, Users!A$2:A$100)))</f>
        <v>4</v>
      </c>
      <c r="D8">
        <f>SUMPRODUCT((Users!H$2:H$100=A8)*(COUNTIF(Likes!B$2:B$100, Users!A$2:A$100)))</f>
        <v>1</v>
      </c>
    </row>
    <row r="9" spans="1:11">
      <c r="A9" t="str">
        <f>(Users!H9:H1007)</f>
        <v xml:space="preserve">Garciashire </v>
      </c>
      <c r="B9">
        <f>COUNTIF(Users!H:H, A9)</f>
        <v>1</v>
      </c>
      <c r="C9">
        <f>SUMPRODUCT((Users!H$2:H$100=A9)*(COUNTIF(Posts!B$2:B$100, Users!A$2:A$100)))</f>
        <v>2</v>
      </c>
      <c r="D9">
        <f>SUMPRODUCT((Users!H$2:H$100=A9)*(COUNTIF(Likes!B$2:B$100, Users!A$2:A$100)))</f>
        <v>0</v>
      </c>
    </row>
    <row r="10" spans="1:11">
      <c r="A10" t="str">
        <f>(Users!H10:H1008)</f>
        <v xml:space="preserve">Heatherland </v>
      </c>
      <c r="B10">
        <f>COUNTIF(Users!H:H, A10)</f>
        <v>1</v>
      </c>
      <c r="C10">
        <f>SUMPRODUCT((Users!H$2:H$100=A10)*(COUNTIF(Posts!B$2:B$100, Users!A$2:A$100)))</f>
        <v>6</v>
      </c>
      <c r="D10">
        <f>SUMPRODUCT((Users!H$2:H$100=A10)*(COUNTIF(Likes!B$2:B$100, Users!A$2:A$100)))</f>
        <v>2</v>
      </c>
      <c r="H10" s="6" t="s">
        <v>249</v>
      </c>
      <c r="I10" t="s">
        <v>266</v>
      </c>
      <c r="J10" t="s">
        <v>267</v>
      </c>
      <c r="K10" t="s">
        <v>265</v>
      </c>
    </row>
    <row r="11" spans="1:11">
      <c r="A11" t="str">
        <f>(Users!H11:H1009)</f>
        <v xml:space="preserve">Stephenbury </v>
      </c>
      <c r="B11">
        <f>COUNTIF(Users!H:H, A11)</f>
        <v>1</v>
      </c>
      <c r="C11">
        <f>SUMPRODUCT((Users!H$2:H$100=A11)*(COUNTIF(Posts!B$2:B$100, Users!A$2:A$100)))</f>
        <v>3</v>
      </c>
      <c r="D11">
        <f>SUMPRODUCT((Users!H$2:H$100=A11)*(COUNTIF(Likes!B$2:B$100, Users!A$2:A$100)))</f>
        <v>3</v>
      </c>
      <c r="H11" s="7" t="s">
        <v>268</v>
      </c>
      <c r="I11" s="5">
        <v>1</v>
      </c>
      <c r="J11" s="5">
        <v>3</v>
      </c>
      <c r="K11" s="5">
        <v>1</v>
      </c>
    </row>
    <row r="12" spans="1:11">
      <c r="A12" t="str">
        <f>(Users!H12:H1010)</f>
        <v xml:space="preserve">Andreaborough </v>
      </c>
      <c r="B12">
        <f>COUNTIF(Users!H:H, A12)</f>
        <v>1</v>
      </c>
      <c r="C12">
        <f>SUMPRODUCT((Users!H$2:H$100=A12)*(COUNTIF(Posts!B$2:B$100, Users!A$2:A$100)))</f>
        <v>2</v>
      </c>
      <c r="D12">
        <f>SUMPRODUCT((Users!H$2:H$100=A12)*(COUNTIF(Likes!B$2:B$100, Users!A$2:A$100)))</f>
        <v>3</v>
      </c>
      <c r="H12" s="7" t="s">
        <v>269</v>
      </c>
      <c r="I12" s="5">
        <v>2</v>
      </c>
      <c r="J12" s="5">
        <v>3</v>
      </c>
      <c r="K12" s="5">
        <v>1</v>
      </c>
    </row>
    <row r="13" spans="1:11">
      <c r="A13" t="str">
        <f>(Users!H13:H1011)</f>
        <v xml:space="preserve">Morrisfurt </v>
      </c>
      <c r="B13">
        <f>COUNTIF(Users!H:H, A13)</f>
        <v>1</v>
      </c>
      <c r="C13">
        <f>SUMPRODUCT((Users!H$2:H$100=A13)*(COUNTIF(Posts!B$2:B$100, Users!A$2:A$100)))</f>
        <v>1</v>
      </c>
      <c r="D13">
        <f>SUMPRODUCT((Users!H$2:H$100=A13)*(COUNTIF(Likes!B$2:B$100, Users!A$2:A$100)))</f>
        <v>1</v>
      </c>
      <c r="H13" s="7" t="s">
        <v>270</v>
      </c>
      <c r="I13" s="5">
        <v>2</v>
      </c>
      <c r="J13" s="5">
        <v>2</v>
      </c>
      <c r="K13" s="5">
        <v>1</v>
      </c>
    </row>
    <row r="14" spans="1:11">
      <c r="A14" t="str">
        <f>(Users!H14:H1012)</f>
        <v>East Taylorfurt</v>
      </c>
      <c r="B14">
        <f>COUNTIF(Users!H:H, A14)</f>
        <v>1</v>
      </c>
      <c r="C14">
        <f>SUMPRODUCT((Users!H$2:H$100=A14)*(COUNTIF(Posts!B$2:B$100, Users!A$2:A$100)))</f>
        <v>2</v>
      </c>
      <c r="D14">
        <f>SUMPRODUCT((Users!H$2:H$100=A14)*(COUNTIF(Likes!B$2:B$100, Users!A$2:A$100)))</f>
        <v>1</v>
      </c>
      <c r="H14" s="7" t="s">
        <v>271</v>
      </c>
      <c r="I14" s="5">
        <v>5</v>
      </c>
      <c r="J14" s="5">
        <v>2</v>
      </c>
      <c r="K14" s="5">
        <v>1</v>
      </c>
    </row>
    <row r="15" spans="1:11">
      <c r="A15" t="str">
        <f>(Users!H15:H1013)</f>
        <v xml:space="preserve">Mooreshire </v>
      </c>
      <c r="B15">
        <f>COUNTIF(Users!H:H, A15)</f>
        <v>1</v>
      </c>
      <c r="C15">
        <f>SUMPRODUCT((Users!H$2:H$100=A15)*(COUNTIF(Posts!B$2:B$100, Users!A$2:A$100)))</f>
        <v>1</v>
      </c>
      <c r="D15">
        <f>SUMPRODUCT((Users!H$2:H$100=A15)*(COUNTIF(Likes!B$2:B$100, Users!A$2:A$100)))</f>
        <v>2</v>
      </c>
      <c r="H15" s="7" t="s">
        <v>272</v>
      </c>
      <c r="I15" s="5">
        <v>0</v>
      </c>
      <c r="J15" s="5">
        <v>6</v>
      </c>
      <c r="K15" s="5">
        <v>1</v>
      </c>
    </row>
    <row r="16" spans="1:11">
      <c r="A16" t="str">
        <f>(Users!H16:H1014)</f>
        <v xml:space="preserve">Danielhaven </v>
      </c>
      <c r="B16">
        <f>COUNTIF(Users!H:H, A16)</f>
        <v>1</v>
      </c>
      <c r="C16">
        <f>SUMPRODUCT((Users!H$2:H$100=A16)*(COUNTIF(Posts!B$2:B$100, Users!A$2:A$100)))</f>
        <v>2</v>
      </c>
      <c r="D16">
        <f>SUMPRODUCT((Users!H$2:H$100=A16)*(COUNTIF(Likes!B$2:B$100, Users!A$2:A$100)))</f>
        <v>4</v>
      </c>
      <c r="H16" s="7" t="s">
        <v>273</v>
      </c>
      <c r="I16" s="5">
        <v>1</v>
      </c>
      <c r="J16" s="5">
        <v>3</v>
      </c>
      <c r="K16" s="5">
        <v>1</v>
      </c>
    </row>
    <row r="17" spans="1:11">
      <c r="A17" t="str">
        <f>(Users!H17:H1015)</f>
        <v xml:space="preserve">Cruzfurt </v>
      </c>
      <c r="B17">
        <f>COUNTIF(Users!H:H, A17)</f>
        <v>1</v>
      </c>
      <c r="C17">
        <f>SUMPRODUCT((Users!H$2:H$100=A17)*(COUNTIF(Posts!B$2:B$100, Users!A$2:A$100)))</f>
        <v>1</v>
      </c>
      <c r="D17">
        <f>SUMPRODUCT((Users!H$2:H$100=A17)*(COUNTIF(Likes!B$2:B$100, Users!A$2:A$100)))</f>
        <v>3</v>
      </c>
      <c r="H17" s="7" t="s">
        <v>274</v>
      </c>
      <c r="I17" s="5">
        <v>2</v>
      </c>
      <c r="J17" s="5">
        <v>4</v>
      </c>
      <c r="K17" s="5">
        <v>1</v>
      </c>
    </row>
    <row r="18" spans="1:11">
      <c r="A18" t="str">
        <f>(Users!H18:H1016)</f>
        <v xml:space="preserve">Calderonbury </v>
      </c>
      <c r="B18">
        <f>COUNTIF(Users!H:H, A18)</f>
        <v>1</v>
      </c>
      <c r="C18">
        <f>SUMPRODUCT((Users!H$2:H$100=A18)*(COUNTIF(Posts!B$2:B$100, Users!A$2:A$100)))</f>
        <v>5</v>
      </c>
      <c r="D18">
        <f>SUMPRODUCT((Users!H$2:H$100=A18)*(COUNTIF(Likes!B$2:B$100, Users!A$2:A$100)))</f>
        <v>2</v>
      </c>
      <c r="H18" s="7" t="s">
        <v>275</v>
      </c>
      <c r="I18" s="5">
        <v>2</v>
      </c>
      <c r="J18" s="5">
        <v>0</v>
      </c>
      <c r="K18" s="5">
        <v>1</v>
      </c>
    </row>
    <row r="19" spans="1:11">
      <c r="A19" t="str">
        <f>(Users!H19:H1017)</f>
        <v>Lake Eric</v>
      </c>
      <c r="B19">
        <f>COUNTIF(Users!H:H, A19)</f>
        <v>1</v>
      </c>
      <c r="C19">
        <f>SUMPRODUCT((Users!H$2:H$100=A19)*(COUNTIF(Posts!B$2:B$100, Users!A$2:A$100)))</f>
        <v>4</v>
      </c>
      <c r="D19">
        <f>SUMPRODUCT((Users!H$2:H$100=A19)*(COUNTIF(Likes!B$2:B$100, Users!A$2:A$100)))</f>
        <v>1</v>
      </c>
      <c r="H19" s="7" t="s">
        <v>276</v>
      </c>
      <c r="I19" s="5">
        <v>2</v>
      </c>
      <c r="J19" s="5">
        <v>4</v>
      </c>
      <c r="K19" s="5">
        <v>1</v>
      </c>
    </row>
    <row r="20" spans="1:11">
      <c r="A20" t="str">
        <f>(Users!H20:H1018)</f>
        <v xml:space="preserve">Hollandmouth </v>
      </c>
      <c r="B20">
        <f>COUNTIF(Users!H:H, A20)</f>
        <v>1</v>
      </c>
      <c r="C20">
        <f>SUMPRODUCT((Users!H$2:H$100=A20)*(COUNTIF(Posts!B$2:B$100, Users!A$2:A$100)))</f>
        <v>2</v>
      </c>
      <c r="D20">
        <f>SUMPRODUCT((Users!H$2:H$100=A20)*(COUNTIF(Likes!B$2:B$100, Users!A$2:A$100)))</f>
        <v>1</v>
      </c>
      <c r="H20" s="7" t="s">
        <v>277</v>
      </c>
      <c r="I20" s="5">
        <v>2</v>
      </c>
      <c r="J20" s="5">
        <v>4</v>
      </c>
      <c r="K20" s="5">
        <v>1</v>
      </c>
    </row>
    <row r="21" spans="1:11">
      <c r="A21" t="str">
        <f>(Users!H21:H1019)</f>
        <v xml:space="preserve">Kennethside </v>
      </c>
      <c r="B21">
        <f>COUNTIF(Users!H:H, A21)</f>
        <v>1</v>
      </c>
      <c r="C21">
        <f>SUMPRODUCT((Users!H$2:H$100=A21)*(COUNTIF(Posts!B$2:B$100, Users!A$2:A$100)))</f>
        <v>3</v>
      </c>
      <c r="D21">
        <f>SUMPRODUCT((Users!H$2:H$100=A21)*(COUNTIF(Likes!B$2:B$100, Users!A$2:A$100)))</f>
        <v>2</v>
      </c>
      <c r="H21" s="7" t="s">
        <v>278</v>
      </c>
      <c r="I21" s="5">
        <v>2</v>
      </c>
      <c r="J21" s="5">
        <v>1</v>
      </c>
      <c r="K21" s="5">
        <v>1</v>
      </c>
    </row>
    <row r="22" spans="1:11">
      <c r="A22" t="str">
        <f>(Users!H22:H1020)</f>
        <v xml:space="preserve">Walterland </v>
      </c>
      <c r="B22">
        <f>COUNTIF(Users!H:H, A22)</f>
        <v>1</v>
      </c>
      <c r="C22">
        <f>SUMPRODUCT((Users!H$2:H$100=A22)*(COUNTIF(Posts!B$2:B$100, Users!A$2:A$100)))</f>
        <v>3</v>
      </c>
      <c r="D22">
        <f>SUMPRODUCT((Users!H$2:H$100=A22)*(COUNTIF(Likes!B$2:B$100, Users!A$2:A$100)))</f>
        <v>3</v>
      </c>
      <c r="H22" s="7" t="s">
        <v>279</v>
      </c>
      <c r="I22" s="5">
        <v>2</v>
      </c>
      <c r="J22" s="5">
        <v>0</v>
      </c>
      <c r="K22" s="5">
        <v>1</v>
      </c>
    </row>
    <row r="23" spans="1:11">
      <c r="A23" t="str">
        <f>(Users!H23:H1021)</f>
        <v xml:space="preserve">Lauraberg </v>
      </c>
      <c r="B23">
        <f>COUNTIF(Users!H:H, A23)</f>
        <v>1</v>
      </c>
      <c r="C23">
        <f>SUMPRODUCT((Users!H$2:H$100=A23)*(COUNTIF(Posts!B$2:B$100, Users!A$2:A$100)))</f>
        <v>0</v>
      </c>
      <c r="D23">
        <f>SUMPRODUCT((Users!H$2:H$100=A23)*(COUNTIF(Likes!B$2:B$100, Users!A$2:A$100)))</f>
        <v>2</v>
      </c>
      <c r="H23" s="7" t="s">
        <v>280</v>
      </c>
      <c r="I23" s="5">
        <v>6</v>
      </c>
      <c r="J23" s="5">
        <v>2</v>
      </c>
      <c r="K23" s="5">
        <v>1</v>
      </c>
    </row>
    <row r="24" spans="1:11">
      <c r="A24" t="str">
        <f>(Users!H24:H1022)</f>
        <v>Lake Nathan</v>
      </c>
      <c r="B24">
        <f>COUNTIF(Users!H:H, A24)</f>
        <v>1</v>
      </c>
      <c r="C24">
        <f>SUMPRODUCT((Users!H$2:H$100=A24)*(COUNTIF(Posts!B$2:B$100, Users!A$2:A$100)))</f>
        <v>1</v>
      </c>
      <c r="D24">
        <f>SUMPRODUCT((Users!H$2:H$100=A24)*(COUNTIF(Likes!B$2:B$100, Users!A$2:A$100)))</f>
        <v>0</v>
      </c>
      <c r="H24" s="7" t="s">
        <v>281</v>
      </c>
      <c r="I24" s="5">
        <v>2</v>
      </c>
      <c r="J24" s="5">
        <v>1</v>
      </c>
      <c r="K24" s="5">
        <v>1</v>
      </c>
    </row>
    <row r="25" spans="1:11">
      <c r="A25" t="str">
        <f>(Users!H25:H1023)</f>
        <v>East Sharontown</v>
      </c>
      <c r="B25">
        <f>COUNTIF(Users!H:H, A25)</f>
        <v>1</v>
      </c>
      <c r="C25">
        <f>SUMPRODUCT((Users!H$2:H$100=A25)*(COUNTIF(Posts!B$2:B$100, Users!A$2:A$100)))</f>
        <v>2</v>
      </c>
      <c r="D25">
        <f>SUMPRODUCT((Users!H$2:H$100=A25)*(COUNTIF(Likes!B$2:B$100, Users!A$2:A$100)))</f>
        <v>4</v>
      </c>
      <c r="H25" s="7" t="s">
        <v>282</v>
      </c>
      <c r="I25" s="5">
        <v>3</v>
      </c>
      <c r="J25" s="5">
        <v>2</v>
      </c>
      <c r="K25" s="5">
        <v>1</v>
      </c>
    </row>
    <row r="26" spans="1:11">
      <c r="A26" t="str">
        <f>(Users!H26:H1024)</f>
        <v>South Brendafurt</v>
      </c>
      <c r="B26">
        <f>COUNTIF(Users!H:H, A26)</f>
        <v>1</v>
      </c>
      <c r="C26">
        <f>SUMPRODUCT((Users!H$2:H$100=A26)*(COUNTIF(Posts!B$2:B$100, Users!A$2:A$100)))</f>
        <v>2</v>
      </c>
      <c r="D26">
        <f>SUMPRODUCT((Users!H$2:H$100=A26)*(COUNTIF(Likes!B$2:B$100, Users!A$2:A$100)))</f>
        <v>4</v>
      </c>
      <c r="H26" s="7" t="s">
        <v>283</v>
      </c>
      <c r="I26" s="5">
        <v>4</v>
      </c>
      <c r="J26" s="5">
        <v>1</v>
      </c>
      <c r="K26" s="5">
        <v>1</v>
      </c>
    </row>
    <row r="27" spans="1:11">
      <c r="A27" t="str">
        <f>(Users!H27:H1025)</f>
        <v xml:space="preserve">Bushstad </v>
      </c>
      <c r="B27">
        <f>COUNTIF(Users!H:H, A27)</f>
        <v>1</v>
      </c>
      <c r="C27">
        <f>SUMPRODUCT((Users!H$2:H$100=A27)*(COUNTIF(Posts!B$2:B$100, Users!A$2:A$100)))</f>
        <v>2</v>
      </c>
      <c r="D27">
        <f>SUMPRODUCT((Users!H$2:H$100=A27)*(COUNTIF(Likes!B$2:B$100, Users!A$2:A$100)))</f>
        <v>2</v>
      </c>
      <c r="H27" s="7" t="s">
        <v>284</v>
      </c>
      <c r="I27" s="5">
        <v>1</v>
      </c>
      <c r="J27" s="5">
        <v>0</v>
      </c>
      <c r="K27" s="5">
        <v>1</v>
      </c>
    </row>
    <row r="28" spans="1:11">
      <c r="A28" t="str">
        <f>(Users!H28:H1026)</f>
        <v xml:space="preserve">Amandafurt </v>
      </c>
      <c r="B28">
        <f>COUNTIF(Users!H:H, A28)</f>
        <v>1</v>
      </c>
      <c r="C28">
        <f>SUMPRODUCT((Users!H$2:H$100=A28)*(COUNTIF(Posts!B$2:B$100, Users!A$2:A$100)))</f>
        <v>1</v>
      </c>
      <c r="D28">
        <f>SUMPRODUCT((Users!H$2:H$100=A28)*(COUNTIF(Likes!B$2:B$100, Users!A$2:A$100)))</f>
        <v>3</v>
      </c>
      <c r="H28" s="7" t="s">
        <v>285</v>
      </c>
      <c r="I28" s="5">
        <v>0</v>
      </c>
      <c r="J28" s="5">
        <v>2</v>
      </c>
      <c r="K28" s="5">
        <v>1</v>
      </c>
    </row>
    <row r="29" spans="1:11">
      <c r="A29" t="str">
        <f>(Users!H29:H1027)</f>
        <v>New David</v>
      </c>
      <c r="B29">
        <f>COUNTIF(Users!H:H, A29)</f>
        <v>1</v>
      </c>
      <c r="C29">
        <f>SUMPRODUCT((Users!H$2:H$100=A29)*(COUNTIF(Posts!B$2:B$100, Users!A$2:A$100)))</f>
        <v>3</v>
      </c>
      <c r="D29">
        <f>SUMPRODUCT((Users!H$2:H$100=A29)*(COUNTIF(Likes!B$2:B$100, Users!A$2:A$100)))</f>
        <v>1</v>
      </c>
      <c r="H29" s="7" t="s">
        <v>286</v>
      </c>
      <c r="I29" s="5">
        <v>4</v>
      </c>
      <c r="J29" s="5">
        <v>1</v>
      </c>
      <c r="K29" s="5">
        <v>1</v>
      </c>
    </row>
    <row r="30" spans="1:11">
      <c r="A30" t="str">
        <f>(Users!H30:H1028)</f>
        <v xml:space="preserve">Christopherside </v>
      </c>
      <c r="B30">
        <f>COUNTIF(Users!H:H, A30)</f>
        <v>1</v>
      </c>
      <c r="C30">
        <f>SUMPRODUCT((Users!H$2:H$100=A30)*(COUNTIF(Posts!B$2:B$100, Users!A$2:A$100)))</f>
        <v>0</v>
      </c>
      <c r="D30">
        <f>SUMPRODUCT((Users!H$2:H$100=A30)*(COUNTIF(Likes!B$2:B$100, Users!A$2:A$100)))</f>
        <v>6</v>
      </c>
      <c r="H30" s="7" t="s">
        <v>287</v>
      </c>
      <c r="I30" s="5">
        <v>1</v>
      </c>
      <c r="J30" s="5">
        <v>2</v>
      </c>
      <c r="K30" s="5">
        <v>1</v>
      </c>
    </row>
    <row r="31" spans="1:11">
      <c r="A31" t="str">
        <f>(Users!H31:H1029)</f>
        <v>North Anna</v>
      </c>
      <c r="B31">
        <f>COUNTIF(Users!H:H, A31)</f>
        <v>1</v>
      </c>
      <c r="C31">
        <f>SUMPRODUCT((Users!H$2:H$100=A31)*(COUNTIF(Posts!B$2:B$100, Users!A$2:A$100)))</f>
        <v>2</v>
      </c>
      <c r="D31">
        <f>SUMPRODUCT((Users!H$2:H$100=A31)*(COUNTIF(Likes!B$2:B$100, Users!A$2:A$100)))</f>
        <v>0</v>
      </c>
      <c r="H31" s="7" t="s">
        <v>288</v>
      </c>
      <c r="I31" s="5">
        <v>1</v>
      </c>
      <c r="J31" s="5">
        <v>1</v>
      </c>
      <c r="K31" s="5">
        <v>1</v>
      </c>
    </row>
    <row r="32" spans="1:11">
      <c r="A32" t="str">
        <f>(Users!H32:H1030)</f>
        <v>Port Lanceland</v>
      </c>
      <c r="B32">
        <f>COUNTIF(Users!H:H, A32)</f>
        <v>1</v>
      </c>
      <c r="C32">
        <f>SUMPRODUCT((Users!H$2:H$100=A32)*(COUNTIF(Posts!B$2:B$100, Users!A$2:A$100)))</f>
        <v>4</v>
      </c>
      <c r="D32">
        <f>SUMPRODUCT((Users!H$2:H$100=A32)*(COUNTIF(Likes!B$2:B$100, Users!A$2:A$100)))</f>
        <v>3</v>
      </c>
      <c r="H32" s="7" t="s">
        <v>289</v>
      </c>
      <c r="I32" s="5">
        <v>5</v>
      </c>
      <c r="J32" s="5">
        <v>0</v>
      </c>
      <c r="K32" s="5">
        <v>1</v>
      </c>
    </row>
    <row r="33" spans="1:11">
      <c r="A33" t="str">
        <f>(Users!H33:H1031)</f>
        <v>New Amanda</v>
      </c>
      <c r="B33">
        <f>COUNTIF(Users!H:H, A33)</f>
        <v>1</v>
      </c>
      <c r="C33">
        <f>SUMPRODUCT((Users!H$2:H$100=A33)*(COUNTIF(Posts!B$2:B$100, Users!A$2:A$100)))</f>
        <v>5</v>
      </c>
      <c r="D33">
        <f>SUMPRODUCT((Users!H$2:H$100=A33)*(COUNTIF(Likes!B$2:B$100, Users!A$2:A$100)))</f>
        <v>0</v>
      </c>
      <c r="H33" s="7" t="s">
        <v>290</v>
      </c>
      <c r="I33" s="5">
        <v>3</v>
      </c>
      <c r="J33" s="5">
        <v>1</v>
      </c>
      <c r="K33" s="5">
        <v>1</v>
      </c>
    </row>
    <row r="34" spans="1:11">
      <c r="A34" t="str">
        <f>(Users!H34:H1032)</f>
        <v xml:space="preserve">Watsonton </v>
      </c>
      <c r="B34">
        <f>COUNTIF(Users!H:H, A34)</f>
        <v>1</v>
      </c>
      <c r="C34">
        <f>SUMPRODUCT((Users!H$2:H$100=A34)*(COUNTIF(Posts!B$2:B$100, Users!A$2:A$100)))</f>
        <v>0</v>
      </c>
      <c r="D34">
        <f>SUMPRODUCT((Users!H$2:H$100=A34)*(COUNTIF(Likes!B$2:B$100, Users!A$2:A$100)))</f>
        <v>2</v>
      </c>
      <c r="H34" s="7" t="s">
        <v>291</v>
      </c>
      <c r="I34" s="5">
        <v>2</v>
      </c>
      <c r="J34" s="5">
        <v>5</v>
      </c>
      <c r="K34" s="5">
        <v>1</v>
      </c>
    </row>
    <row r="35" spans="1:11">
      <c r="H35" s="7" t="s">
        <v>292</v>
      </c>
      <c r="I35" s="5">
        <v>2</v>
      </c>
      <c r="J35" s="5">
        <v>0</v>
      </c>
      <c r="K35" s="5">
        <v>1</v>
      </c>
    </row>
    <row r="36" spans="1:11">
      <c r="H36" s="7" t="s">
        <v>293</v>
      </c>
      <c r="I36" s="5">
        <v>4</v>
      </c>
      <c r="J36" s="5">
        <v>3</v>
      </c>
      <c r="K36" s="5">
        <v>1</v>
      </c>
    </row>
    <row r="37" spans="1:11">
      <c r="H37" s="7" t="s">
        <v>294</v>
      </c>
      <c r="I37" s="5">
        <v>2</v>
      </c>
      <c r="J37" s="5">
        <v>4</v>
      </c>
      <c r="K37" s="5">
        <v>1</v>
      </c>
    </row>
    <row r="38" spans="1:11">
      <c r="H38" s="7" t="s">
        <v>295</v>
      </c>
      <c r="I38" s="5">
        <v>2</v>
      </c>
      <c r="J38" s="5">
        <v>1</v>
      </c>
      <c r="K38" s="5">
        <v>1</v>
      </c>
    </row>
    <row r="39" spans="1:11">
      <c r="H39" s="7" t="s">
        <v>296</v>
      </c>
      <c r="I39" s="5">
        <v>3</v>
      </c>
      <c r="J39" s="5">
        <v>3</v>
      </c>
      <c r="K39" s="5">
        <v>1</v>
      </c>
    </row>
    <row r="40" spans="1:11">
      <c r="H40" s="7" t="s">
        <v>297</v>
      </c>
      <c r="I40" s="5">
        <v>2</v>
      </c>
      <c r="J40" s="5">
        <v>3</v>
      </c>
      <c r="K40" s="5">
        <v>1</v>
      </c>
    </row>
    <row r="41" spans="1:11">
      <c r="H41" s="7" t="s">
        <v>298</v>
      </c>
      <c r="I41" s="5">
        <v>3</v>
      </c>
      <c r="J41" s="5">
        <v>3</v>
      </c>
      <c r="K41" s="5">
        <v>1</v>
      </c>
    </row>
    <row r="42" spans="1:11">
      <c r="H42" s="7" t="s">
        <v>299</v>
      </c>
      <c r="I42" s="5">
        <v>0</v>
      </c>
      <c r="J42" s="5">
        <v>2</v>
      </c>
      <c r="K42" s="5">
        <v>1</v>
      </c>
    </row>
    <row r="43" spans="1:11">
      <c r="H43" s="7" t="s">
        <v>300</v>
      </c>
      <c r="I43" s="5">
        <v>2</v>
      </c>
      <c r="J43" s="5">
        <v>1</v>
      </c>
      <c r="K43" s="5">
        <v>1</v>
      </c>
    </row>
    <row r="44" spans="1:11">
      <c r="H44" s="7" t="s">
        <v>250</v>
      </c>
      <c r="I44" s="5">
        <v>75</v>
      </c>
      <c r="J44" s="5">
        <v>70</v>
      </c>
      <c r="K44" s="5">
        <v>33</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C9" sqref="C9"/>
    </sheetView>
  </sheetViews>
  <sheetFormatPr defaultRowHeight="15"/>
  <cols>
    <col min="1" max="1" width="36.5703125" customWidth="1"/>
  </cols>
  <sheetData>
    <row r="1" spans="1:1">
      <c r="A1" s="4" t="s">
        <v>262</v>
      </c>
    </row>
    <row r="2" spans="1:1">
      <c r="A2" t="e">
        <f t="shared" ref="A2:A34" si="0">#REF! &amp; " " &amp;#REF!</f>
        <v>#REF!</v>
      </c>
    </row>
    <row r="3" spans="1:1">
      <c r="A3" t="e">
        <f t="shared" ref="A3:A35" si="1">#REF! &amp; " " &amp;#REF!</f>
        <v>#REF!</v>
      </c>
    </row>
    <row r="4" spans="1:1">
      <c r="A4" t="e">
        <f t="shared" ref="A4:A36" si="2">#REF! &amp; " " &amp;#REF!</f>
        <v>#REF!</v>
      </c>
    </row>
    <row r="5" spans="1:1">
      <c r="A5" t="e">
        <f t="shared" ref="A5:A37" si="3">#REF! &amp; " " &amp;#REF!</f>
        <v>#REF!</v>
      </c>
    </row>
    <row r="6" spans="1:1">
      <c r="A6" t="e">
        <f t="shared" ref="A6:A38" si="4">#REF! &amp; " " &amp;#REF!</f>
        <v>#REF!</v>
      </c>
    </row>
    <row r="7" spans="1:1">
      <c r="A7" t="e">
        <f t="shared" ref="A7:A39" si="5">#REF! &amp; " " &amp;#REF!</f>
        <v>#REF!</v>
      </c>
    </row>
    <row r="8" spans="1:1">
      <c r="A8" t="e">
        <f t="shared" ref="A8:A40" si="6">#REF! &amp; " " &amp;#REF!</f>
        <v>#REF!</v>
      </c>
    </row>
    <row r="9" spans="1:1">
      <c r="A9" t="e">
        <f t="shared" ref="A9:A41" si="7">#REF! &amp; " " &amp;#REF!</f>
        <v>#REF!</v>
      </c>
    </row>
    <row r="10" spans="1:1">
      <c r="A10" t="e">
        <f t="shared" ref="A10:A42" si="8">#REF! &amp; " " &amp;#REF!</f>
        <v>#REF!</v>
      </c>
    </row>
    <row r="11" spans="1:1">
      <c r="A11" t="e">
        <f t="shared" ref="A11:A43" si="9">#REF! &amp; " " &amp;#REF!</f>
        <v>#REF!</v>
      </c>
    </row>
    <row r="12" spans="1:1">
      <c r="A12" t="e">
        <f t="shared" ref="A12:A44" si="10">#REF! &amp; " " &amp;#REF!</f>
        <v>#REF!</v>
      </c>
    </row>
    <row r="13" spans="1:1">
      <c r="A13" t="e">
        <f t="shared" ref="A13:A45" si="11">#REF! &amp; " " &amp;#REF!</f>
        <v>#REF!</v>
      </c>
    </row>
    <row r="14" spans="1:1">
      <c r="A14" t="e">
        <f t="shared" ref="A14:A46" si="12">#REF! &amp; " " &amp;#REF!</f>
        <v>#REF!</v>
      </c>
    </row>
    <row r="15" spans="1:1">
      <c r="A15" t="e">
        <f t="shared" ref="A15:A47" si="13">#REF! &amp; " " &amp;#REF!</f>
        <v>#REF!</v>
      </c>
    </row>
    <row r="16" spans="1:1">
      <c r="A16" t="e">
        <f t="shared" ref="A16:A48" si="14">#REF! &amp; " " &amp;#REF!</f>
        <v>#REF!</v>
      </c>
    </row>
    <row r="17" spans="1:1">
      <c r="A17" t="e">
        <f t="shared" ref="A17:A49" si="15">#REF! &amp; " " &amp;#REF!</f>
        <v>#REF!</v>
      </c>
    </row>
    <row r="18" spans="1:1">
      <c r="A18" t="e">
        <f t="shared" ref="A18:A50" si="16">#REF! &amp; " " &amp;#REF!</f>
        <v>#REF!</v>
      </c>
    </row>
    <row r="19" spans="1:1">
      <c r="A19" t="e">
        <f t="shared" ref="A19:A51" si="17">#REF! &amp; " " &amp;#REF!</f>
        <v>#REF!</v>
      </c>
    </row>
    <row r="20" spans="1:1">
      <c r="A20" t="e">
        <f t="shared" ref="A20:A52" si="18">#REF! &amp; " " &amp;#REF!</f>
        <v>#REF!</v>
      </c>
    </row>
    <row r="21" spans="1:1">
      <c r="A21" t="e">
        <f t="shared" ref="A21:A53" si="19">#REF! &amp; " " &amp;#REF!</f>
        <v>#REF!</v>
      </c>
    </row>
    <row r="22" spans="1:1">
      <c r="A22" t="e">
        <f t="shared" ref="A22:A54" si="20">#REF! &amp; " " &amp;#REF!</f>
        <v>#REF!</v>
      </c>
    </row>
    <row r="23" spans="1:1">
      <c r="A23" t="e">
        <f t="shared" ref="A23:A55" si="21">#REF! &amp; " " &amp;#REF!</f>
        <v>#REF!</v>
      </c>
    </row>
    <row r="24" spans="1:1">
      <c r="A24" t="e">
        <f t="shared" ref="A24:A56" si="22">#REF! &amp; " " &amp;#REF!</f>
        <v>#REF!</v>
      </c>
    </row>
    <row r="25" spans="1:1">
      <c r="A25" t="e">
        <f t="shared" ref="A25:A57" si="23">#REF! &amp; " " &amp;#REF!</f>
        <v>#REF!</v>
      </c>
    </row>
    <row r="26" spans="1:1">
      <c r="A26" t="e">
        <f t="shared" ref="A26:A58" si="24">#REF! &amp; " " &amp;#REF!</f>
        <v>#REF!</v>
      </c>
    </row>
    <row r="27" spans="1:1">
      <c r="A27" t="e">
        <f t="shared" ref="A27:A59" si="25">#REF! &amp; " " &amp;#REF!</f>
        <v>#REF!</v>
      </c>
    </row>
    <row r="28" spans="1:1">
      <c r="A28" t="e">
        <f t="shared" ref="A28:A60" si="26">#REF! &amp; " " &amp;#REF!</f>
        <v>#REF!</v>
      </c>
    </row>
    <row r="29" spans="1:1">
      <c r="A29" t="e">
        <f t="shared" ref="A29:A61" si="27">#REF! &amp; " " &amp;#REF!</f>
        <v>#REF!</v>
      </c>
    </row>
    <row r="30" spans="1:1">
      <c r="A30" t="e">
        <f t="shared" ref="A30:A62" si="28">#REF! &amp; " " &amp;#REF!</f>
        <v>#REF!</v>
      </c>
    </row>
    <row r="31" spans="1:1">
      <c r="A31" t="e">
        <f t="shared" ref="A31:A63" si="29">#REF! &amp; " " &amp;#REF!</f>
        <v>#REF!</v>
      </c>
    </row>
    <row r="32" spans="1:1">
      <c r="A32" t="e">
        <f t="shared" ref="A32:A64" si="30">#REF! &amp; " " &amp;#REF!</f>
        <v>#REF!</v>
      </c>
    </row>
    <row r="33" spans="1:1">
      <c r="A33" t="e">
        <f t="shared" ref="A33:A65" si="31">#REF! &amp; " " &amp;#REF!</f>
        <v>#REF!</v>
      </c>
    </row>
    <row r="34" spans="1:1">
      <c r="A34" t="e">
        <f t="shared" ref="A34:A66" si="32">#REF! &amp; " " &amp;#REF!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Posts</vt:lpstr>
      <vt:lpstr>pivot table</vt:lpstr>
      <vt:lpstr>Likes</vt:lpstr>
      <vt:lpstr>Comments</vt:lpstr>
      <vt:lpstr>Friendships</vt:lpstr>
      <vt:lpstr>Dashboard</vt:lpstr>
      <vt:lpstr>user_posts_likes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cp:lastModifiedBy>
  <dcterms:created xsi:type="dcterms:W3CDTF">2025-09-17T04:37:47Z</dcterms:created>
  <dcterms:modified xsi:type="dcterms:W3CDTF">2025-09-17T14:55:22Z</dcterms:modified>
</cp:coreProperties>
</file>