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ashuri\Downloads\Penobscotgatemode\"/>
    </mc:Choice>
  </mc:AlternateContent>
  <xr:revisionPtr revIDLastSave="0" documentId="13_ncr:1_{A432BA22-E460-47D0-968F-BDC228A015AD}" xr6:coauthVersionLast="47" xr6:coauthVersionMax="47" xr10:uidLastSave="{00000000-0000-0000-0000-000000000000}"/>
  <bookViews>
    <workbookView xWindow="-98" yWindow="-98" windowWidth="19396" windowHeight="10395" tabRatio="834" xr2:uid="{00000000-000D-0000-FFFF-FFFF00000000}"/>
  </bookViews>
  <sheets>
    <sheet name="DamMeta" sheetId="1" r:id="rId1"/>
    <sheet name="GeneratorMeta" sheetId="2" r:id="rId2"/>
    <sheet name="PriceAndFixedFlows" sheetId="4" r:id="rId3"/>
    <sheet name="DamStorageLimits" sheetId="5" r:id="rId4"/>
    <sheet name="RoughZones" sheetId="9" r:id="rId5"/>
    <sheet name="DailyAverageFlowLimits" sheetId="6" r:id="rId6"/>
    <sheet name="HistoricalFlows" sheetId="7" r:id="rId7"/>
    <sheet name="Mike O. additions" sheetId="8" r:id="rId8"/>
    <sheet name="Outages" sheetId="10" r:id="rId9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4" i="4" l="1"/>
  <c r="G140" i="4"/>
  <c r="G116" i="4"/>
  <c r="G92" i="4"/>
  <c r="G68" i="4"/>
  <c r="G44" i="4"/>
  <c r="G20" i="4"/>
  <c r="G155" i="4" l="1"/>
  <c r="G156" i="4" s="1"/>
  <c r="G157" i="4" s="1"/>
  <c r="G158" i="4" s="1"/>
  <c r="G159" i="4" s="1"/>
  <c r="G160" i="4" s="1"/>
  <c r="G161" i="4" s="1"/>
  <c r="G162" i="4" s="1"/>
  <c r="G131" i="4"/>
  <c r="G132" i="4" s="1"/>
  <c r="G133" i="4" s="1"/>
  <c r="G134" i="4" s="1"/>
  <c r="G135" i="4" s="1"/>
  <c r="G136" i="4" s="1"/>
  <c r="G137" i="4" s="1"/>
  <c r="G138" i="4" s="1"/>
  <c r="G107" i="4"/>
  <c r="G108" i="4" s="1"/>
  <c r="G109" i="4" s="1"/>
  <c r="G110" i="4" s="1"/>
  <c r="G111" i="4" s="1"/>
  <c r="G112" i="4" s="1"/>
  <c r="G113" i="4" s="1"/>
  <c r="G114" i="4" s="1"/>
  <c r="G83" i="4"/>
  <c r="G84" i="4" s="1"/>
  <c r="G85" i="4" s="1"/>
  <c r="G86" i="4" s="1"/>
  <c r="G87" i="4" s="1"/>
  <c r="G88" i="4" s="1"/>
  <c r="G89" i="4" s="1"/>
  <c r="G90" i="4" s="1"/>
  <c r="G59" i="4"/>
  <c r="G60" i="4" s="1"/>
  <c r="G61" i="4" s="1"/>
  <c r="G62" i="4" s="1"/>
  <c r="G63" i="4" s="1"/>
  <c r="G64" i="4" s="1"/>
  <c r="G65" i="4" s="1"/>
  <c r="G66" i="4" s="1"/>
  <c r="G35" i="4"/>
  <c r="G36" i="4" s="1"/>
  <c r="G37" i="4" s="1"/>
  <c r="G38" i="4" s="1"/>
  <c r="G39" i="4" s="1"/>
  <c r="G40" i="4" s="1"/>
  <c r="G41" i="4" s="1"/>
  <c r="G42" i="4" s="1"/>
  <c r="G11" i="4"/>
  <c r="G12" i="4" s="1"/>
  <c r="G13" i="4" s="1"/>
  <c r="G14" i="4" s="1"/>
  <c r="G15" i="4" s="1"/>
  <c r="G16" i="4" s="1"/>
  <c r="G17" i="4" s="1"/>
  <c r="G18" i="4" s="1"/>
  <c r="G3" i="4" l="1"/>
  <c r="G4" i="4" s="1"/>
  <c r="G5" i="4" s="1"/>
  <c r="G6" i="4" s="1"/>
  <c r="G7" i="4" s="1"/>
  <c r="G8" i="4" s="1"/>
  <c r="G9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65" i="4" s="1"/>
  <c r="G166" i="4" s="1"/>
  <c r="G167" i="4" s="1"/>
  <c r="G168" i="4" s="1"/>
  <c r="G169" i="4" s="1"/>
  <c r="H3" i="4" l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L3" i="1" l="1"/>
  <c r="L2" i="1"/>
  <c r="C146" i="4" l="1"/>
  <c r="C122" i="4"/>
  <c r="C98" i="4"/>
  <c r="C74" i="4"/>
  <c r="C50" i="4"/>
  <c r="C26" i="4"/>
  <c r="C2" i="4"/>
  <c r="D146" i="4"/>
  <c r="D122" i="4"/>
  <c r="D98" i="4"/>
  <c r="D74" i="4"/>
  <c r="D50" i="4"/>
  <c r="D26" i="4"/>
  <c r="D2" i="4"/>
  <c r="A25" i="7" l="1"/>
  <c r="A2" i="5" l="1"/>
  <c r="A2" i="4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E3" i="5" l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A2" i="6" l="1"/>
  <c r="B3" i="7" l="1"/>
  <c r="B11" i="7"/>
  <c r="B19" i="7"/>
  <c r="B4" i="7"/>
  <c r="B12" i="7"/>
  <c r="B20" i="7"/>
  <c r="B7" i="7"/>
  <c r="B23" i="7"/>
  <c r="B16" i="7"/>
  <c r="B9" i="7"/>
  <c r="B25" i="7"/>
  <c r="B2" i="7"/>
  <c r="B5" i="7"/>
  <c r="B13" i="7"/>
  <c r="B21" i="7"/>
  <c r="B6" i="7"/>
  <c r="B14" i="7"/>
  <c r="B22" i="7"/>
  <c r="B15" i="7"/>
  <c r="B8" i="7"/>
  <c r="B24" i="7"/>
  <c r="B17" i="7"/>
  <c r="B10" i="7"/>
  <c r="B18" i="7"/>
  <c r="E25" i="7"/>
  <c r="F25" i="7" s="1"/>
  <c r="F24" i="7" s="1"/>
  <c r="F23" i="7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B2" i="1"/>
  <c r="C25" i="7"/>
  <c r="D25" i="7" s="1"/>
  <c r="B3" i="1"/>
  <c r="C24" i="7" l="1"/>
  <c r="D24" i="7" s="1"/>
  <c r="D3" i="5" l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A3" i="6"/>
  <c r="A4" i="6" s="1"/>
  <c r="A5" i="6" s="1"/>
  <c r="A6" i="6" s="1"/>
  <c r="A7" i="6" s="1"/>
  <c r="A8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l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4" i="7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A2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B2" i="5" l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Osborne, Michael</author>
  </authors>
  <commentList>
    <comment ref="B1" authorId="0" shapeId="0" xr:uid="{BE60E4EC-6A3D-48F4-873D-3C943F3FA0F6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Projected storage next day at midnight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Osborne, Michael</author>
  </authors>
  <commentList>
    <comment ref="D1" authorId="0" shapeId="0" xr:uid="{14E01C1A-EA8C-403A-A04D-CBA9F3F65269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Has to be within the range of the efficiency sheet
</t>
        </r>
      </text>
    </comment>
    <comment ref="E1" authorId="0" shapeId="0" xr:uid="{49463F6F-37B7-40B9-B06E-496D59ABD368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Has to be within the range of the efficiency sheet</t>
        </r>
      </text>
    </comment>
    <comment ref="F1" authorId="0" shapeId="0" xr:uid="{AEAFCC2D-D580-4BEE-8CEE-DDA4B79A5FCD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Rec credit value ($/MWh)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Osborne, Michael</author>
  </authors>
  <commentList>
    <comment ref="A1" authorId="0" shapeId="0" xr:uid="{DC422EFD-25BB-4161-BF70-9BFB094C8174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Needs to be one hour prior to model start date</t>
        </r>
      </text>
    </comment>
    <comment ref="C1" authorId="0" shapeId="0" xr:uid="{E41B1BDE-D99D-46BA-A472-A6FC2BAC2410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reference fastwater report &amp; forecast</t>
        </r>
      </text>
    </comment>
    <comment ref="D1" authorId="0" shapeId="0" xr:uid="{7190B06D-AD43-40B1-9C59-B4624BAE8C3F}">
      <text>
        <r>
          <rPr>
            <b/>
            <sz val="9"/>
            <color indexed="81"/>
            <rFont val="Tahoma"/>
            <family val="2"/>
          </rPr>
          <t xml:space="preserve">Osborne, Michael
</t>
        </r>
        <r>
          <rPr>
            <sz val="9"/>
            <color indexed="81"/>
            <rFont val="Tahoma"/>
            <family val="2"/>
          </rPr>
          <t>reference fastwater report and forecast</t>
        </r>
      </text>
    </comment>
    <comment ref="E1" authorId="0" shapeId="0" xr:uid="{42E1FE0F-8FCA-4B62-939D-C2011E6DCC6D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Estimated Schootic Stream</t>
        </r>
      </text>
    </comment>
    <comment ref="F1" authorId="0" shapeId="0" xr:uid="{75498F51-87A8-45AD-AE6C-6BAAB2F6E68B}">
      <text>
        <r>
          <rPr>
            <b/>
            <sz val="9"/>
            <color indexed="81"/>
            <rFont val="Tahoma"/>
            <family val="2"/>
          </rPr>
          <t>Osborne, Michael:</t>
        </r>
        <r>
          <rPr>
            <sz val="9"/>
            <color indexed="81"/>
            <rFont val="Tahoma"/>
            <family val="2"/>
          </rPr>
          <t xml:space="preserve">
USGS Grindstone</t>
        </r>
      </text>
    </comment>
  </commentList>
</comments>
</file>

<file path=xl/sharedStrings.xml><?xml version="1.0" encoding="utf-8"?>
<sst xmlns="http://schemas.openxmlformats.org/spreadsheetml/2006/main" count="381" uniqueCount="165">
  <si>
    <t>DamName</t>
  </si>
  <si>
    <t>InitialStorage</t>
  </si>
  <si>
    <t>MaxGateFlow</t>
  </si>
  <si>
    <t>DamToViaGen</t>
  </si>
  <si>
    <t>DamToViaGate</t>
  </si>
  <si>
    <t>TravelTimeViaGen</t>
  </si>
  <si>
    <t>TravelTimeViaGate</t>
  </si>
  <si>
    <t>McKay</t>
  </si>
  <si>
    <t>NorthTwin</t>
  </si>
  <si>
    <t>WestMill</t>
  </si>
  <si>
    <t>inflow=outflow</t>
  </si>
  <si>
    <t>Dolby</t>
  </si>
  <si>
    <t>EastMill</t>
  </si>
  <si>
    <t>Medway</t>
  </si>
  <si>
    <t>Weldon</t>
  </si>
  <si>
    <t>None</t>
  </si>
  <si>
    <t>GenName</t>
  </si>
  <si>
    <t>EcoMin</t>
  </si>
  <si>
    <t>EcoMax</t>
  </si>
  <si>
    <t>Adder</t>
  </si>
  <si>
    <t>McKay1</t>
  </si>
  <si>
    <t>McKay2</t>
  </si>
  <si>
    <t>McKay3</t>
  </si>
  <si>
    <t>NorthTwin1</t>
  </si>
  <si>
    <t>NorthTwin2</t>
  </si>
  <si>
    <t>NorthTwin3</t>
  </si>
  <si>
    <t>WestMill1</t>
  </si>
  <si>
    <t>WestMill3</t>
  </si>
  <si>
    <t>WestMill4</t>
  </si>
  <si>
    <t>WestMill5</t>
  </si>
  <si>
    <t>WestMill6</t>
  </si>
  <si>
    <t>WestMill7</t>
  </si>
  <si>
    <t>WestMill8</t>
  </si>
  <si>
    <t>Dolby5</t>
  </si>
  <si>
    <t>Dolby6</t>
  </si>
  <si>
    <t>Dolby7</t>
  </si>
  <si>
    <t>Dolby8</t>
  </si>
  <si>
    <t>EastMill1</t>
  </si>
  <si>
    <t>EastMill2</t>
  </si>
  <si>
    <t>EastMill3</t>
  </si>
  <si>
    <t>EastMill4</t>
  </si>
  <si>
    <t>EastMill5</t>
  </si>
  <si>
    <t>EastMill6</t>
  </si>
  <si>
    <t>Medway1</t>
  </si>
  <si>
    <t>Medway2</t>
  </si>
  <si>
    <t>Medway3</t>
  </si>
  <si>
    <t>Medway4</t>
  </si>
  <si>
    <t>Medway5</t>
  </si>
  <si>
    <t>Weldon1</t>
  </si>
  <si>
    <t>Weldon2</t>
  </si>
  <si>
    <t>Weldon3</t>
  </si>
  <si>
    <t>Weldon4</t>
  </si>
  <si>
    <t>Start</t>
  </si>
  <si>
    <t>End</t>
  </si>
  <si>
    <t>Date</t>
  </si>
  <si>
    <t>PriceForecast</t>
  </si>
  <si>
    <t>Local_NorthTwin</t>
  </si>
  <si>
    <t>Local_McKay</t>
  </si>
  <si>
    <t>Local_Dolby</t>
  </si>
  <si>
    <t>Local_Weldon</t>
  </si>
  <si>
    <t>McKay_TotalFlowMin</t>
  </si>
  <si>
    <t>NorthTwin_TotalFlowMin</t>
  </si>
  <si>
    <t>Weldon_TotalFlowMin</t>
  </si>
  <si>
    <t>McKay_Min</t>
  </si>
  <si>
    <t>McKay_Max</t>
  </si>
  <si>
    <t>NorthTwin_Min</t>
  </si>
  <si>
    <t>NorthTwin_Max</t>
  </si>
  <si>
    <t>Weldon_Min</t>
  </si>
  <si>
    <t>Weldon_Max</t>
  </si>
  <si>
    <t>NorthTwin_GateFlow</t>
  </si>
  <si>
    <t>WestMill_GateFlow</t>
  </si>
  <si>
    <t>EastMill_GateFlow</t>
  </si>
  <si>
    <t>Medway_GateFlow</t>
  </si>
  <si>
    <t>Gen meta page - To prioritize units, adjust the order of units within each station</t>
  </si>
  <si>
    <t>StorageUnitIn</t>
  </si>
  <si>
    <t>StorageUnitOut</t>
  </si>
  <si>
    <t>bcf</t>
  </si>
  <si>
    <t>StartupCost_WeekdayOn</t>
  </si>
  <si>
    <t>StartupCost_WeekdayOff</t>
  </si>
  <si>
    <t>StartupCost_Weekend</t>
  </si>
  <si>
    <t>StartHour_WeekdayOn</t>
  </si>
  <si>
    <t>EndHour_WeekdayOn</t>
  </si>
  <si>
    <t>PreviouslyOn</t>
  </si>
  <si>
    <t>FitType</t>
  </si>
  <si>
    <t>ObeyPrio</t>
  </si>
  <si>
    <t>linearFix</t>
  </si>
  <si>
    <t>McKay Initial</t>
  </si>
  <si>
    <t>North Twin Initial</t>
  </si>
  <si>
    <t>McKay Current flow</t>
  </si>
  <si>
    <t>North Twin current flow</t>
  </si>
  <si>
    <t>North Twin total flow</t>
  </si>
  <si>
    <t>North Twin -1</t>
  </si>
  <si>
    <t>North Twin -2</t>
  </si>
  <si>
    <t>McKay Flow</t>
  </si>
  <si>
    <t>North Twin Inflow</t>
  </si>
  <si>
    <t>North Twin natural inflow</t>
  </si>
  <si>
    <t>Dolby Natural Inflow</t>
  </si>
  <si>
    <t>East Mill Flow</t>
  </si>
  <si>
    <t>Weldon Flow</t>
  </si>
  <si>
    <t>Weldon natural inflow</t>
  </si>
  <si>
    <t>Dolby flow</t>
  </si>
  <si>
    <t>Mlkt Flow</t>
  </si>
  <si>
    <t>Mlkt Natural Inflow</t>
  </si>
  <si>
    <t>Mlkt-1</t>
  </si>
  <si>
    <t>Mlkt-2</t>
  </si>
  <si>
    <t>McKay_TotalFlowMax</t>
  </si>
  <si>
    <t>Rolling Average Inflows</t>
  </si>
  <si>
    <t>Week No.</t>
  </si>
  <si>
    <t>Total System</t>
  </si>
  <si>
    <t>Ripogenus</t>
  </si>
  <si>
    <t>North Twin</t>
  </si>
  <si>
    <t>Monthly Averages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</si>
  <si>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</si>
  <si>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</si>
  <si>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</si>
  <si>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</si>
  <si>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</si>
  <si>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</si>
  <si>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</si>
  <si>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</si>
  <si>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</si>
  <si>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</si>
  <si>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</si>
  <si>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</si>
  <si>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</si>
  <si>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Avg</t>
  </si>
  <si>
    <t>AssetID</t>
  </si>
  <si>
    <t>GateMode</t>
  </si>
  <si>
    <t>Minimize</t>
  </si>
  <si>
    <t>bilinearFix</t>
  </si>
  <si>
    <t>trilinearFix</t>
  </si>
  <si>
    <t>AvailableMW</t>
  </si>
  <si>
    <t>*bring down to target level</t>
  </si>
  <si>
    <t>IncludeStopCost</t>
  </si>
  <si>
    <t>NorthTwin_TotalFlowMax</t>
  </si>
  <si>
    <t>McKay_GateFlow</t>
  </si>
  <si>
    <t>MK inflow</t>
  </si>
  <si>
    <t>NT inflow</t>
  </si>
  <si>
    <t>FlowViolationAllowed</t>
  </si>
  <si>
    <t>MK Stor Change</t>
  </si>
  <si>
    <t>NT stor change</t>
  </si>
  <si>
    <t>EastMill_GateFlowMin</t>
  </si>
  <si>
    <t>Medway_GateFlowMin</t>
  </si>
  <si>
    <t>MK Net Head</t>
  </si>
  <si>
    <t>MK Elevation</t>
  </si>
  <si>
    <t>MK Tailwater</t>
  </si>
  <si>
    <t>NT Net Head</t>
  </si>
  <si>
    <t>NT Tailwater</t>
  </si>
  <si>
    <t>NT Elevation</t>
  </si>
  <si>
    <t>*get NWM or HEFS inflow</t>
  </si>
  <si>
    <t>Mlkt Lake</t>
  </si>
  <si>
    <t>TailLevel</t>
  </si>
  <si>
    <t>McKay_GateFlowMin</t>
  </si>
  <si>
    <t>Spawning Flow</t>
  </si>
  <si>
    <t>MK Storage</t>
  </si>
  <si>
    <t>NT Storage</t>
  </si>
  <si>
    <t>Inflow</t>
  </si>
  <si>
    <t>Discharge</t>
  </si>
  <si>
    <t>Storage Change</t>
  </si>
  <si>
    <t>NT Discharge</t>
  </si>
  <si>
    <t>MK Discharge</t>
  </si>
  <si>
    <t>NT Summer LO</t>
  </si>
  <si>
    <t>NT Summer HI</t>
  </si>
  <si>
    <t>MK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</si>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</sst>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\ hh:mm:ss"/>
    <numFmt numFmtId="165" formatCode="mm/dd/yy\ hh:mm\ AM/PM"/>
    <numFmt numFmtId="166" formatCode="0.0000"/>
    <numFmt numFmtId="167" formatCode="0.0"/>
    <numFmt numFmtId="168" formatCode="[$-409]mmmm\ d\,\ yyyy;@"/>
    <numFmt numFmtId="169" formatCode="m/d/yy\ h:mm;@"/>
    <numFmt numFmtId="170" formatCode="dd\-mmm\-yy\ hh:mm:ss"/>
    <numFmt numFmtId="171" formatCode="0.000"/>
  </numFmts>
  <fonts count="14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0"/>
      <name val="Arial"/>
      <family val="2"/>
      <charset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9979A"/>
        <bgColor indexed="64"/>
      </patternFill>
    </fill>
    <fill>
      <patternFill patternType="solid">
        <fgColor rgb="FFF8787A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87274"/>
        <bgColor indexed="64"/>
      </patternFill>
    </fill>
    <fill>
      <patternFill patternType="solid">
        <fgColor rgb="FFF99193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BE2E4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D1D4"/>
        <bgColor indexed="64"/>
      </patternFill>
    </fill>
    <fill>
      <patternFill patternType="solid">
        <fgColor rgb="FFFAB5B8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99395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66" fontId="0" fillId="0" borderId="0" xfId="0" applyNumberFormat="1"/>
    <xf numFmtId="166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2" fontId="2" fillId="0" borderId="0" xfId="0" applyNumberFormat="1" applyFont="1" applyFill="1"/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0" fontId="0" fillId="0" borderId="0" xfId="0" applyFont="1" applyAlignment="1">
      <alignment horizontal="right"/>
    </xf>
    <xf numFmtId="167" fontId="2" fillId="0" borderId="0" xfId="0" applyNumberFormat="1" applyFont="1"/>
    <xf numFmtId="167" fontId="0" fillId="2" borderId="0" xfId="0" applyNumberFormat="1" applyFill="1" applyAlignment="1">
      <alignment horizontal="center" vertical="center"/>
    </xf>
    <xf numFmtId="167" fontId="0" fillId="0" borderId="0" xfId="0" applyNumberFormat="1"/>
    <xf numFmtId="167" fontId="0" fillId="2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/>
    <xf numFmtId="166" fontId="0" fillId="2" borderId="0" xfId="0" applyNumberFormat="1" applyFill="1"/>
    <xf numFmtId="0" fontId="0" fillId="28" borderId="0" xfId="0" applyFill="1"/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/>
    <xf numFmtId="1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1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7" fontId="10" fillId="0" borderId="20" xfId="0" applyNumberFormat="1" applyFont="1" applyBorder="1" applyAlignment="1">
      <alignment horizontal="center"/>
    </xf>
    <xf numFmtId="167" fontId="10" fillId="0" borderId="18" xfId="0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Fill="1" applyAlignment="1">
      <alignment horizontal="right" wrapText="1"/>
    </xf>
    <xf numFmtId="0" fontId="11" fillId="0" borderId="22" xfId="0" applyFont="1" applyFill="1" applyBorder="1" applyAlignment="1">
      <alignment horizontal="right" vertical="center"/>
    </xf>
    <xf numFmtId="166" fontId="0" fillId="0" borderId="0" xfId="0" applyNumberFormat="1" applyFill="1"/>
    <xf numFmtId="16" fontId="0" fillId="0" borderId="0" xfId="0" applyNumberFormat="1"/>
    <xf numFmtId="0" fontId="3" fillId="2" borderId="0" xfId="0" applyFont="1" applyFill="1" applyAlignment="1">
      <alignment horizontal="right" wrapText="1"/>
    </xf>
    <xf numFmtId="1" fontId="0" fillId="28" borderId="0" xfId="0" applyNumberFormat="1" applyFill="1"/>
    <xf numFmtId="0" fontId="12" fillId="0" borderId="0" xfId="0" applyFont="1"/>
    <xf numFmtId="167" fontId="6" fillId="3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7" fontId="6" fillId="5" borderId="0" xfId="0" applyNumberFormat="1" applyFont="1" applyFill="1" applyAlignment="1">
      <alignment horizontal="right" vertical="center"/>
    </xf>
    <xf numFmtId="167" fontId="6" fillId="6" borderId="0" xfId="0" applyNumberFormat="1" applyFont="1" applyFill="1" applyAlignment="1">
      <alignment horizontal="right" vertical="center"/>
    </xf>
    <xf numFmtId="167" fontId="6" fillId="7" borderId="0" xfId="0" applyNumberFormat="1" applyFont="1" applyFill="1" applyAlignment="1">
      <alignment horizontal="right" vertical="center"/>
    </xf>
    <xf numFmtId="167" fontId="6" fillId="8" borderId="0" xfId="0" applyNumberFormat="1" applyFont="1" applyFill="1" applyAlignment="1">
      <alignment horizontal="right" vertical="center"/>
    </xf>
    <xf numFmtId="167" fontId="6" fillId="9" borderId="0" xfId="0" applyNumberFormat="1" applyFont="1" applyFill="1" applyAlignment="1">
      <alignment horizontal="right" vertical="center"/>
    </xf>
    <xf numFmtId="167" fontId="6" fillId="10" borderId="0" xfId="0" applyNumberFormat="1" applyFont="1" applyFill="1" applyAlignment="1">
      <alignment horizontal="right" vertical="center"/>
    </xf>
    <xf numFmtId="167" fontId="6" fillId="11" borderId="0" xfId="0" applyNumberFormat="1" applyFont="1" applyFill="1" applyAlignment="1">
      <alignment horizontal="right" vertical="center"/>
    </xf>
    <xf numFmtId="167" fontId="6" fillId="12" borderId="0" xfId="0" applyNumberFormat="1" applyFont="1" applyFill="1" applyAlignment="1">
      <alignment horizontal="right" vertical="center"/>
    </xf>
    <xf numFmtId="167" fontId="6" fillId="13" borderId="0" xfId="0" applyNumberFormat="1" applyFont="1" applyFill="1" applyAlignment="1">
      <alignment horizontal="right" vertical="center"/>
    </xf>
    <xf numFmtId="167" fontId="6" fillId="14" borderId="0" xfId="0" applyNumberFormat="1" applyFont="1" applyFill="1" applyAlignment="1">
      <alignment horizontal="right" vertical="center"/>
    </xf>
    <xf numFmtId="167" fontId="6" fillId="15" borderId="0" xfId="0" applyNumberFormat="1" applyFont="1" applyFill="1" applyAlignment="1">
      <alignment horizontal="right" vertical="center"/>
    </xf>
    <xf numFmtId="167" fontId="6" fillId="16" borderId="0" xfId="0" applyNumberFormat="1" applyFont="1" applyFill="1" applyAlignment="1">
      <alignment horizontal="right" vertical="center"/>
    </xf>
    <xf numFmtId="167" fontId="6" fillId="17" borderId="0" xfId="0" applyNumberFormat="1" applyFont="1" applyFill="1" applyAlignment="1">
      <alignment horizontal="right" vertical="center"/>
    </xf>
    <xf numFmtId="167" fontId="6" fillId="18" borderId="0" xfId="0" applyNumberFormat="1" applyFont="1" applyFill="1" applyAlignment="1">
      <alignment horizontal="right" vertical="center"/>
    </xf>
    <xf numFmtId="167" fontId="6" fillId="19" borderId="0" xfId="0" applyNumberFormat="1" applyFont="1" applyFill="1" applyAlignment="1">
      <alignment horizontal="right" vertical="center"/>
    </xf>
    <xf numFmtId="167" fontId="6" fillId="20" borderId="0" xfId="0" applyNumberFormat="1" applyFont="1" applyFill="1" applyAlignment="1">
      <alignment horizontal="right" vertical="center"/>
    </xf>
    <xf numFmtId="167" fontId="6" fillId="21" borderId="0" xfId="0" applyNumberFormat="1" applyFont="1" applyFill="1" applyAlignment="1">
      <alignment horizontal="right" vertical="center"/>
    </xf>
    <xf numFmtId="167" fontId="6" fillId="22" borderId="0" xfId="0" applyNumberFormat="1" applyFont="1" applyFill="1" applyAlignment="1">
      <alignment horizontal="right" vertical="center"/>
    </xf>
    <xf numFmtId="167" fontId="6" fillId="23" borderId="0" xfId="0" applyNumberFormat="1" applyFont="1" applyFill="1" applyAlignment="1">
      <alignment horizontal="right" vertical="center"/>
    </xf>
    <xf numFmtId="167" fontId="6" fillId="24" borderId="0" xfId="0" applyNumberFormat="1" applyFont="1" applyFill="1" applyAlignment="1">
      <alignment horizontal="right" vertical="center"/>
    </xf>
    <xf numFmtId="167" fontId="6" fillId="25" borderId="0" xfId="0" applyNumberFormat="1" applyFont="1" applyFill="1" applyAlignment="1">
      <alignment horizontal="right" vertical="center"/>
    </xf>
    <xf numFmtId="167" fontId="6" fillId="26" borderId="0" xfId="0" applyNumberFormat="1" applyFont="1" applyFill="1" applyAlignment="1">
      <alignment horizontal="right" vertical="center"/>
    </xf>
    <xf numFmtId="0" fontId="0" fillId="30" borderId="0" xfId="0" applyFill="1"/>
    <xf numFmtId="2" fontId="0" fillId="30" borderId="0" xfId="0" applyNumberFormat="1" applyFill="1"/>
    <xf numFmtId="14" fontId="0" fillId="2" borderId="23" xfId="0" applyNumberFormat="1" applyFill="1" applyBorder="1" applyAlignment="1">
      <alignment horizontal="center"/>
    </xf>
    <xf numFmtId="1" fontId="0" fillId="30" borderId="0" xfId="0" applyNumberFormat="1" applyFill="1"/>
    <xf numFmtId="0" fontId="8" fillId="29" borderId="1" xfId="0" applyFont="1" applyFill="1" applyBorder="1" applyAlignment="1">
      <alignment horizontal="center" vertical="center"/>
    </xf>
    <xf numFmtId="0" fontId="8" fillId="29" borderId="2" xfId="0" applyFont="1" applyFill="1" applyBorder="1" applyAlignment="1">
      <alignment horizontal="center" vertical="center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" fontId="13" fillId="2" borderId="0" xfId="0" applyNumberFormat="1" applyFont="1" applyFill="1" applyBorder="1" applyAlignment="1">
      <alignment horizontal="center"/>
    </xf>
    <xf numFmtId="0" fontId="13" fillId="30" borderId="0" xfId="0" applyFont="1" applyFill="1" applyAlignment="1">
      <alignment horizontal="center"/>
    </xf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ill="1"/>
    <xf numFmtId="168" fontId="0" fillId="2" borderId="0" xfId="0" applyNumberFormat="1" applyFill="1"/>
    <xf numFmtId="0" fontId="0" fillId="0" borderId="0" xfId="0" applyNumberFormat="1"/>
    <xf numFmtId="169" fontId="0" fillId="0" borderId="0" xfId="0" applyNumberFormat="1"/>
    <xf numFmtId="0" fontId="0" fillId="27" borderId="0" xfId="0" applyNumberFormat="1" applyFill="1"/>
    <xf numFmtId="0" fontId="0" fillId="28" borderId="0" xfId="0" applyFill="1"/>
    <xf numFmtId="0" fontId="0" fillId="28" borderId="0" xfId="0" applyNumberFormat="1" applyFill="1"/>
    <xf numFmtId="168" fontId="7" fillId="0" borderId="0" xfId="0" applyNumberFormat="1" applyFont="1"/>
    <xf numFmtId="170" fontId="0" fillId="0" borderId="0" xfId="0" applyNumberFormat="1"/>
    <xf numFmtId="168" fontId="0" fillId="0" borderId="0" xfId="0" applyNumberFormat="1"/>
    <xf numFmtId="0" fontId="0" fillId="30" borderId="0" xfId="0" applyFill="1"/>
    <xf numFmtId="0" fontId="0" fillId="0" borderId="0" xfId="0" applyNumberFormat="1" applyFill="1"/>
    <xf numFmtId="0" fontId="0" fillId="31" borderId="0" xfId="0" applyNumberFormat="1" applyFill="1"/>
    <xf numFmtId="0" fontId="0" fillId="32" borderId="0" xfId="0" applyNumberFormat="1" applyFill="1"/>
    <xf numFmtId="171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1" fontId="0" fillId="30" borderId="0" xfId="0" applyNumberFormat="1" applyFill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"/>
  <sheetViews>
    <sheetView tabSelected="1" zoomScaleNormal="100" workbookViewId="0">
      <selection activeCell="J3" sqref="J3:J8"/>
    </sheetView>
  </sheetViews>
  <sheetFormatPr defaultRowHeight="12.75" x14ac:dyDescent="0.35"/>
  <cols>
    <col min="1" max="1" width="19.46484375" bestFit="1" customWidth="1"/>
    <col min="2" max="2" width="14.73046875" customWidth="1"/>
    <col min="3" max="3" width="12.46484375" bestFit="1" customWidth="1"/>
    <col min="4" max="4" width="14.73046875" customWidth="1"/>
    <col min="5" max="5" width="14.796875" customWidth="1"/>
    <col min="6" max="6" width="17.796875" customWidth="1"/>
    <col min="7" max="7" width="18.46484375" customWidth="1"/>
    <col min="8" max="8" width="14.46484375" bestFit="1" customWidth="1"/>
    <col min="9" max="9" width="14.265625" bestFit="1" customWidth="1"/>
    <col min="10" max="10" width="8.53125" customWidth="1"/>
    <col min="11" max="11" width="19.19921875" bestFit="1" customWidth="1"/>
    <col min="12" max="1017" width="8.53125" customWidth="1"/>
    <col min="1018" max="1025" width="11.53125"/>
  </cols>
  <sheetData>
    <row r="1" spans="1:1024" ht="14.25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74</v>
      </c>
      <c r="I1" s="2" t="s">
        <v>75</v>
      </c>
      <c r="J1" s="2" t="s">
        <v>127</v>
      </c>
      <c r="K1" s="63" t="s">
        <v>138</v>
      </c>
      <c r="L1" s="2" t="s">
        <v>151</v>
      </c>
    </row>
    <row r="2" spans="1:1024" s="4" customFormat="1" ht="13.15" x14ac:dyDescent="0.4">
      <c r="A2" s="3" t="s">
        <v>7</v>
      </c>
      <c r="B2" s="17">
        <f>'Mike O. additions'!B6</f>
        <v>19.401620860000001</v>
      </c>
      <c r="C2" s="4">
        <v>18000</v>
      </c>
      <c r="D2" s="3" t="s">
        <v>8</v>
      </c>
      <c r="E2" s="3" t="s">
        <v>8</v>
      </c>
      <c r="F2" s="4">
        <v>24</v>
      </c>
      <c r="G2" s="4">
        <v>24</v>
      </c>
      <c r="H2" s="24" t="s">
        <v>76</v>
      </c>
      <c r="I2" s="24" t="s">
        <v>76</v>
      </c>
      <c r="J2" s="4" t="s">
        <v>128</v>
      </c>
      <c r="K2" s="31">
        <v>0</v>
      </c>
      <c r="L2" s="4">
        <f>'Mike O. additions'!B36</f>
        <v>757.52770999999996</v>
      </c>
      <c r="AMD2"/>
      <c r="AME2"/>
      <c r="AMF2"/>
      <c r="AMG2"/>
      <c r="AMH2"/>
      <c r="AMI2"/>
      <c r="AMJ2"/>
    </row>
    <row r="3" spans="1:1024" ht="13.15" x14ac:dyDescent="0.4">
      <c r="A3" s="3" t="s">
        <v>8</v>
      </c>
      <c r="B3" s="61">
        <f>'Mike O. additions'!B7</f>
        <v>14.03956309</v>
      </c>
      <c r="C3" s="4">
        <v>20000</v>
      </c>
      <c r="D3" s="3" t="s">
        <v>9</v>
      </c>
      <c r="E3" s="3" t="s">
        <v>9</v>
      </c>
      <c r="F3">
        <v>2</v>
      </c>
      <c r="G3">
        <v>2</v>
      </c>
      <c r="H3" s="24" t="s">
        <v>76</v>
      </c>
      <c r="I3" s="24" t="s">
        <v>76</v>
      </c>
      <c r="J3" s="4" t="s">
        <v>128</v>
      </c>
      <c r="K3" s="31">
        <v>0</v>
      </c>
      <c r="L3">
        <f>'Mike O. additions'!D36</f>
        <v>464</v>
      </c>
    </row>
    <row r="4" spans="1:1024" ht="13.15" x14ac:dyDescent="0.4">
      <c r="A4" s="3" t="s">
        <v>9</v>
      </c>
      <c r="B4" s="5" t="s">
        <v>10</v>
      </c>
      <c r="C4" s="4">
        <v>20000</v>
      </c>
      <c r="D4" s="3" t="s">
        <v>11</v>
      </c>
      <c r="E4" s="3" t="s">
        <v>11</v>
      </c>
      <c r="F4" s="4">
        <v>2</v>
      </c>
      <c r="G4" s="4">
        <v>2</v>
      </c>
      <c r="H4" s="24" t="s">
        <v>76</v>
      </c>
      <c r="I4" s="24" t="s">
        <v>76</v>
      </c>
      <c r="J4" s="99" t="s">
        <v>128</v>
      </c>
      <c r="K4" s="31">
        <v>0</v>
      </c>
      <c r="L4" s="31" t="s">
        <v>15</v>
      </c>
    </row>
    <row r="5" spans="1:1024" ht="13.15" x14ac:dyDescent="0.4">
      <c r="A5" s="3" t="s">
        <v>11</v>
      </c>
      <c r="B5" s="5" t="s">
        <v>10</v>
      </c>
      <c r="C5" s="4">
        <v>20000</v>
      </c>
      <c r="D5" s="3" t="s">
        <v>12</v>
      </c>
      <c r="E5" s="3" t="s">
        <v>12</v>
      </c>
      <c r="F5">
        <v>0</v>
      </c>
      <c r="G5">
        <v>0</v>
      </c>
      <c r="H5" s="24" t="s">
        <v>76</v>
      </c>
      <c r="I5" s="24" t="s">
        <v>76</v>
      </c>
      <c r="J5" s="99" t="s">
        <v>128</v>
      </c>
      <c r="K5" s="31">
        <v>0</v>
      </c>
      <c r="L5" s="31" t="s">
        <v>15</v>
      </c>
    </row>
    <row r="6" spans="1:1024" ht="13.15" x14ac:dyDescent="0.4">
      <c r="A6" s="3" t="s">
        <v>12</v>
      </c>
      <c r="B6" s="5" t="s">
        <v>10</v>
      </c>
      <c r="C6" s="4">
        <v>20000</v>
      </c>
      <c r="D6" t="s">
        <v>13</v>
      </c>
      <c r="E6" t="s">
        <v>13</v>
      </c>
      <c r="F6" s="4">
        <v>1</v>
      </c>
      <c r="G6" s="4">
        <v>1</v>
      </c>
      <c r="H6" s="24" t="s">
        <v>76</v>
      </c>
      <c r="I6" s="24" t="s">
        <v>76</v>
      </c>
      <c r="J6" s="99" t="s">
        <v>128</v>
      </c>
      <c r="K6" s="31">
        <v>0</v>
      </c>
      <c r="L6" s="31" t="s">
        <v>15</v>
      </c>
    </row>
    <row r="7" spans="1:1024" ht="13.15" x14ac:dyDescent="0.4">
      <c r="A7" t="s">
        <v>13</v>
      </c>
      <c r="B7" s="5" t="s">
        <v>10</v>
      </c>
      <c r="C7" s="4">
        <v>20000</v>
      </c>
      <c r="D7" t="s">
        <v>14</v>
      </c>
      <c r="E7" t="s">
        <v>14</v>
      </c>
      <c r="F7">
        <v>3</v>
      </c>
      <c r="G7">
        <v>3</v>
      </c>
      <c r="H7" s="24" t="s">
        <v>76</v>
      </c>
      <c r="I7" s="24" t="s">
        <v>76</v>
      </c>
      <c r="J7" s="99" t="s">
        <v>128</v>
      </c>
      <c r="K7" s="31">
        <v>0</v>
      </c>
      <c r="L7" s="31" t="s">
        <v>15</v>
      </c>
    </row>
    <row r="8" spans="1:1024" ht="13.15" x14ac:dyDescent="0.4">
      <c r="A8" t="s">
        <v>14</v>
      </c>
      <c r="B8" s="5" t="s">
        <v>10</v>
      </c>
      <c r="C8" s="4">
        <v>90000</v>
      </c>
      <c r="D8" t="s">
        <v>15</v>
      </c>
      <c r="E8" t="s">
        <v>15</v>
      </c>
      <c r="F8" s="4" t="s">
        <v>15</v>
      </c>
      <c r="G8" s="4" t="s">
        <v>15</v>
      </c>
      <c r="H8" s="24" t="s">
        <v>76</v>
      </c>
      <c r="I8" s="24" t="s">
        <v>76</v>
      </c>
      <c r="J8" s="99" t="s">
        <v>128</v>
      </c>
      <c r="K8" s="31">
        <v>0</v>
      </c>
      <c r="L8" s="31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zoomScaleNormal="100" workbookViewId="0">
      <selection activeCell="M17" sqref="M17"/>
    </sheetView>
  </sheetViews>
  <sheetFormatPr defaultRowHeight="12.75" x14ac:dyDescent="0.35"/>
  <cols>
    <col min="1" max="1" width="10.796875" customWidth="1"/>
    <col min="4" max="6" width="8.53125" customWidth="1"/>
    <col min="7" max="7" width="22.796875" bestFit="1" customWidth="1"/>
    <col min="8" max="8" width="23" bestFit="1" customWidth="1"/>
    <col min="9" max="9" width="20.265625" bestFit="1" customWidth="1"/>
    <col min="10" max="10" width="20.265625" customWidth="1"/>
    <col min="11" max="11" width="20.73046875" bestFit="1" customWidth="1"/>
    <col min="12" max="12" width="19.796875" bestFit="1" customWidth="1"/>
    <col min="13" max="13" width="12.46484375" bestFit="1" customWidth="1"/>
    <col min="14" max="1027" width="8.53125" customWidth="1"/>
  </cols>
  <sheetData>
    <row r="1" spans="1:15" ht="13.15" x14ac:dyDescent="0.4">
      <c r="A1" s="2" t="s">
        <v>0</v>
      </c>
      <c r="B1" s="2" t="s">
        <v>16</v>
      </c>
      <c r="C1" s="2" t="s">
        <v>126</v>
      </c>
      <c r="D1" s="2" t="s">
        <v>17</v>
      </c>
      <c r="E1" s="2" t="s">
        <v>18</v>
      </c>
      <c r="F1" t="s">
        <v>19</v>
      </c>
      <c r="G1" s="2" t="s">
        <v>77</v>
      </c>
      <c r="H1" s="2" t="s">
        <v>78</v>
      </c>
      <c r="I1" s="2" t="s">
        <v>79</v>
      </c>
      <c r="J1" s="2" t="s">
        <v>133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</row>
    <row r="2" spans="1:15" ht="13.15" x14ac:dyDescent="0.4">
      <c r="A2" s="3" t="s">
        <v>7</v>
      </c>
      <c r="B2" s="3" t="s">
        <v>21</v>
      </c>
      <c r="C2" s="58">
        <v>326</v>
      </c>
      <c r="D2" s="57">
        <v>7.9</v>
      </c>
      <c r="E2" s="57">
        <v>12.5</v>
      </c>
      <c r="F2">
        <v>0.9</v>
      </c>
      <c r="G2">
        <v>0</v>
      </c>
      <c r="H2">
        <v>0</v>
      </c>
      <c r="I2">
        <v>0</v>
      </c>
      <c r="J2" t="b">
        <v>0</v>
      </c>
      <c r="K2">
        <v>0</v>
      </c>
      <c r="L2">
        <v>0</v>
      </c>
      <c r="M2" s="15" t="b">
        <v>1</v>
      </c>
      <c r="N2" t="s">
        <v>129</v>
      </c>
      <c r="O2" t="b">
        <v>1</v>
      </c>
    </row>
    <row r="3" spans="1:15" ht="13.15" x14ac:dyDescent="0.4">
      <c r="A3" s="3" t="s">
        <v>7</v>
      </c>
      <c r="B3" s="3" t="s">
        <v>20</v>
      </c>
      <c r="C3" s="58">
        <v>325</v>
      </c>
      <c r="D3" s="57">
        <v>7.9</v>
      </c>
      <c r="E3" s="57">
        <v>12.5</v>
      </c>
      <c r="F3">
        <v>0.9</v>
      </c>
      <c r="G3">
        <v>0</v>
      </c>
      <c r="H3">
        <v>0</v>
      </c>
      <c r="I3">
        <v>0</v>
      </c>
      <c r="J3" t="b">
        <v>0</v>
      </c>
      <c r="K3">
        <v>0</v>
      </c>
      <c r="L3">
        <v>0</v>
      </c>
      <c r="M3" s="15" t="b">
        <v>1</v>
      </c>
      <c r="N3" t="s">
        <v>129</v>
      </c>
      <c r="O3" t="b">
        <v>1</v>
      </c>
    </row>
    <row r="4" spans="1:15" ht="13.15" x14ac:dyDescent="0.4">
      <c r="A4" s="3" t="s">
        <v>7</v>
      </c>
      <c r="B4" s="3" t="s">
        <v>22</v>
      </c>
      <c r="C4" s="58">
        <v>327</v>
      </c>
      <c r="D4" s="57">
        <v>12.4</v>
      </c>
      <c r="E4" s="57">
        <v>15</v>
      </c>
      <c r="F4">
        <v>0.9</v>
      </c>
      <c r="G4">
        <v>0</v>
      </c>
      <c r="H4">
        <v>0</v>
      </c>
      <c r="I4">
        <v>0</v>
      </c>
      <c r="J4" t="b">
        <v>0</v>
      </c>
      <c r="K4">
        <v>0</v>
      </c>
      <c r="L4">
        <v>0</v>
      </c>
      <c r="M4" s="15" t="b">
        <v>0</v>
      </c>
      <c r="N4" t="s">
        <v>129</v>
      </c>
      <c r="O4" t="b">
        <v>1</v>
      </c>
    </row>
    <row r="5" spans="1:15" ht="26.25" x14ac:dyDescent="0.4">
      <c r="A5" s="3" t="s">
        <v>8</v>
      </c>
      <c r="B5" s="3" t="s">
        <v>23</v>
      </c>
      <c r="C5" s="58">
        <v>328</v>
      </c>
      <c r="D5" s="57">
        <v>1</v>
      </c>
      <c r="E5" s="57">
        <v>2.2000000000000002</v>
      </c>
      <c r="F5">
        <v>0.9</v>
      </c>
      <c r="G5">
        <v>400</v>
      </c>
      <c r="H5">
        <v>400</v>
      </c>
      <c r="I5">
        <v>400</v>
      </c>
      <c r="J5" t="b">
        <v>1</v>
      </c>
      <c r="K5">
        <v>7</v>
      </c>
      <c r="L5">
        <v>14</v>
      </c>
      <c r="M5" s="15" t="b">
        <v>1</v>
      </c>
      <c r="N5" t="s">
        <v>85</v>
      </c>
      <c r="O5" t="b">
        <v>1</v>
      </c>
    </row>
    <row r="6" spans="1:15" ht="26.25" x14ac:dyDescent="0.4">
      <c r="A6" s="3" t="s">
        <v>8</v>
      </c>
      <c r="B6" s="3" t="s">
        <v>24</v>
      </c>
      <c r="C6" s="58">
        <v>329</v>
      </c>
      <c r="D6" s="57">
        <v>1</v>
      </c>
      <c r="E6" s="57">
        <v>2.5</v>
      </c>
      <c r="F6">
        <v>0.9</v>
      </c>
      <c r="G6">
        <v>400</v>
      </c>
      <c r="H6">
        <v>400</v>
      </c>
      <c r="I6">
        <v>400</v>
      </c>
      <c r="J6" t="b">
        <v>1</v>
      </c>
      <c r="K6">
        <v>7</v>
      </c>
      <c r="L6">
        <v>14</v>
      </c>
      <c r="M6" s="15" t="b">
        <v>1</v>
      </c>
      <c r="N6" t="s">
        <v>85</v>
      </c>
      <c r="O6" t="b">
        <v>1</v>
      </c>
    </row>
    <row r="7" spans="1:15" ht="26.25" x14ac:dyDescent="0.4">
      <c r="A7" s="3" t="s">
        <v>8</v>
      </c>
      <c r="B7" s="3" t="s">
        <v>25</v>
      </c>
      <c r="C7" s="58">
        <v>330</v>
      </c>
      <c r="D7" s="57">
        <v>1</v>
      </c>
      <c r="E7" s="57">
        <v>2.6</v>
      </c>
      <c r="F7">
        <v>0.9</v>
      </c>
      <c r="G7">
        <v>400</v>
      </c>
      <c r="H7">
        <v>1000</v>
      </c>
      <c r="I7">
        <v>1000</v>
      </c>
      <c r="J7" t="b">
        <v>1</v>
      </c>
      <c r="K7">
        <v>7</v>
      </c>
      <c r="L7">
        <v>14</v>
      </c>
      <c r="M7" s="15" t="b">
        <v>0</v>
      </c>
      <c r="N7" t="s">
        <v>130</v>
      </c>
      <c r="O7" t="b">
        <v>1</v>
      </c>
    </row>
    <row r="8" spans="1:15" ht="13.15" x14ac:dyDescent="0.4">
      <c r="A8" s="3" t="s">
        <v>9</v>
      </c>
      <c r="B8" s="3" t="s">
        <v>27</v>
      </c>
      <c r="C8" s="58">
        <v>333</v>
      </c>
      <c r="D8" s="57">
        <v>1</v>
      </c>
      <c r="E8" s="57">
        <v>5</v>
      </c>
      <c r="F8">
        <v>0.9</v>
      </c>
      <c r="G8">
        <v>400</v>
      </c>
      <c r="H8">
        <v>400</v>
      </c>
      <c r="I8">
        <v>400</v>
      </c>
      <c r="J8" t="b">
        <v>0</v>
      </c>
      <c r="K8">
        <v>0</v>
      </c>
      <c r="L8">
        <v>0</v>
      </c>
      <c r="M8" s="15" t="b">
        <v>1</v>
      </c>
      <c r="N8" t="s">
        <v>129</v>
      </c>
      <c r="O8" t="b">
        <v>1</v>
      </c>
    </row>
    <row r="9" spans="1:15" ht="13.15" x14ac:dyDescent="0.4">
      <c r="A9" s="3" t="s">
        <v>9</v>
      </c>
      <c r="B9" s="3" t="s">
        <v>28</v>
      </c>
      <c r="C9" s="58">
        <v>334</v>
      </c>
      <c r="D9" s="57">
        <v>1</v>
      </c>
      <c r="E9" s="57">
        <v>5</v>
      </c>
      <c r="F9">
        <v>0.9</v>
      </c>
      <c r="G9">
        <v>400</v>
      </c>
      <c r="H9">
        <v>400</v>
      </c>
      <c r="I9">
        <v>400</v>
      </c>
      <c r="J9" t="b">
        <v>0</v>
      </c>
      <c r="K9">
        <v>0</v>
      </c>
      <c r="L9">
        <v>0</v>
      </c>
      <c r="M9" s="15" t="b">
        <v>1</v>
      </c>
      <c r="N9" t="s">
        <v>130</v>
      </c>
      <c r="O9" t="b">
        <v>1</v>
      </c>
    </row>
    <row r="10" spans="1:15" ht="13.15" x14ac:dyDescent="0.4">
      <c r="A10" s="3" t="s">
        <v>9</v>
      </c>
      <c r="B10" s="3" t="s">
        <v>31</v>
      </c>
      <c r="C10" s="58">
        <v>337</v>
      </c>
      <c r="D10" s="57">
        <v>1</v>
      </c>
      <c r="E10" s="57">
        <v>4.5</v>
      </c>
      <c r="F10">
        <v>0.9</v>
      </c>
      <c r="G10">
        <v>400</v>
      </c>
      <c r="H10">
        <v>400</v>
      </c>
      <c r="I10">
        <v>400</v>
      </c>
      <c r="J10" t="b">
        <v>0</v>
      </c>
      <c r="K10">
        <v>0</v>
      </c>
      <c r="L10">
        <v>0</v>
      </c>
      <c r="M10" s="15" t="b">
        <v>1</v>
      </c>
      <c r="N10" t="s">
        <v>85</v>
      </c>
      <c r="O10" t="b">
        <v>1</v>
      </c>
    </row>
    <row r="11" spans="1:15" ht="13.15" x14ac:dyDescent="0.4">
      <c r="A11" s="3" t="s">
        <v>9</v>
      </c>
      <c r="B11" s="3" t="s">
        <v>26</v>
      </c>
      <c r="C11" s="58">
        <v>331</v>
      </c>
      <c r="D11" s="57">
        <v>2.5</v>
      </c>
      <c r="E11" s="57">
        <v>4</v>
      </c>
      <c r="F11">
        <v>0.9</v>
      </c>
      <c r="G11">
        <v>400</v>
      </c>
      <c r="H11">
        <v>400</v>
      </c>
      <c r="I11">
        <v>400</v>
      </c>
      <c r="J11" t="b">
        <v>1</v>
      </c>
      <c r="K11">
        <v>0</v>
      </c>
      <c r="L11">
        <v>0</v>
      </c>
      <c r="M11" s="15" t="b">
        <v>1</v>
      </c>
      <c r="N11" t="s">
        <v>85</v>
      </c>
      <c r="O11" t="b">
        <v>1</v>
      </c>
    </row>
    <row r="12" spans="1:15" ht="13.15" x14ac:dyDescent="0.4">
      <c r="A12" s="3" t="s">
        <v>9</v>
      </c>
      <c r="B12" s="3" t="s">
        <v>29</v>
      </c>
      <c r="C12" s="58">
        <v>335</v>
      </c>
      <c r="D12" s="57">
        <v>1</v>
      </c>
      <c r="E12" s="57">
        <v>4.5</v>
      </c>
      <c r="F12">
        <v>0.9</v>
      </c>
      <c r="G12">
        <v>0</v>
      </c>
      <c r="H12">
        <v>0</v>
      </c>
      <c r="I12">
        <v>0</v>
      </c>
      <c r="J12" t="b">
        <v>0</v>
      </c>
      <c r="K12">
        <v>0</v>
      </c>
      <c r="L12">
        <v>0</v>
      </c>
      <c r="M12" s="15" t="b">
        <v>0</v>
      </c>
      <c r="N12" t="s">
        <v>130</v>
      </c>
      <c r="O12" t="b">
        <v>1</v>
      </c>
    </row>
    <row r="13" spans="1:15" ht="13.15" x14ac:dyDescent="0.4">
      <c r="A13" s="3" t="s">
        <v>9</v>
      </c>
      <c r="B13" s="3" t="s">
        <v>30</v>
      </c>
      <c r="C13" s="58">
        <v>336</v>
      </c>
      <c r="D13" s="57">
        <v>1</v>
      </c>
      <c r="E13" s="57">
        <v>5</v>
      </c>
      <c r="F13">
        <v>0.9</v>
      </c>
      <c r="G13">
        <v>0</v>
      </c>
      <c r="H13">
        <v>0</v>
      </c>
      <c r="I13">
        <v>0</v>
      </c>
      <c r="J13" t="b">
        <v>0</v>
      </c>
      <c r="K13">
        <v>0</v>
      </c>
      <c r="L13">
        <v>0</v>
      </c>
      <c r="M13" s="15" t="b">
        <v>0</v>
      </c>
      <c r="N13" t="s">
        <v>130</v>
      </c>
      <c r="O13" t="b">
        <v>1</v>
      </c>
    </row>
    <row r="14" spans="1:15" ht="13.15" x14ac:dyDescent="0.4">
      <c r="A14" s="3" t="s">
        <v>9</v>
      </c>
      <c r="B14" s="3" t="s">
        <v>32</v>
      </c>
      <c r="C14" s="58">
        <v>338</v>
      </c>
      <c r="D14" s="23">
        <v>2.5</v>
      </c>
      <c r="E14" s="23">
        <v>4</v>
      </c>
      <c r="F14">
        <v>0.9</v>
      </c>
      <c r="G14">
        <v>400</v>
      </c>
      <c r="H14">
        <v>400</v>
      </c>
      <c r="I14">
        <v>400</v>
      </c>
      <c r="J14" t="b">
        <v>0</v>
      </c>
      <c r="K14">
        <v>0</v>
      </c>
      <c r="L14">
        <v>0</v>
      </c>
      <c r="M14" s="15" t="b">
        <v>0</v>
      </c>
      <c r="N14" t="s">
        <v>85</v>
      </c>
      <c r="O14" t="b">
        <v>1</v>
      </c>
    </row>
    <row r="15" spans="1:15" ht="13.15" x14ac:dyDescent="0.4">
      <c r="A15" s="3" t="s">
        <v>11</v>
      </c>
      <c r="B15" s="3" t="s">
        <v>36</v>
      </c>
      <c r="C15" s="58">
        <v>345</v>
      </c>
      <c r="D15" s="23">
        <v>0.3</v>
      </c>
      <c r="E15" s="23">
        <v>3</v>
      </c>
      <c r="F15">
        <v>0.9</v>
      </c>
      <c r="G15">
        <v>400</v>
      </c>
      <c r="H15">
        <v>400</v>
      </c>
      <c r="I15">
        <v>400</v>
      </c>
      <c r="J15" t="b">
        <v>0</v>
      </c>
      <c r="K15">
        <v>0</v>
      </c>
      <c r="L15">
        <v>0</v>
      </c>
      <c r="M15" s="15" t="b">
        <v>1</v>
      </c>
      <c r="N15" t="s">
        <v>129</v>
      </c>
      <c r="O15" t="b">
        <v>1</v>
      </c>
    </row>
    <row r="16" spans="1:15" ht="13.15" x14ac:dyDescent="0.4">
      <c r="A16" s="3" t="s">
        <v>11</v>
      </c>
      <c r="B16" s="3" t="s">
        <v>33</v>
      </c>
      <c r="C16" s="58">
        <v>342</v>
      </c>
      <c r="D16" s="23">
        <v>1.5</v>
      </c>
      <c r="E16" s="23">
        <v>5.4</v>
      </c>
      <c r="F16">
        <v>0.9</v>
      </c>
      <c r="G16">
        <v>0</v>
      </c>
      <c r="H16">
        <v>0</v>
      </c>
      <c r="I16">
        <v>0</v>
      </c>
      <c r="J16" t="b">
        <v>0</v>
      </c>
      <c r="K16">
        <v>0</v>
      </c>
      <c r="L16">
        <v>0</v>
      </c>
      <c r="M16" s="15" t="b">
        <v>1</v>
      </c>
      <c r="N16" t="s">
        <v>129</v>
      </c>
      <c r="O16" t="b">
        <v>1</v>
      </c>
    </row>
    <row r="17" spans="1:15" ht="13.15" x14ac:dyDescent="0.4">
      <c r="A17" s="3" t="s">
        <v>11</v>
      </c>
      <c r="B17" s="3" t="s">
        <v>34</v>
      </c>
      <c r="C17" s="58">
        <v>343</v>
      </c>
      <c r="D17" s="23">
        <v>2.2000000000000002</v>
      </c>
      <c r="E17" s="23">
        <v>4</v>
      </c>
      <c r="F17">
        <v>0.9</v>
      </c>
      <c r="G17">
        <v>400</v>
      </c>
      <c r="H17">
        <v>400</v>
      </c>
      <c r="I17">
        <v>400</v>
      </c>
      <c r="J17" t="b">
        <v>0</v>
      </c>
      <c r="K17">
        <v>0</v>
      </c>
      <c r="L17">
        <v>0</v>
      </c>
      <c r="M17" s="15" t="b">
        <v>0</v>
      </c>
      <c r="N17" t="s">
        <v>129</v>
      </c>
      <c r="O17" t="b">
        <v>1</v>
      </c>
    </row>
    <row r="18" spans="1:15" ht="13.15" x14ac:dyDescent="0.4">
      <c r="A18" s="3" t="s">
        <v>11</v>
      </c>
      <c r="B18" s="3" t="s">
        <v>35</v>
      </c>
      <c r="C18" s="58">
        <v>344</v>
      </c>
      <c r="D18" s="23">
        <v>2.2000000000000002</v>
      </c>
      <c r="E18" s="23">
        <v>4</v>
      </c>
      <c r="F18">
        <v>0.9</v>
      </c>
      <c r="G18">
        <v>400</v>
      </c>
      <c r="H18">
        <v>400</v>
      </c>
      <c r="I18">
        <v>400</v>
      </c>
      <c r="J18" t="b">
        <v>0</v>
      </c>
      <c r="K18">
        <v>0</v>
      </c>
      <c r="L18">
        <v>0</v>
      </c>
      <c r="M18" s="15" t="b">
        <v>0</v>
      </c>
      <c r="N18" t="s">
        <v>129</v>
      </c>
      <c r="O18" t="b">
        <v>1</v>
      </c>
    </row>
    <row r="19" spans="1:15" x14ac:dyDescent="0.35">
      <c r="A19" t="s">
        <v>12</v>
      </c>
      <c r="B19" t="s">
        <v>37</v>
      </c>
      <c r="C19" s="58">
        <v>346</v>
      </c>
      <c r="D19" s="23">
        <v>0.35</v>
      </c>
      <c r="E19" s="23">
        <v>0.7</v>
      </c>
      <c r="F19">
        <v>0.9</v>
      </c>
      <c r="G19">
        <v>400</v>
      </c>
      <c r="H19">
        <v>400</v>
      </c>
      <c r="I19">
        <v>400</v>
      </c>
      <c r="J19" t="b">
        <v>0</v>
      </c>
      <c r="K19">
        <v>0</v>
      </c>
      <c r="L19">
        <v>0</v>
      </c>
      <c r="M19" s="15" t="b">
        <v>0</v>
      </c>
      <c r="N19" t="s">
        <v>129</v>
      </c>
      <c r="O19" t="b">
        <v>1</v>
      </c>
    </row>
    <row r="20" spans="1:15" x14ac:dyDescent="0.35">
      <c r="A20" t="s">
        <v>12</v>
      </c>
      <c r="B20" t="s">
        <v>38</v>
      </c>
      <c r="C20" s="58">
        <v>347</v>
      </c>
      <c r="D20" s="23">
        <v>0.35</v>
      </c>
      <c r="E20" s="23">
        <v>0.7</v>
      </c>
      <c r="F20">
        <v>0.9</v>
      </c>
      <c r="G20">
        <v>400</v>
      </c>
      <c r="H20">
        <v>400</v>
      </c>
      <c r="I20">
        <v>400</v>
      </c>
      <c r="J20" t="b">
        <v>0</v>
      </c>
      <c r="K20">
        <v>0</v>
      </c>
      <c r="L20">
        <v>0</v>
      </c>
      <c r="M20" s="15" t="b">
        <v>0</v>
      </c>
      <c r="N20" t="s">
        <v>85</v>
      </c>
      <c r="O20" t="b">
        <v>1</v>
      </c>
    </row>
    <row r="21" spans="1:15" x14ac:dyDescent="0.35">
      <c r="A21" t="s">
        <v>12</v>
      </c>
      <c r="B21" t="s">
        <v>39</v>
      </c>
      <c r="C21" s="58">
        <v>348</v>
      </c>
      <c r="D21" s="23">
        <v>0.35</v>
      </c>
      <c r="E21" s="23">
        <v>0.7</v>
      </c>
      <c r="F21">
        <v>0.9</v>
      </c>
      <c r="G21">
        <v>400</v>
      </c>
      <c r="H21">
        <v>400</v>
      </c>
      <c r="I21">
        <v>400</v>
      </c>
      <c r="J21" t="b">
        <v>0</v>
      </c>
      <c r="K21">
        <v>0</v>
      </c>
      <c r="L21">
        <v>0</v>
      </c>
      <c r="M21" s="15" t="b">
        <v>1</v>
      </c>
      <c r="N21" t="s">
        <v>85</v>
      </c>
      <c r="O21" t="b">
        <v>1</v>
      </c>
    </row>
    <row r="22" spans="1:15" x14ac:dyDescent="0.35">
      <c r="A22" t="s">
        <v>12</v>
      </c>
      <c r="B22" t="s">
        <v>40</v>
      </c>
      <c r="C22" s="58">
        <v>349</v>
      </c>
      <c r="D22" s="23">
        <v>0.55000000000000004</v>
      </c>
      <c r="E22" s="23">
        <v>0.7</v>
      </c>
      <c r="F22">
        <v>0.9</v>
      </c>
      <c r="G22">
        <v>400</v>
      </c>
      <c r="H22">
        <v>400</v>
      </c>
      <c r="I22">
        <v>400</v>
      </c>
      <c r="J22" t="b">
        <v>0</v>
      </c>
      <c r="K22">
        <v>0</v>
      </c>
      <c r="L22">
        <v>0</v>
      </c>
      <c r="M22" s="15" t="b">
        <v>1</v>
      </c>
      <c r="N22" t="s">
        <v>85</v>
      </c>
      <c r="O22" t="b">
        <v>1</v>
      </c>
    </row>
    <row r="23" spans="1:15" x14ac:dyDescent="0.35">
      <c r="A23" t="s">
        <v>12</v>
      </c>
      <c r="B23" t="s">
        <v>41</v>
      </c>
      <c r="C23" s="58">
        <v>350</v>
      </c>
      <c r="D23" s="23">
        <v>0.45</v>
      </c>
      <c r="E23" s="23">
        <v>0.7</v>
      </c>
      <c r="F23">
        <v>0.9</v>
      </c>
      <c r="G23">
        <v>400</v>
      </c>
      <c r="H23">
        <v>400</v>
      </c>
      <c r="I23">
        <v>400</v>
      </c>
      <c r="J23" t="b">
        <v>0</v>
      </c>
      <c r="K23">
        <v>0</v>
      </c>
      <c r="L23">
        <v>0</v>
      </c>
      <c r="M23" s="15" t="b">
        <v>1</v>
      </c>
      <c r="N23" t="s">
        <v>129</v>
      </c>
      <c r="O23" t="b">
        <v>1</v>
      </c>
    </row>
    <row r="24" spans="1:15" x14ac:dyDescent="0.35">
      <c r="A24" t="s">
        <v>12</v>
      </c>
      <c r="B24" t="s">
        <v>42</v>
      </c>
      <c r="C24" s="58">
        <v>351</v>
      </c>
      <c r="D24" s="23">
        <v>0.5</v>
      </c>
      <c r="E24" s="23">
        <v>0.7</v>
      </c>
      <c r="F24">
        <v>0.9</v>
      </c>
      <c r="G24">
        <v>400</v>
      </c>
      <c r="H24">
        <v>400</v>
      </c>
      <c r="I24">
        <v>400</v>
      </c>
      <c r="J24" t="b">
        <v>0</v>
      </c>
      <c r="K24">
        <v>0</v>
      </c>
      <c r="L24">
        <v>0</v>
      </c>
      <c r="M24" s="15" t="b">
        <v>1</v>
      </c>
      <c r="N24" t="s">
        <v>85</v>
      </c>
      <c r="O24" t="b">
        <v>1</v>
      </c>
    </row>
    <row r="25" spans="1:15" x14ac:dyDescent="0.35">
      <c r="A25" t="s">
        <v>13</v>
      </c>
      <c r="B25" t="s">
        <v>43</v>
      </c>
      <c r="C25" s="58">
        <v>4498</v>
      </c>
      <c r="D25" s="23">
        <v>0.4</v>
      </c>
      <c r="E25" s="23">
        <v>0.85</v>
      </c>
      <c r="F25">
        <v>15</v>
      </c>
      <c r="G25">
        <v>400</v>
      </c>
      <c r="H25">
        <v>400</v>
      </c>
      <c r="I25">
        <v>400</v>
      </c>
      <c r="J25" t="b">
        <v>0</v>
      </c>
      <c r="K25">
        <v>0</v>
      </c>
      <c r="L25">
        <v>0</v>
      </c>
      <c r="M25" s="15" t="b">
        <v>1</v>
      </c>
      <c r="N25" t="s">
        <v>85</v>
      </c>
      <c r="O25" t="b">
        <v>1</v>
      </c>
    </row>
    <row r="26" spans="1:15" x14ac:dyDescent="0.35">
      <c r="A26" t="s">
        <v>13</v>
      </c>
      <c r="B26" t="s">
        <v>44</v>
      </c>
      <c r="C26" s="58">
        <v>4499</v>
      </c>
      <c r="D26" s="23">
        <v>0.4</v>
      </c>
      <c r="E26" s="23">
        <v>0.85</v>
      </c>
      <c r="F26">
        <v>15</v>
      </c>
      <c r="G26">
        <v>400</v>
      </c>
      <c r="H26">
        <v>400</v>
      </c>
      <c r="I26">
        <v>400</v>
      </c>
      <c r="J26" t="b">
        <v>0</v>
      </c>
      <c r="K26">
        <v>0</v>
      </c>
      <c r="L26">
        <v>0</v>
      </c>
      <c r="M26" s="15" t="b">
        <v>1</v>
      </c>
      <c r="N26" t="s">
        <v>85</v>
      </c>
      <c r="O26" t="b">
        <v>1</v>
      </c>
    </row>
    <row r="27" spans="1:15" x14ac:dyDescent="0.35">
      <c r="A27" t="s">
        <v>13</v>
      </c>
      <c r="B27" t="s">
        <v>45</v>
      </c>
      <c r="C27" s="58">
        <v>4500</v>
      </c>
      <c r="D27" s="23">
        <v>0.4</v>
      </c>
      <c r="E27" s="23">
        <v>0.85</v>
      </c>
      <c r="F27">
        <v>15</v>
      </c>
      <c r="G27">
        <v>400</v>
      </c>
      <c r="H27">
        <v>400</v>
      </c>
      <c r="I27">
        <v>400</v>
      </c>
      <c r="J27" t="b">
        <v>0</v>
      </c>
      <c r="K27">
        <v>0</v>
      </c>
      <c r="L27">
        <v>0</v>
      </c>
      <c r="M27" s="15" t="b">
        <v>0</v>
      </c>
      <c r="N27" t="s">
        <v>85</v>
      </c>
      <c r="O27" t="b">
        <v>1</v>
      </c>
    </row>
    <row r="28" spans="1:15" x14ac:dyDescent="0.35">
      <c r="A28" t="s">
        <v>13</v>
      </c>
      <c r="B28" t="s">
        <v>46</v>
      </c>
      <c r="C28" s="58">
        <v>4501</v>
      </c>
      <c r="D28" s="23">
        <v>0.4</v>
      </c>
      <c r="E28" s="23">
        <v>0.85</v>
      </c>
      <c r="F28">
        <v>15</v>
      </c>
      <c r="G28">
        <v>400</v>
      </c>
      <c r="H28">
        <v>400</v>
      </c>
      <c r="I28">
        <v>400</v>
      </c>
      <c r="J28" t="b">
        <v>0</v>
      </c>
      <c r="K28">
        <v>0</v>
      </c>
      <c r="L28">
        <v>0</v>
      </c>
      <c r="M28" s="15" t="b">
        <v>1</v>
      </c>
      <c r="N28" t="s">
        <v>85</v>
      </c>
      <c r="O28" t="b">
        <v>1</v>
      </c>
    </row>
    <row r="29" spans="1:15" x14ac:dyDescent="0.35">
      <c r="A29" t="s">
        <v>13</v>
      </c>
      <c r="B29" t="s">
        <v>47</v>
      </c>
      <c r="C29" s="58">
        <v>4502</v>
      </c>
      <c r="D29" s="23">
        <v>0.4</v>
      </c>
      <c r="E29" s="23">
        <v>0.85</v>
      </c>
      <c r="F29">
        <v>15</v>
      </c>
      <c r="G29">
        <v>400</v>
      </c>
      <c r="H29">
        <v>400</v>
      </c>
      <c r="I29">
        <v>400</v>
      </c>
      <c r="J29" t="b">
        <v>0</v>
      </c>
      <c r="K29">
        <v>0</v>
      </c>
      <c r="L29">
        <v>0</v>
      </c>
      <c r="M29" s="15" t="b">
        <v>1</v>
      </c>
      <c r="N29" t="s">
        <v>85</v>
      </c>
      <c r="O29" t="b">
        <v>1</v>
      </c>
    </row>
    <row r="30" spans="1:15" x14ac:dyDescent="0.35">
      <c r="A30" t="s">
        <v>14</v>
      </c>
      <c r="B30" t="s">
        <v>50</v>
      </c>
      <c r="C30" s="58">
        <v>354</v>
      </c>
      <c r="D30" s="23">
        <v>2</v>
      </c>
      <c r="E30" s="23">
        <v>5</v>
      </c>
      <c r="F30">
        <v>0.9</v>
      </c>
      <c r="G30">
        <v>0</v>
      </c>
      <c r="H30">
        <v>0</v>
      </c>
      <c r="I30">
        <v>0</v>
      </c>
      <c r="J30" t="b">
        <v>0</v>
      </c>
      <c r="K30">
        <v>0</v>
      </c>
      <c r="L30">
        <v>0</v>
      </c>
      <c r="M30" s="15" t="b">
        <v>1</v>
      </c>
      <c r="N30" t="s">
        <v>129</v>
      </c>
      <c r="O30" t="b">
        <v>1</v>
      </c>
    </row>
    <row r="31" spans="1:15" x14ac:dyDescent="0.35">
      <c r="A31" t="s">
        <v>14</v>
      </c>
      <c r="B31" t="s">
        <v>51</v>
      </c>
      <c r="C31" s="58">
        <v>355</v>
      </c>
      <c r="D31" s="23">
        <v>2</v>
      </c>
      <c r="E31" s="23">
        <v>5</v>
      </c>
      <c r="F31">
        <v>0.9</v>
      </c>
      <c r="G31">
        <v>0</v>
      </c>
      <c r="H31">
        <v>0</v>
      </c>
      <c r="I31">
        <v>0</v>
      </c>
      <c r="J31" t="b">
        <v>0</v>
      </c>
      <c r="K31">
        <v>0</v>
      </c>
      <c r="L31">
        <v>0</v>
      </c>
      <c r="M31" s="15" t="b">
        <v>1</v>
      </c>
      <c r="N31" t="s">
        <v>129</v>
      </c>
      <c r="O31" t="b">
        <v>1</v>
      </c>
    </row>
    <row r="32" spans="1:15" x14ac:dyDescent="0.35">
      <c r="A32" t="s">
        <v>14</v>
      </c>
      <c r="B32" t="s">
        <v>48</v>
      </c>
      <c r="C32" s="58">
        <v>352</v>
      </c>
      <c r="D32" s="23">
        <v>2</v>
      </c>
      <c r="E32" s="23">
        <v>5</v>
      </c>
      <c r="F32">
        <v>0.9</v>
      </c>
      <c r="G32">
        <v>0</v>
      </c>
      <c r="H32">
        <v>0</v>
      </c>
      <c r="I32">
        <v>0</v>
      </c>
      <c r="J32" t="b">
        <v>0</v>
      </c>
      <c r="K32">
        <v>0</v>
      </c>
      <c r="L32">
        <v>0</v>
      </c>
      <c r="M32" s="15" t="b">
        <v>0</v>
      </c>
      <c r="N32" t="s">
        <v>129</v>
      </c>
      <c r="O32" t="b">
        <v>1</v>
      </c>
    </row>
    <row r="33" spans="1:15" x14ac:dyDescent="0.35">
      <c r="A33" t="s">
        <v>14</v>
      </c>
      <c r="B33" t="s">
        <v>49</v>
      </c>
      <c r="C33" s="58">
        <v>353</v>
      </c>
      <c r="D33" s="23">
        <v>2</v>
      </c>
      <c r="E33" s="23">
        <v>5</v>
      </c>
      <c r="F33">
        <v>0.9</v>
      </c>
      <c r="G33">
        <v>0</v>
      </c>
      <c r="H33">
        <v>0</v>
      </c>
      <c r="I33">
        <v>0</v>
      </c>
      <c r="J33" t="b">
        <v>0</v>
      </c>
      <c r="K33">
        <v>0</v>
      </c>
      <c r="L33">
        <v>0</v>
      </c>
      <c r="M33" s="15" t="b">
        <v>0</v>
      </c>
      <c r="N33" t="s">
        <v>129</v>
      </c>
      <c r="O33" t="b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0"/>
  <sheetViews>
    <sheetView zoomScaleNormal="100" workbookViewId="0">
      <pane ySplit="1" topLeftCell="A2" activePane="bottomLeft" state="frozen"/>
      <selection pane="bottomLeft" activeCell="I3" sqref="I3"/>
    </sheetView>
  </sheetViews>
  <sheetFormatPr defaultRowHeight="12.75" x14ac:dyDescent="0.35"/>
  <cols>
    <col min="1" max="1" width="18" style="6" customWidth="1"/>
    <col min="2" max="2" width="13.53125" style="9" customWidth="1"/>
    <col min="3" max="5" width="18.796875" style="20" customWidth="1"/>
    <col min="6" max="6" width="14.46484375" style="20" customWidth="1"/>
    <col min="7" max="9" width="24.73046875" customWidth="1"/>
    <col min="10" max="11" width="23.46484375" customWidth="1"/>
    <col min="12" max="12" width="20.73046875" customWidth="1"/>
    <col min="13" max="13" width="19.796875" bestFit="1" customWidth="1"/>
    <col min="14" max="14" width="21.265625" customWidth="1"/>
    <col min="15" max="996" width="8.53125" customWidth="1"/>
    <col min="997" max="1027" width="11.53125"/>
  </cols>
  <sheetData>
    <row r="1" spans="1:14" ht="13.15" x14ac:dyDescent="0.4">
      <c r="A1" s="10" t="s">
        <v>54</v>
      </c>
      <c r="B1" s="11" t="s">
        <v>55</v>
      </c>
      <c r="C1" s="18" t="s">
        <v>56</v>
      </c>
      <c r="D1" s="18" t="s">
        <v>57</v>
      </c>
      <c r="E1" s="19" t="s">
        <v>58</v>
      </c>
      <c r="F1" s="19" t="s">
        <v>59</v>
      </c>
      <c r="G1" s="2" t="s">
        <v>60</v>
      </c>
      <c r="H1" s="2" t="s">
        <v>152</v>
      </c>
      <c r="I1" s="2" t="s">
        <v>105</v>
      </c>
      <c r="J1" s="2" t="s">
        <v>61</v>
      </c>
      <c r="K1" s="2" t="s">
        <v>134</v>
      </c>
      <c r="L1" s="2" t="s">
        <v>62</v>
      </c>
      <c r="M1" s="2" t="s">
        <v>141</v>
      </c>
      <c r="N1" s="2" t="s">
        <v>142</v>
      </c>
    </row>
    <row r="2" spans="1:14" x14ac:dyDescent="0.35">
      <c r="A2" s="22">
        <f>'Mike O. additions'!B5+1</f>
        <v>44358</v>
      </c>
      <c r="B2" s="27">
        <v>22.384969478563701</v>
      </c>
      <c r="C2" s="16">
        <f>'Mike O. additions'!A27</f>
        <v>122.7438702</v>
      </c>
      <c r="D2" s="16">
        <f>'Mike O. additions'!B27</f>
        <v>953.44659549999994</v>
      </c>
      <c r="E2" s="21">
        <f>'Mike O. additions'!B21</f>
        <v>76.070320129999999</v>
      </c>
      <c r="F2" s="21">
        <f>'Mike O. additions'!B24</f>
        <v>652.77978040000005</v>
      </c>
      <c r="G2" s="16">
        <v>1700</v>
      </c>
      <c r="H2" s="16">
        <v>0</v>
      </c>
      <c r="I2" s="16">
        <v>2201</v>
      </c>
      <c r="J2" s="15">
        <v>2000</v>
      </c>
      <c r="K2" s="15">
        <v>2100</v>
      </c>
      <c r="L2">
        <v>1700</v>
      </c>
      <c r="M2">
        <v>0</v>
      </c>
      <c r="N2">
        <v>0</v>
      </c>
    </row>
    <row r="3" spans="1:14" x14ac:dyDescent="0.35">
      <c r="A3" s="6">
        <f>A2+1/24</f>
        <v>44358.041666666664</v>
      </c>
      <c r="B3" s="27">
        <v>21.3887323742874</v>
      </c>
      <c r="C3" s="20">
        <f>C2</f>
        <v>122.7438702</v>
      </c>
      <c r="D3" s="20">
        <f t="shared" ref="D3:F3" si="0">D2</f>
        <v>953.44659549999994</v>
      </c>
      <c r="E3" s="21">
        <f t="shared" si="0"/>
        <v>76.070320129999999</v>
      </c>
      <c r="F3" s="21">
        <f t="shared" si="0"/>
        <v>652.77978040000005</v>
      </c>
      <c r="G3" s="9">
        <f>G2</f>
        <v>1700</v>
      </c>
      <c r="H3" s="9">
        <f>H2</f>
        <v>0</v>
      </c>
      <c r="I3" s="20">
        <f>I2</f>
        <v>2201</v>
      </c>
      <c r="J3">
        <f>J2</f>
        <v>2000</v>
      </c>
      <c r="K3">
        <f>K2</f>
        <v>2100</v>
      </c>
      <c r="L3">
        <v>1700</v>
      </c>
      <c r="M3">
        <v>0</v>
      </c>
      <c r="N3">
        <v>0</v>
      </c>
    </row>
    <row r="4" spans="1:14" x14ac:dyDescent="0.35">
      <c r="A4" s="6">
        <f t="shared" ref="A4:A67" si="1">A3+1/24</f>
        <v>44358.083333333328</v>
      </c>
      <c r="B4" s="27">
        <v>20.8529704166275</v>
      </c>
      <c r="C4" s="20">
        <f t="shared" ref="C4:C67" si="2">C3</f>
        <v>122.7438702</v>
      </c>
      <c r="D4" s="20">
        <f t="shared" ref="D4:D67" si="3">D3</f>
        <v>953.44659549999994</v>
      </c>
      <c r="E4" s="21">
        <f t="shared" ref="E4:K67" si="4">E3</f>
        <v>76.070320129999999</v>
      </c>
      <c r="F4" s="21">
        <f t="shared" ref="F4:K25" si="5">F3</f>
        <v>652.77978040000005</v>
      </c>
      <c r="G4" s="9">
        <f t="shared" si="5"/>
        <v>1700</v>
      </c>
      <c r="H4" s="9">
        <f t="shared" si="5"/>
        <v>0</v>
      </c>
      <c r="I4" s="20">
        <f t="shared" si="5"/>
        <v>2201</v>
      </c>
      <c r="J4">
        <f t="shared" si="5"/>
        <v>2000</v>
      </c>
      <c r="K4">
        <f t="shared" si="5"/>
        <v>2100</v>
      </c>
      <c r="L4">
        <v>1700</v>
      </c>
      <c r="M4">
        <v>0</v>
      </c>
      <c r="N4">
        <v>0</v>
      </c>
    </row>
    <row r="5" spans="1:14" x14ac:dyDescent="0.35">
      <c r="A5" s="6">
        <f t="shared" si="1"/>
        <v>44358.124999999993</v>
      </c>
      <c r="B5" s="27">
        <v>20.7041476506108</v>
      </c>
      <c r="C5" s="20">
        <f t="shared" si="2"/>
        <v>122.7438702</v>
      </c>
      <c r="D5" s="20">
        <f t="shared" si="3"/>
        <v>953.44659549999994</v>
      </c>
      <c r="E5" s="21">
        <f t="shared" si="4"/>
        <v>76.070320129999999</v>
      </c>
      <c r="F5" s="21">
        <f t="shared" si="5"/>
        <v>652.77978040000005</v>
      </c>
      <c r="G5" s="9">
        <f t="shared" si="5"/>
        <v>1700</v>
      </c>
      <c r="H5" s="9">
        <f t="shared" si="5"/>
        <v>0</v>
      </c>
      <c r="I5" s="20">
        <f t="shared" si="5"/>
        <v>2201</v>
      </c>
      <c r="J5">
        <f t="shared" si="5"/>
        <v>2000</v>
      </c>
      <c r="K5">
        <f t="shared" si="5"/>
        <v>2100</v>
      </c>
      <c r="L5">
        <v>1700</v>
      </c>
      <c r="M5">
        <v>0</v>
      </c>
      <c r="N5">
        <v>0</v>
      </c>
    </row>
    <row r="6" spans="1:14" x14ac:dyDescent="0.35">
      <c r="A6" s="6">
        <f t="shared" si="1"/>
        <v>44358.166666666657</v>
      </c>
      <c r="B6" s="27">
        <v>20.996540614431801</v>
      </c>
      <c r="C6" s="20">
        <f t="shared" si="2"/>
        <v>122.7438702</v>
      </c>
      <c r="D6" s="20">
        <f t="shared" si="3"/>
        <v>953.44659549999994</v>
      </c>
      <c r="E6" s="21">
        <f t="shared" si="4"/>
        <v>76.070320129999999</v>
      </c>
      <c r="F6" s="21">
        <f t="shared" si="5"/>
        <v>652.77978040000005</v>
      </c>
      <c r="G6" s="9">
        <f t="shared" si="5"/>
        <v>1700</v>
      </c>
      <c r="H6" s="9">
        <f t="shared" si="5"/>
        <v>0</v>
      </c>
      <c r="I6" s="20">
        <f t="shared" si="5"/>
        <v>2201</v>
      </c>
      <c r="J6">
        <f t="shared" si="5"/>
        <v>2000</v>
      </c>
      <c r="K6">
        <f t="shared" si="5"/>
        <v>2100</v>
      </c>
      <c r="L6">
        <v>1700</v>
      </c>
      <c r="M6">
        <v>0</v>
      </c>
      <c r="N6">
        <v>0</v>
      </c>
    </row>
    <row r="7" spans="1:14" x14ac:dyDescent="0.35">
      <c r="A7" s="6">
        <f t="shared" si="1"/>
        <v>44358.208333333321</v>
      </c>
      <c r="B7" s="27">
        <v>22.166112469715699</v>
      </c>
      <c r="C7" s="20">
        <f t="shared" si="2"/>
        <v>122.7438702</v>
      </c>
      <c r="D7" s="20">
        <f t="shared" si="3"/>
        <v>953.44659549999994</v>
      </c>
      <c r="E7" s="21">
        <f t="shared" si="4"/>
        <v>76.070320129999999</v>
      </c>
      <c r="F7" s="21">
        <f t="shared" si="5"/>
        <v>652.77978040000005</v>
      </c>
      <c r="G7" s="9">
        <f t="shared" si="5"/>
        <v>1700</v>
      </c>
      <c r="H7" s="9">
        <f t="shared" si="5"/>
        <v>0</v>
      </c>
      <c r="I7" s="20">
        <f t="shared" si="5"/>
        <v>2201</v>
      </c>
      <c r="J7">
        <f t="shared" si="5"/>
        <v>2000</v>
      </c>
      <c r="K7">
        <f t="shared" si="5"/>
        <v>2100</v>
      </c>
      <c r="L7">
        <v>1700</v>
      </c>
      <c r="M7">
        <v>0</v>
      </c>
      <c r="N7">
        <v>0</v>
      </c>
    </row>
    <row r="8" spans="1:14" x14ac:dyDescent="0.35">
      <c r="A8" s="6">
        <f t="shared" si="1"/>
        <v>44358.249999999985</v>
      </c>
      <c r="B8" s="27">
        <v>23.974746790835798</v>
      </c>
      <c r="C8" s="20">
        <f t="shared" si="2"/>
        <v>122.7438702</v>
      </c>
      <c r="D8" s="20">
        <f t="shared" si="3"/>
        <v>953.44659549999994</v>
      </c>
      <c r="E8" s="21">
        <f t="shared" si="4"/>
        <v>76.070320129999999</v>
      </c>
      <c r="F8" s="21">
        <f t="shared" si="5"/>
        <v>652.77978040000005</v>
      </c>
      <c r="G8" s="9">
        <f t="shared" si="5"/>
        <v>1700</v>
      </c>
      <c r="H8" s="9">
        <f t="shared" si="5"/>
        <v>0</v>
      </c>
      <c r="I8" s="20">
        <f t="shared" si="5"/>
        <v>2201</v>
      </c>
      <c r="J8">
        <f t="shared" si="5"/>
        <v>2000</v>
      </c>
      <c r="K8">
        <f t="shared" si="5"/>
        <v>2100</v>
      </c>
      <c r="L8">
        <v>1700</v>
      </c>
      <c r="M8">
        <v>0</v>
      </c>
      <c r="N8">
        <v>0</v>
      </c>
    </row>
    <row r="9" spans="1:14" x14ac:dyDescent="0.35">
      <c r="A9" s="6">
        <f t="shared" si="1"/>
        <v>44358.29166666665</v>
      </c>
      <c r="B9" s="27">
        <v>26.870774341407699</v>
      </c>
      <c r="C9" s="20">
        <f t="shared" si="2"/>
        <v>122.7438702</v>
      </c>
      <c r="D9" s="20">
        <f t="shared" si="3"/>
        <v>953.44659549999994</v>
      </c>
      <c r="E9" s="21">
        <f t="shared" si="4"/>
        <v>76.070320129999999</v>
      </c>
      <c r="F9" s="21">
        <f t="shared" si="5"/>
        <v>652.77978040000005</v>
      </c>
      <c r="G9" s="9">
        <f t="shared" si="5"/>
        <v>1700</v>
      </c>
      <c r="H9" s="9">
        <f t="shared" si="5"/>
        <v>0</v>
      </c>
      <c r="I9" s="20">
        <f t="shared" si="5"/>
        <v>2201</v>
      </c>
      <c r="J9">
        <f t="shared" si="5"/>
        <v>2000</v>
      </c>
      <c r="K9">
        <f t="shared" si="5"/>
        <v>2100</v>
      </c>
      <c r="L9">
        <v>1700</v>
      </c>
      <c r="M9">
        <v>0</v>
      </c>
      <c r="N9">
        <v>0</v>
      </c>
    </row>
    <row r="10" spans="1:14" x14ac:dyDescent="0.35">
      <c r="A10" s="6">
        <f t="shared" si="1"/>
        <v>44358.333333333314</v>
      </c>
      <c r="B10" s="27">
        <v>27.570722718120098</v>
      </c>
      <c r="C10" s="20">
        <f t="shared" si="2"/>
        <v>122.7438702</v>
      </c>
      <c r="D10" s="20">
        <f t="shared" si="3"/>
        <v>953.44659549999994</v>
      </c>
      <c r="E10" s="21">
        <f t="shared" si="4"/>
        <v>76.070320129999999</v>
      </c>
      <c r="F10" s="21">
        <f t="shared" si="5"/>
        <v>652.77978040000005</v>
      </c>
      <c r="G10" s="89">
        <v>2000</v>
      </c>
      <c r="H10" s="9">
        <f t="shared" si="5"/>
        <v>0</v>
      </c>
      <c r="I10" s="20">
        <f t="shared" si="5"/>
        <v>2201</v>
      </c>
      <c r="J10">
        <f t="shared" si="5"/>
        <v>2000</v>
      </c>
      <c r="K10">
        <f t="shared" si="5"/>
        <v>2100</v>
      </c>
      <c r="L10">
        <v>1700</v>
      </c>
      <c r="M10">
        <v>0</v>
      </c>
      <c r="N10">
        <v>0</v>
      </c>
    </row>
    <row r="11" spans="1:14" x14ac:dyDescent="0.35">
      <c r="A11" s="6">
        <f t="shared" si="1"/>
        <v>44358.374999999978</v>
      </c>
      <c r="B11" s="27">
        <v>27.049284665669902</v>
      </c>
      <c r="C11" s="20">
        <f t="shared" si="2"/>
        <v>122.7438702</v>
      </c>
      <c r="D11" s="20">
        <f t="shared" si="3"/>
        <v>953.44659549999994</v>
      </c>
      <c r="E11" s="21">
        <f t="shared" si="4"/>
        <v>76.070320129999999</v>
      </c>
      <c r="F11" s="21">
        <f t="shared" si="5"/>
        <v>652.77978040000005</v>
      </c>
      <c r="G11" s="20">
        <f>G10</f>
        <v>2000</v>
      </c>
      <c r="H11" s="9">
        <f t="shared" si="5"/>
        <v>0</v>
      </c>
      <c r="I11" s="20">
        <f t="shared" si="5"/>
        <v>2201</v>
      </c>
      <c r="J11">
        <f t="shared" si="5"/>
        <v>2000</v>
      </c>
      <c r="K11">
        <f t="shared" si="5"/>
        <v>2100</v>
      </c>
      <c r="L11">
        <v>1700</v>
      </c>
      <c r="M11">
        <v>0</v>
      </c>
      <c r="N11">
        <v>0</v>
      </c>
    </row>
    <row r="12" spans="1:14" x14ac:dyDescent="0.35">
      <c r="A12" s="6">
        <f t="shared" si="1"/>
        <v>44358.416666666642</v>
      </c>
      <c r="B12" s="27">
        <v>27.025796465109099</v>
      </c>
      <c r="C12" s="20">
        <f t="shared" si="2"/>
        <v>122.7438702</v>
      </c>
      <c r="D12" s="20">
        <f t="shared" si="3"/>
        <v>953.44659549999994</v>
      </c>
      <c r="E12" s="21">
        <f t="shared" si="4"/>
        <v>76.070320129999999</v>
      </c>
      <c r="F12" s="21">
        <f t="shared" si="5"/>
        <v>652.77978040000005</v>
      </c>
      <c r="G12" s="20">
        <f t="shared" si="5"/>
        <v>2000</v>
      </c>
      <c r="H12" s="9">
        <f t="shared" si="5"/>
        <v>0</v>
      </c>
      <c r="I12" s="20">
        <f t="shared" si="5"/>
        <v>2201</v>
      </c>
      <c r="J12">
        <f t="shared" si="5"/>
        <v>2000</v>
      </c>
      <c r="K12">
        <f t="shared" si="5"/>
        <v>2100</v>
      </c>
      <c r="L12">
        <v>1700</v>
      </c>
      <c r="M12">
        <v>0</v>
      </c>
      <c r="N12">
        <v>0</v>
      </c>
    </row>
    <row r="13" spans="1:14" x14ac:dyDescent="0.35">
      <c r="A13" s="6">
        <f t="shared" si="1"/>
        <v>44358.458333333307</v>
      </c>
      <c r="B13" s="27">
        <v>27.317050152063299</v>
      </c>
      <c r="C13" s="20">
        <f t="shared" si="2"/>
        <v>122.7438702</v>
      </c>
      <c r="D13" s="20">
        <f t="shared" si="3"/>
        <v>953.44659549999994</v>
      </c>
      <c r="E13" s="21">
        <f t="shared" si="4"/>
        <v>76.070320129999999</v>
      </c>
      <c r="F13" s="21">
        <f t="shared" si="5"/>
        <v>652.77978040000005</v>
      </c>
      <c r="G13" s="20">
        <f t="shared" si="5"/>
        <v>2000</v>
      </c>
      <c r="H13" s="9">
        <f t="shared" si="5"/>
        <v>0</v>
      </c>
      <c r="I13" s="20">
        <f t="shared" si="5"/>
        <v>2201</v>
      </c>
      <c r="J13">
        <f t="shared" si="5"/>
        <v>2000</v>
      </c>
      <c r="K13">
        <f t="shared" si="5"/>
        <v>2100</v>
      </c>
      <c r="L13">
        <v>1700</v>
      </c>
      <c r="M13">
        <v>0</v>
      </c>
      <c r="N13">
        <v>0</v>
      </c>
    </row>
    <row r="14" spans="1:14" x14ac:dyDescent="0.35">
      <c r="A14" s="6">
        <f t="shared" si="1"/>
        <v>44358.499999999971</v>
      </c>
      <c r="B14" s="27">
        <v>28.289461655281301</v>
      </c>
      <c r="C14" s="20">
        <f t="shared" si="2"/>
        <v>122.7438702</v>
      </c>
      <c r="D14" s="20">
        <f t="shared" si="3"/>
        <v>953.44659549999994</v>
      </c>
      <c r="E14" s="21">
        <f t="shared" si="4"/>
        <v>76.070320129999999</v>
      </c>
      <c r="F14" s="21">
        <f t="shared" si="5"/>
        <v>652.77978040000005</v>
      </c>
      <c r="G14" s="20">
        <f t="shared" si="5"/>
        <v>2000</v>
      </c>
      <c r="H14" s="9">
        <f t="shared" si="5"/>
        <v>0</v>
      </c>
      <c r="I14" s="20">
        <f t="shared" si="5"/>
        <v>2201</v>
      </c>
      <c r="J14">
        <f t="shared" si="5"/>
        <v>2000</v>
      </c>
      <c r="K14">
        <f t="shared" si="5"/>
        <v>2100</v>
      </c>
      <c r="L14">
        <v>1700</v>
      </c>
      <c r="M14">
        <v>0</v>
      </c>
      <c r="N14">
        <v>0</v>
      </c>
    </row>
    <row r="15" spans="1:14" x14ac:dyDescent="0.35">
      <c r="A15" s="6">
        <f t="shared" si="1"/>
        <v>44358.541666666635</v>
      </c>
      <c r="B15" s="27">
        <v>29.177315636480301</v>
      </c>
      <c r="C15" s="20">
        <f t="shared" si="2"/>
        <v>122.7438702</v>
      </c>
      <c r="D15" s="20">
        <f t="shared" si="3"/>
        <v>953.44659549999994</v>
      </c>
      <c r="E15" s="21">
        <f t="shared" si="4"/>
        <v>76.070320129999999</v>
      </c>
      <c r="F15" s="21">
        <f t="shared" si="5"/>
        <v>652.77978040000005</v>
      </c>
      <c r="G15" s="20">
        <f t="shared" si="5"/>
        <v>2000</v>
      </c>
      <c r="H15" s="9">
        <f t="shared" si="5"/>
        <v>0</v>
      </c>
      <c r="I15" s="20">
        <f t="shared" si="5"/>
        <v>2201</v>
      </c>
      <c r="J15">
        <f t="shared" si="5"/>
        <v>2000</v>
      </c>
      <c r="K15">
        <f t="shared" si="5"/>
        <v>2100</v>
      </c>
      <c r="L15">
        <v>1700</v>
      </c>
      <c r="M15">
        <v>0</v>
      </c>
      <c r="N15">
        <v>0</v>
      </c>
    </row>
    <row r="16" spans="1:14" x14ac:dyDescent="0.35">
      <c r="A16" s="6">
        <f t="shared" si="1"/>
        <v>44358.583333333299</v>
      </c>
      <c r="B16" s="27">
        <v>30.295353983175399</v>
      </c>
      <c r="C16" s="20">
        <f t="shared" si="2"/>
        <v>122.7438702</v>
      </c>
      <c r="D16" s="20">
        <f t="shared" si="3"/>
        <v>953.44659549999994</v>
      </c>
      <c r="E16" s="21">
        <f t="shared" si="4"/>
        <v>76.070320129999999</v>
      </c>
      <c r="F16" s="21">
        <f t="shared" si="5"/>
        <v>652.77978040000005</v>
      </c>
      <c r="G16" s="20">
        <f t="shared" si="5"/>
        <v>2000</v>
      </c>
      <c r="H16" s="9">
        <f t="shared" si="5"/>
        <v>0</v>
      </c>
      <c r="I16" s="20">
        <f t="shared" si="5"/>
        <v>2201</v>
      </c>
      <c r="J16">
        <f t="shared" si="5"/>
        <v>2000</v>
      </c>
      <c r="K16">
        <f t="shared" si="5"/>
        <v>2100</v>
      </c>
      <c r="L16">
        <v>1700</v>
      </c>
      <c r="M16">
        <v>0</v>
      </c>
      <c r="N16">
        <v>0</v>
      </c>
    </row>
    <row r="17" spans="1:14" x14ac:dyDescent="0.35">
      <c r="A17" s="6">
        <f t="shared" si="1"/>
        <v>44358.624999999964</v>
      </c>
      <c r="B17" s="27">
        <v>31.761017698170601</v>
      </c>
      <c r="C17" s="20">
        <f t="shared" si="2"/>
        <v>122.7438702</v>
      </c>
      <c r="D17" s="20">
        <f t="shared" si="3"/>
        <v>953.44659549999994</v>
      </c>
      <c r="E17" s="21">
        <f t="shared" si="4"/>
        <v>76.070320129999999</v>
      </c>
      <c r="F17" s="21">
        <f t="shared" si="5"/>
        <v>652.77978040000005</v>
      </c>
      <c r="G17" s="20">
        <f t="shared" si="5"/>
        <v>2000</v>
      </c>
      <c r="H17" s="9">
        <f t="shared" si="5"/>
        <v>0</v>
      </c>
      <c r="I17" s="20">
        <f t="shared" si="5"/>
        <v>2201</v>
      </c>
      <c r="J17">
        <f t="shared" si="5"/>
        <v>2000</v>
      </c>
      <c r="K17">
        <f t="shared" si="5"/>
        <v>2100</v>
      </c>
      <c r="L17">
        <v>1700</v>
      </c>
      <c r="M17">
        <v>0</v>
      </c>
      <c r="N17">
        <v>0</v>
      </c>
    </row>
    <row r="18" spans="1:14" x14ac:dyDescent="0.35">
      <c r="A18" s="6">
        <f t="shared" si="1"/>
        <v>44358.666666666628</v>
      </c>
      <c r="B18" s="27">
        <v>33.992396751448602</v>
      </c>
      <c r="C18" s="20">
        <f t="shared" si="2"/>
        <v>122.7438702</v>
      </c>
      <c r="D18" s="20">
        <f t="shared" si="3"/>
        <v>953.44659549999994</v>
      </c>
      <c r="E18" s="21">
        <f t="shared" si="4"/>
        <v>76.070320129999999</v>
      </c>
      <c r="F18" s="21">
        <f t="shared" si="5"/>
        <v>652.77978040000005</v>
      </c>
      <c r="G18" s="20">
        <f t="shared" si="5"/>
        <v>2000</v>
      </c>
      <c r="H18" s="9">
        <f t="shared" si="5"/>
        <v>0</v>
      </c>
      <c r="I18" s="20">
        <f t="shared" si="5"/>
        <v>2201</v>
      </c>
      <c r="J18">
        <f t="shared" si="5"/>
        <v>2000</v>
      </c>
      <c r="K18">
        <f t="shared" si="5"/>
        <v>2100</v>
      </c>
      <c r="L18">
        <v>1700</v>
      </c>
      <c r="M18">
        <v>0</v>
      </c>
      <c r="N18">
        <v>0</v>
      </c>
    </row>
    <row r="19" spans="1:14" x14ac:dyDescent="0.35">
      <c r="A19" s="6">
        <f t="shared" si="1"/>
        <v>44358.708333333292</v>
      </c>
      <c r="B19" s="27">
        <v>36.2425663651753</v>
      </c>
      <c r="C19" s="20">
        <f t="shared" si="2"/>
        <v>122.7438702</v>
      </c>
      <c r="D19" s="20">
        <f t="shared" si="3"/>
        <v>953.44659549999994</v>
      </c>
      <c r="E19" s="21">
        <f t="shared" si="4"/>
        <v>76.070320129999999</v>
      </c>
      <c r="F19" s="21">
        <f t="shared" si="5"/>
        <v>652.77978040000005</v>
      </c>
      <c r="G19" s="89">
        <v>1700</v>
      </c>
      <c r="H19" s="9">
        <f t="shared" si="5"/>
        <v>0</v>
      </c>
      <c r="I19" s="20">
        <f t="shared" si="5"/>
        <v>2201</v>
      </c>
      <c r="J19">
        <f t="shared" si="5"/>
        <v>2000</v>
      </c>
      <c r="K19">
        <f t="shared" si="5"/>
        <v>2100</v>
      </c>
      <c r="L19">
        <v>1700</v>
      </c>
      <c r="M19">
        <v>0</v>
      </c>
      <c r="N19">
        <v>0</v>
      </c>
    </row>
    <row r="20" spans="1:14" x14ac:dyDescent="0.35">
      <c r="A20" s="6">
        <f t="shared" si="1"/>
        <v>44358.749999999956</v>
      </c>
      <c r="B20" s="27">
        <v>36.951910022112003</v>
      </c>
      <c r="C20" s="20">
        <f t="shared" si="2"/>
        <v>122.7438702</v>
      </c>
      <c r="D20" s="20">
        <f t="shared" si="3"/>
        <v>953.44659549999994</v>
      </c>
      <c r="E20" s="21">
        <f t="shared" si="4"/>
        <v>76.070320129999999</v>
      </c>
      <c r="F20" s="21">
        <f t="shared" si="5"/>
        <v>652.77978040000005</v>
      </c>
      <c r="G20" s="9">
        <f t="shared" si="5"/>
        <v>1700</v>
      </c>
      <c r="H20" s="9">
        <f t="shared" si="5"/>
        <v>0</v>
      </c>
      <c r="I20" s="20">
        <f t="shared" si="5"/>
        <v>2201</v>
      </c>
      <c r="J20">
        <f t="shared" si="5"/>
        <v>2000</v>
      </c>
      <c r="K20">
        <f t="shared" si="5"/>
        <v>2100</v>
      </c>
      <c r="L20">
        <v>1700</v>
      </c>
      <c r="M20">
        <v>0</v>
      </c>
      <c r="N20">
        <v>0</v>
      </c>
    </row>
    <row r="21" spans="1:14" x14ac:dyDescent="0.35">
      <c r="A21" s="6">
        <f t="shared" si="1"/>
        <v>44358.791666666621</v>
      </c>
      <c r="B21" s="27">
        <v>36.759306777513302</v>
      </c>
      <c r="C21" s="20">
        <f t="shared" si="2"/>
        <v>122.7438702</v>
      </c>
      <c r="D21" s="20">
        <f t="shared" si="3"/>
        <v>953.44659549999994</v>
      </c>
      <c r="E21" s="21">
        <f t="shared" si="4"/>
        <v>76.070320129999999</v>
      </c>
      <c r="F21" s="21">
        <f t="shared" si="5"/>
        <v>652.77978040000005</v>
      </c>
      <c r="G21" s="9">
        <f t="shared" si="5"/>
        <v>1700</v>
      </c>
      <c r="H21" s="9">
        <f t="shared" si="5"/>
        <v>0</v>
      </c>
      <c r="I21" s="20">
        <f t="shared" si="5"/>
        <v>2201</v>
      </c>
      <c r="J21">
        <f t="shared" si="5"/>
        <v>2000</v>
      </c>
      <c r="K21">
        <f t="shared" si="5"/>
        <v>2100</v>
      </c>
      <c r="L21">
        <v>1700</v>
      </c>
      <c r="M21">
        <v>0</v>
      </c>
      <c r="N21">
        <v>0</v>
      </c>
    </row>
    <row r="22" spans="1:14" x14ac:dyDescent="0.35">
      <c r="A22" s="6">
        <f t="shared" si="1"/>
        <v>44358.833333333285</v>
      </c>
      <c r="B22" s="27">
        <v>36.383495568540198</v>
      </c>
      <c r="C22" s="20">
        <f t="shared" si="2"/>
        <v>122.7438702</v>
      </c>
      <c r="D22" s="20">
        <f t="shared" si="3"/>
        <v>953.44659549999994</v>
      </c>
      <c r="E22" s="21">
        <f t="shared" si="4"/>
        <v>76.070320129999999</v>
      </c>
      <c r="F22" s="21">
        <f t="shared" si="5"/>
        <v>652.77978040000005</v>
      </c>
      <c r="G22" s="9">
        <f t="shared" si="5"/>
        <v>1700</v>
      </c>
      <c r="H22" s="9">
        <f t="shared" si="5"/>
        <v>0</v>
      </c>
      <c r="I22" s="20">
        <f t="shared" si="5"/>
        <v>2201</v>
      </c>
      <c r="J22">
        <f t="shared" si="5"/>
        <v>2000</v>
      </c>
      <c r="K22">
        <f t="shared" si="5"/>
        <v>2100</v>
      </c>
      <c r="L22">
        <v>1700</v>
      </c>
      <c r="M22">
        <v>0</v>
      </c>
      <c r="N22">
        <v>0</v>
      </c>
    </row>
    <row r="23" spans="1:14" x14ac:dyDescent="0.35">
      <c r="A23" s="6">
        <f t="shared" si="1"/>
        <v>44358.874999999949</v>
      </c>
      <c r="B23" s="27">
        <v>32.733429201388603</v>
      </c>
      <c r="C23" s="20">
        <f t="shared" si="2"/>
        <v>122.7438702</v>
      </c>
      <c r="D23" s="20">
        <f t="shared" si="3"/>
        <v>953.44659549999994</v>
      </c>
      <c r="E23" s="21">
        <f t="shared" si="4"/>
        <v>76.070320129999999</v>
      </c>
      <c r="F23" s="21">
        <f t="shared" si="5"/>
        <v>652.77978040000005</v>
      </c>
      <c r="G23" s="9">
        <f t="shared" si="5"/>
        <v>1700</v>
      </c>
      <c r="H23" s="9">
        <f t="shared" si="5"/>
        <v>0</v>
      </c>
      <c r="I23" s="20">
        <f t="shared" si="5"/>
        <v>2201</v>
      </c>
      <c r="J23">
        <f t="shared" si="5"/>
        <v>2000</v>
      </c>
      <c r="K23">
        <f t="shared" si="5"/>
        <v>2100</v>
      </c>
      <c r="L23">
        <v>1700</v>
      </c>
      <c r="M23">
        <v>0</v>
      </c>
      <c r="N23">
        <v>0</v>
      </c>
    </row>
    <row r="24" spans="1:14" x14ac:dyDescent="0.35">
      <c r="A24" s="6">
        <f t="shared" si="1"/>
        <v>44358.916666666613</v>
      </c>
      <c r="B24" s="27">
        <v>27.580117998344502</v>
      </c>
      <c r="C24" s="20">
        <f t="shared" si="2"/>
        <v>122.7438702</v>
      </c>
      <c r="D24" s="20">
        <f t="shared" si="3"/>
        <v>953.44659549999994</v>
      </c>
      <c r="E24" s="21">
        <f t="shared" si="4"/>
        <v>76.070320129999999</v>
      </c>
      <c r="F24" s="21">
        <f t="shared" si="5"/>
        <v>652.77978040000005</v>
      </c>
      <c r="G24" s="9">
        <f t="shared" si="5"/>
        <v>1700</v>
      </c>
      <c r="H24" s="9">
        <f t="shared" si="5"/>
        <v>0</v>
      </c>
      <c r="I24" s="20">
        <f t="shared" si="5"/>
        <v>2201</v>
      </c>
      <c r="J24">
        <f t="shared" si="5"/>
        <v>2000</v>
      </c>
      <c r="K24">
        <f t="shared" si="5"/>
        <v>2100</v>
      </c>
      <c r="L24">
        <v>1700</v>
      </c>
      <c r="M24">
        <v>0</v>
      </c>
      <c r="N24">
        <v>0</v>
      </c>
    </row>
    <row r="25" spans="1:14" x14ac:dyDescent="0.35">
      <c r="A25" s="6">
        <f t="shared" si="1"/>
        <v>44358.958333333278</v>
      </c>
      <c r="B25" s="27">
        <v>23.531780204927401</v>
      </c>
      <c r="C25" s="20">
        <f t="shared" si="2"/>
        <v>122.7438702</v>
      </c>
      <c r="D25" s="20">
        <f t="shared" si="3"/>
        <v>953.44659549999994</v>
      </c>
      <c r="E25" s="21">
        <f t="shared" si="4"/>
        <v>76.070320129999999</v>
      </c>
      <c r="F25" s="21">
        <f t="shared" si="5"/>
        <v>652.77978040000005</v>
      </c>
      <c r="G25" s="9">
        <f t="shared" si="5"/>
        <v>1700</v>
      </c>
      <c r="H25" s="9">
        <f t="shared" si="5"/>
        <v>0</v>
      </c>
      <c r="I25" s="20">
        <f t="shared" si="5"/>
        <v>2201</v>
      </c>
      <c r="J25">
        <f t="shared" si="5"/>
        <v>2000</v>
      </c>
      <c r="K25">
        <f t="shared" si="5"/>
        <v>2100</v>
      </c>
      <c r="L25">
        <v>1700</v>
      </c>
      <c r="M25">
        <v>0</v>
      </c>
      <c r="N25">
        <v>0</v>
      </c>
    </row>
    <row r="26" spans="1:14" x14ac:dyDescent="0.35">
      <c r="A26" s="6">
        <f t="shared" si="1"/>
        <v>44358.999999999942</v>
      </c>
      <c r="B26" s="27">
        <v>22.117300199706801</v>
      </c>
      <c r="C26" s="16">
        <f>'Mike O. additions'!A28</f>
        <v>115.95348</v>
      </c>
      <c r="D26" s="16">
        <f>'Mike O. additions'!B28</f>
        <v>871.79386269999998</v>
      </c>
      <c r="E26" s="21">
        <f t="shared" si="4"/>
        <v>76.070320129999999</v>
      </c>
      <c r="F26" s="21">
        <f t="shared" si="4"/>
        <v>652.77978040000005</v>
      </c>
      <c r="G26" s="9">
        <f t="shared" si="4"/>
        <v>1700</v>
      </c>
      <c r="H26" s="9">
        <f t="shared" ref="H26:H89" si="6">H25</f>
        <v>0</v>
      </c>
      <c r="I26" s="20">
        <f t="shared" ref="I26:I89" si="7">I25</f>
        <v>2201</v>
      </c>
      <c r="J26">
        <f t="shared" si="4"/>
        <v>2000</v>
      </c>
      <c r="K26">
        <f t="shared" si="4"/>
        <v>2100</v>
      </c>
      <c r="L26">
        <v>1700</v>
      </c>
      <c r="M26">
        <v>0</v>
      </c>
      <c r="N26">
        <v>0</v>
      </c>
    </row>
    <row r="27" spans="1:14" x14ac:dyDescent="0.35">
      <c r="A27" s="6">
        <f t="shared" si="1"/>
        <v>44359.041666666606</v>
      </c>
      <c r="B27" s="27">
        <v>20.840703405217202</v>
      </c>
      <c r="C27" s="20">
        <f t="shared" si="2"/>
        <v>115.95348</v>
      </c>
      <c r="D27" s="20">
        <f t="shared" si="3"/>
        <v>871.79386269999998</v>
      </c>
      <c r="E27" s="21">
        <f t="shared" si="4"/>
        <v>76.070320129999999</v>
      </c>
      <c r="F27" s="21">
        <f t="shared" si="4"/>
        <v>652.77978040000005</v>
      </c>
      <c r="G27" s="9">
        <f t="shared" si="4"/>
        <v>1700</v>
      </c>
      <c r="H27" s="9">
        <f t="shared" si="6"/>
        <v>0</v>
      </c>
      <c r="I27" s="20">
        <f t="shared" si="7"/>
        <v>2201</v>
      </c>
      <c r="J27">
        <f t="shared" si="4"/>
        <v>2000</v>
      </c>
      <c r="K27">
        <f t="shared" si="4"/>
        <v>2100</v>
      </c>
      <c r="L27">
        <v>1700</v>
      </c>
      <c r="M27">
        <v>0</v>
      </c>
      <c r="N27">
        <v>0</v>
      </c>
    </row>
    <row r="28" spans="1:14" x14ac:dyDescent="0.35">
      <c r="A28" s="6">
        <f t="shared" si="1"/>
        <v>44359.08333333327</v>
      </c>
      <c r="B28" s="27">
        <v>20.126787776243098</v>
      </c>
      <c r="C28" s="20">
        <f t="shared" si="2"/>
        <v>115.95348</v>
      </c>
      <c r="D28" s="20">
        <f t="shared" si="3"/>
        <v>871.79386269999998</v>
      </c>
      <c r="E28" s="21">
        <f t="shared" si="4"/>
        <v>76.070320129999999</v>
      </c>
      <c r="F28" s="21">
        <f t="shared" si="4"/>
        <v>652.77978040000005</v>
      </c>
      <c r="G28" s="9">
        <f t="shared" si="4"/>
        <v>1700</v>
      </c>
      <c r="H28" s="9">
        <f t="shared" si="6"/>
        <v>0</v>
      </c>
      <c r="I28" s="20">
        <f t="shared" si="7"/>
        <v>2201</v>
      </c>
      <c r="J28">
        <f t="shared" si="4"/>
        <v>2000</v>
      </c>
      <c r="K28">
        <f t="shared" si="4"/>
        <v>2100</v>
      </c>
      <c r="L28">
        <v>1700</v>
      </c>
      <c r="M28">
        <v>0</v>
      </c>
      <c r="N28">
        <v>0</v>
      </c>
    </row>
    <row r="29" spans="1:14" x14ac:dyDescent="0.35">
      <c r="A29" s="6">
        <f t="shared" si="1"/>
        <v>44359.124999999935</v>
      </c>
      <c r="B29" s="27">
        <v>19.866575537645101</v>
      </c>
      <c r="C29" s="20">
        <f t="shared" si="2"/>
        <v>115.95348</v>
      </c>
      <c r="D29" s="20">
        <f t="shared" si="3"/>
        <v>871.79386269999998</v>
      </c>
      <c r="E29" s="21">
        <f t="shared" si="4"/>
        <v>76.070320129999999</v>
      </c>
      <c r="F29" s="21">
        <f t="shared" si="4"/>
        <v>652.77978040000005</v>
      </c>
      <c r="G29" s="9">
        <f t="shared" si="4"/>
        <v>1700</v>
      </c>
      <c r="H29" s="9">
        <f t="shared" si="6"/>
        <v>0</v>
      </c>
      <c r="I29" s="20">
        <f t="shared" si="7"/>
        <v>2201</v>
      </c>
      <c r="J29">
        <f t="shared" si="4"/>
        <v>2000</v>
      </c>
      <c r="K29">
        <f t="shared" si="4"/>
        <v>2100</v>
      </c>
      <c r="L29">
        <v>1700</v>
      </c>
      <c r="M29">
        <v>0</v>
      </c>
      <c r="N29">
        <v>0</v>
      </c>
    </row>
    <row r="30" spans="1:14" x14ac:dyDescent="0.35">
      <c r="A30" s="6">
        <f t="shared" si="1"/>
        <v>44359.166666666599</v>
      </c>
      <c r="B30" s="27">
        <v>19.888815899918399</v>
      </c>
      <c r="C30" s="20">
        <f t="shared" si="2"/>
        <v>115.95348</v>
      </c>
      <c r="D30" s="20">
        <f t="shared" si="3"/>
        <v>871.79386269999998</v>
      </c>
      <c r="E30" s="21">
        <f t="shared" si="4"/>
        <v>76.070320129999999</v>
      </c>
      <c r="F30" s="21">
        <f t="shared" si="4"/>
        <v>652.77978040000005</v>
      </c>
      <c r="G30" s="9">
        <f t="shared" si="4"/>
        <v>1700</v>
      </c>
      <c r="H30" s="9">
        <f t="shared" si="6"/>
        <v>0</v>
      </c>
      <c r="I30" s="20">
        <f t="shared" si="7"/>
        <v>2201</v>
      </c>
      <c r="J30">
        <f t="shared" si="4"/>
        <v>2000</v>
      </c>
      <c r="K30">
        <f t="shared" si="4"/>
        <v>2100</v>
      </c>
      <c r="L30">
        <v>1700</v>
      </c>
      <c r="M30">
        <v>0</v>
      </c>
      <c r="N30">
        <v>0</v>
      </c>
    </row>
    <row r="31" spans="1:14" x14ac:dyDescent="0.35">
      <c r="A31" s="6">
        <f t="shared" si="1"/>
        <v>44359.208333333263</v>
      </c>
      <c r="B31" s="27">
        <v>20.349191398976501</v>
      </c>
      <c r="C31" s="20">
        <f t="shared" si="2"/>
        <v>115.95348</v>
      </c>
      <c r="D31" s="20">
        <f t="shared" si="3"/>
        <v>871.79386269999998</v>
      </c>
      <c r="E31" s="21">
        <f t="shared" si="4"/>
        <v>76.070320129999999</v>
      </c>
      <c r="F31" s="21">
        <f t="shared" si="4"/>
        <v>652.77978040000005</v>
      </c>
      <c r="G31" s="9">
        <f t="shared" si="4"/>
        <v>1700</v>
      </c>
      <c r="H31" s="9">
        <f t="shared" si="6"/>
        <v>0</v>
      </c>
      <c r="I31" s="20">
        <f t="shared" si="7"/>
        <v>2201</v>
      </c>
      <c r="J31">
        <f t="shared" si="4"/>
        <v>2000</v>
      </c>
      <c r="K31">
        <f t="shared" si="4"/>
        <v>2100</v>
      </c>
      <c r="L31">
        <v>1700</v>
      </c>
      <c r="M31">
        <v>0</v>
      </c>
      <c r="N31">
        <v>0</v>
      </c>
    </row>
    <row r="32" spans="1:14" x14ac:dyDescent="0.35">
      <c r="A32" s="6">
        <f t="shared" si="1"/>
        <v>44359.249999999927</v>
      </c>
      <c r="B32" s="27">
        <v>21.247702034819302</v>
      </c>
      <c r="C32" s="20">
        <f t="shared" si="2"/>
        <v>115.95348</v>
      </c>
      <c r="D32" s="20">
        <f t="shared" si="3"/>
        <v>871.79386269999998</v>
      </c>
      <c r="E32" s="21">
        <f t="shared" si="4"/>
        <v>76.070320129999999</v>
      </c>
      <c r="F32" s="21">
        <f t="shared" si="4"/>
        <v>652.77978040000005</v>
      </c>
      <c r="G32" s="9">
        <f t="shared" si="4"/>
        <v>1700</v>
      </c>
      <c r="H32" s="9">
        <f t="shared" si="6"/>
        <v>0</v>
      </c>
      <c r="I32" s="20">
        <f t="shared" si="7"/>
        <v>2201</v>
      </c>
      <c r="J32">
        <f t="shared" si="4"/>
        <v>2000</v>
      </c>
      <c r="K32">
        <f t="shared" si="4"/>
        <v>2100</v>
      </c>
      <c r="L32">
        <v>1700</v>
      </c>
      <c r="M32">
        <v>0</v>
      </c>
      <c r="N32">
        <v>0</v>
      </c>
    </row>
    <row r="33" spans="1:14" x14ac:dyDescent="0.35">
      <c r="A33" s="6">
        <f t="shared" si="1"/>
        <v>44359.291666666591</v>
      </c>
      <c r="B33" s="27">
        <v>23.903706493983002</v>
      </c>
      <c r="C33" s="20">
        <f t="shared" si="2"/>
        <v>115.95348</v>
      </c>
      <c r="D33" s="20">
        <f t="shared" si="3"/>
        <v>871.79386269999998</v>
      </c>
      <c r="E33" s="21">
        <f t="shared" si="4"/>
        <v>76.070320129999999</v>
      </c>
      <c r="F33" s="21">
        <f t="shared" si="4"/>
        <v>652.77978040000005</v>
      </c>
      <c r="G33" s="9">
        <f t="shared" si="4"/>
        <v>1700</v>
      </c>
      <c r="H33" s="9">
        <f t="shared" si="6"/>
        <v>0</v>
      </c>
      <c r="I33" s="20">
        <f t="shared" si="7"/>
        <v>2201</v>
      </c>
      <c r="J33">
        <f t="shared" si="4"/>
        <v>2000</v>
      </c>
      <c r="K33">
        <f t="shared" si="4"/>
        <v>2100</v>
      </c>
      <c r="L33">
        <v>1700</v>
      </c>
      <c r="M33">
        <v>0</v>
      </c>
      <c r="N33">
        <v>0</v>
      </c>
    </row>
    <row r="34" spans="1:14" x14ac:dyDescent="0.35">
      <c r="A34" s="6">
        <f t="shared" si="1"/>
        <v>44359.333333333256</v>
      </c>
      <c r="B34" s="27">
        <v>25.612845031983699</v>
      </c>
      <c r="C34" s="20">
        <f t="shared" si="2"/>
        <v>115.95348</v>
      </c>
      <c r="D34" s="20">
        <f t="shared" si="3"/>
        <v>871.79386269999998</v>
      </c>
      <c r="E34" s="21">
        <f t="shared" si="4"/>
        <v>76.070320129999999</v>
      </c>
      <c r="F34" s="21">
        <f t="shared" si="4"/>
        <v>652.77978040000005</v>
      </c>
      <c r="G34" s="89">
        <v>2200</v>
      </c>
      <c r="H34" s="9">
        <f t="shared" si="6"/>
        <v>0</v>
      </c>
      <c r="I34" s="20">
        <f t="shared" si="7"/>
        <v>2201</v>
      </c>
      <c r="J34">
        <f t="shared" si="4"/>
        <v>2000</v>
      </c>
      <c r="K34">
        <f t="shared" si="4"/>
        <v>2100</v>
      </c>
      <c r="L34">
        <v>1700</v>
      </c>
      <c r="M34">
        <v>0</v>
      </c>
      <c r="N34">
        <v>0</v>
      </c>
    </row>
    <row r="35" spans="1:14" x14ac:dyDescent="0.35">
      <c r="A35" s="6">
        <f t="shared" si="1"/>
        <v>44359.37499999992</v>
      </c>
      <c r="B35" s="27">
        <v>26.1559357823764</v>
      </c>
      <c r="C35" s="20">
        <f t="shared" si="2"/>
        <v>115.95348</v>
      </c>
      <c r="D35" s="20">
        <f t="shared" si="3"/>
        <v>871.79386269999998</v>
      </c>
      <c r="E35" s="21">
        <f t="shared" si="4"/>
        <v>76.070320129999999</v>
      </c>
      <c r="F35" s="21">
        <f t="shared" si="4"/>
        <v>652.77978040000005</v>
      </c>
      <c r="G35" s="20">
        <f>G34</f>
        <v>2200</v>
      </c>
      <c r="H35" s="9">
        <f t="shared" si="6"/>
        <v>0</v>
      </c>
      <c r="I35" s="20">
        <f t="shared" si="7"/>
        <v>2201</v>
      </c>
      <c r="J35">
        <f t="shared" si="4"/>
        <v>2000</v>
      </c>
      <c r="K35">
        <f t="shared" si="4"/>
        <v>2100</v>
      </c>
      <c r="L35">
        <v>1700</v>
      </c>
      <c r="M35">
        <v>0</v>
      </c>
      <c r="N35">
        <v>0</v>
      </c>
    </row>
    <row r="36" spans="1:14" x14ac:dyDescent="0.35">
      <c r="A36" s="6">
        <f t="shared" si="1"/>
        <v>44359.416666666584</v>
      </c>
      <c r="B36" s="27">
        <v>26.407514585867201</v>
      </c>
      <c r="C36" s="20">
        <f t="shared" si="2"/>
        <v>115.95348</v>
      </c>
      <c r="D36" s="20">
        <f t="shared" si="3"/>
        <v>871.79386269999998</v>
      </c>
      <c r="E36" s="21">
        <f t="shared" si="4"/>
        <v>76.070320129999999</v>
      </c>
      <c r="F36" s="21">
        <f t="shared" si="4"/>
        <v>652.77978040000005</v>
      </c>
      <c r="G36" s="20">
        <f t="shared" si="4"/>
        <v>2200</v>
      </c>
      <c r="H36" s="9">
        <f t="shared" si="6"/>
        <v>0</v>
      </c>
      <c r="I36" s="20">
        <f t="shared" si="7"/>
        <v>2201</v>
      </c>
      <c r="J36">
        <f t="shared" si="4"/>
        <v>2000</v>
      </c>
      <c r="K36">
        <f t="shared" si="4"/>
        <v>2100</v>
      </c>
      <c r="L36">
        <v>1700</v>
      </c>
      <c r="M36">
        <v>0</v>
      </c>
      <c r="N36">
        <v>0</v>
      </c>
    </row>
    <row r="37" spans="1:14" x14ac:dyDescent="0.35">
      <c r="A37" s="6">
        <f t="shared" si="1"/>
        <v>44359.458333333248</v>
      </c>
      <c r="B37" s="27">
        <v>26.6151669316056</v>
      </c>
      <c r="C37" s="20">
        <f t="shared" si="2"/>
        <v>115.95348</v>
      </c>
      <c r="D37" s="20">
        <f t="shared" si="3"/>
        <v>871.79386269999998</v>
      </c>
      <c r="E37" s="21">
        <f t="shared" si="4"/>
        <v>76.070320129999999</v>
      </c>
      <c r="F37" s="21">
        <f t="shared" si="4"/>
        <v>652.77978040000005</v>
      </c>
      <c r="G37" s="20">
        <f t="shared" si="4"/>
        <v>2200</v>
      </c>
      <c r="H37" s="9">
        <f t="shared" si="6"/>
        <v>0</v>
      </c>
      <c r="I37" s="20">
        <f t="shared" si="7"/>
        <v>2201</v>
      </c>
      <c r="J37">
        <f t="shared" si="4"/>
        <v>2000</v>
      </c>
      <c r="K37">
        <f t="shared" si="4"/>
        <v>2100</v>
      </c>
      <c r="L37">
        <v>1700</v>
      </c>
      <c r="M37">
        <v>0</v>
      </c>
      <c r="N37">
        <v>0</v>
      </c>
    </row>
    <row r="38" spans="1:14" x14ac:dyDescent="0.35">
      <c r="A38" s="6">
        <f t="shared" si="1"/>
        <v>44359.499999999913</v>
      </c>
      <c r="B38" s="27">
        <v>27.294030369596499</v>
      </c>
      <c r="C38" s="20">
        <f t="shared" si="2"/>
        <v>115.95348</v>
      </c>
      <c r="D38" s="20">
        <f t="shared" si="3"/>
        <v>871.79386269999998</v>
      </c>
      <c r="E38" s="21">
        <f t="shared" si="4"/>
        <v>76.070320129999999</v>
      </c>
      <c r="F38" s="21">
        <f t="shared" si="4"/>
        <v>652.77978040000005</v>
      </c>
      <c r="G38" s="20">
        <f t="shared" si="4"/>
        <v>2200</v>
      </c>
      <c r="H38" s="9">
        <f t="shared" si="6"/>
        <v>0</v>
      </c>
      <c r="I38" s="20">
        <f t="shared" si="7"/>
        <v>2201</v>
      </c>
      <c r="J38">
        <f t="shared" si="4"/>
        <v>2000</v>
      </c>
      <c r="K38">
        <f t="shared" si="4"/>
        <v>2100</v>
      </c>
      <c r="L38">
        <v>1700</v>
      </c>
      <c r="M38">
        <v>0</v>
      </c>
      <c r="N38">
        <v>0</v>
      </c>
    </row>
    <row r="39" spans="1:14" x14ac:dyDescent="0.35">
      <c r="A39" s="6">
        <f t="shared" si="1"/>
        <v>44359.541666666577</v>
      </c>
      <c r="B39" s="27">
        <v>27.928967349835101</v>
      </c>
      <c r="C39" s="20">
        <f t="shared" si="2"/>
        <v>115.95348</v>
      </c>
      <c r="D39" s="20">
        <f t="shared" si="3"/>
        <v>871.79386269999998</v>
      </c>
      <c r="E39" s="21">
        <f t="shared" si="4"/>
        <v>76.070320129999999</v>
      </c>
      <c r="F39" s="21">
        <f t="shared" si="4"/>
        <v>652.77978040000005</v>
      </c>
      <c r="G39" s="20">
        <f t="shared" si="4"/>
        <v>2200</v>
      </c>
      <c r="H39" s="9">
        <f t="shared" si="6"/>
        <v>0</v>
      </c>
      <c r="I39" s="20">
        <f t="shared" si="7"/>
        <v>2201</v>
      </c>
      <c r="J39">
        <f t="shared" si="4"/>
        <v>2000</v>
      </c>
      <c r="K39">
        <f t="shared" si="4"/>
        <v>2100</v>
      </c>
      <c r="L39">
        <v>1700</v>
      </c>
      <c r="M39">
        <v>0</v>
      </c>
      <c r="N39">
        <v>0</v>
      </c>
    </row>
    <row r="40" spans="1:14" x14ac:dyDescent="0.35">
      <c r="A40" s="6">
        <f t="shared" si="1"/>
        <v>44359.583333333241</v>
      </c>
      <c r="B40" s="27">
        <v>28.883369477363502</v>
      </c>
      <c r="C40" s="20">
        <f t="shared" si="2"/>
        <v>115.95348</v>
      </c>
      <c r="D40" s="20">
        <f t="shared" si="3"/>
        <v>871.79386269999998</v>
      </c>
      <c r="E40" s="21">
        <f t="shared" si="4"/>
        <v>76.070320129999999</v>
      </c>
      <c r="F40" s="21">
        <f t="shared" si="4"/>
        <v>652.77978040000005</v>
      </c>
      <c r="G40" s="20">
        <f t="shared" si="4"/>
        <v>2200</v>
      </c>
      <c r="H40" s="9">
        <f t="shared" si="6"/>
        <v>0</v>
      </c>
      <c r="I40" s="20">
        <f t="shared" si="7"/>
        <v>2201</v>
      </c>
      <c r="J40">
        <f t="shared" si="4"/>
        <v>2000</v>
      </c>
      <c r="K40">
        <f t="shared" si="4"/>
        <v>2100</v>
      </c>
      <c r="L40">
        <v>1700</v>
      </c>
      <c r="M40">
        <v>0</v>
      </c>
      <c r="N40">
        <v>0</v>
      </c>
    </row>
    <row r="41" spans="1:14" x14ac:dyDescent="0.35">
      <c r="A41" s="6">
        <f t="shared" si="1"/>
        <v>44359.624999999905</v>
      </c>
      <c r="B41" s="27">
        <v>30.069383836677002</v>
      </c>
      <c r="C41" s="20">
        <f t="shared" si="2"/>
        <v>115.95348</v>
      </c>
      <c r="D41" s="20">
        <f t="shared" si="3"/>
        <v>871.79386269999998</v>
      </c>
      <c r="E41" s="21">
        <f t="shared" si="4"/>
        <v>76.070320129999999</v>
      </c>
      <c r="F41" s="21">
        <f t="shared" si="4"/>
        <v>652.77978040000005</v>
      </c>
      <c r="G41" s="20">
        <f t="shared" si="4"/>
        <v>2200</v>
      </c>
      <c r="H41" s="9">
        <f t="shared" si="6"/>
        <v>0</v>
      </c>
      <c r="I41" s="20">
        <f t="shared" si="7"/>
        <v>2201</v>
      </c>
      <c r="J41">
        <f t="shared" si="4"/>
        <v>2000</v>
      </c>
      <c r="K41">
        <f t="shared" si="4"/>
        <v>2100</v>
      </c>
      <c r="L41">
        <v>1700</v>
      </c>
      <c r="M41">
        <v>0</v>
      </c>
      <c r="N41">
        <v>0</v>
      </c>
    </row>
    <row r="42" spans="1:14" x14ac:dyDescent="0.35">
      <c r="A42" s="6">
        <f t="shared" si="1"/>
        <v>44359.66666666657</v>
      </c>
      <c r="B42" s="27">
        <v>32.0740276359208</v>
      </c>
      <c r="C42" s="20">
        <f t="shared" si="2"/>
        <v>115.95348</v>
      </c>
      <c r="D42" s="20">
        <f t="shared" si="3"/>
        <v>871.79386269999998</v>
      </c>
      <c r="E42" s="21">
        <f t="shared" si="4"/>
        <v>76.070320129999999</v>
      </c>
      <c r="F42" s="21">
        <f t="shared" si="4"/>
        <v>652.77978040000005</v>
      </c>
      <c r="G42" s="20">
        <f t="shared" si="4"/>
        <v>2200</v>
      </c>
      <c r="H42" s="9">
        <f t="shared" si="6"/>
        <v>0</v>
      </c>
      <c r="I42" s="20">
        <f t="shared" si="7"/>
        <v>2201</v>
      </c>
      <c r="J42">
        <f t="shared" si="4"/>
        <v>2000</v>
      </c>
      <c r="K42">
        <f t="shared" si="4"/>
        <v>2100</v>
      </c>
      <c r="L42">
        <v>1700</v>
      </c>
      <c r="M42">
        <v>0</v>
      </c>
      <c r="N42">
        <v>0</v>
      </c>
    </row>
    <row r="43" spans="1:14" x14ac:dyDescent="0.35">
      <c r="A43" s="6">
        <f t="shared" si="1"/>
        <v>44359.708333333234</v>
      </c>
      <c r="B43" s="27">
        <v>34.689648529356397</v>
      </c>
      <c r="C43" s="20">
        <f t="shared" si="2"/>
        <v>115.95348</v>
      </c>
      <c r="D43" s="20">
        <f t="shared" si="3"/>
        <v>871.79386269999998</v>
      </c>
      <c r="E43" s="21">
        <f t="shared" si="4"/>
        <v>76.070320129999999</v>
      </c>
      <c r="F43" s="21">
        <f t="shared" si="4"/>
        <v>652.77978040000005</v>
      </c>
      <c r="G43" s="89">
        <v>1700</v>
      </c>
      <c r="H43" s="9">
        <f t="shared" si="6"/>
        <v>0</v>
      </c>
      <c r="I43" s="20">
        <f t="shared" si="7"/>
        <v>2201</v>
      </c>
      <c r="J43">
        <f t="shared" si="4"/>
        <v>2000</v>
      </c>
      <c r="K43">
        <f t="shared" si="4"/>
        <v>2100</v>
      </c>
      <c r="L43">
        <v>1700</v>
      </c>
      <c r="M43">
        <v>0</v>
      </c>
      <c r="N43">
        <v>0</v>
      </c>
    </row>
    <row r="44" spans="1:14" x14ac:dyDescent="0.35">
      <c r="A44" s="6">
        <f t="shared" si="1"/>
        <v>44359.749999999898</v>
      </c>
      <c r="B44" s="27">
        <v>35.9834823758803</v>
      </c>
      <c r="C44" s="20">
        <f t="shared" si="2"/>
        <v>115.95348</v>
      </c>
      <c r="D44" s="20">
        <f t="shared" si="3"/>
        <v>871.79386269999998</v>
      </c>
      <c r="E44" s="21">
        <f t="shared" si="4"/>
        <v>76.070320129999999</v>
      </c>
      <c r="F44" s="21">
        <f t="shared" si="4"/>
        <v>652.77978040000005</v>
      </c>
      <c r="G44" s="9">
        <f t="shared" si="4"/>
        <v>1700</v>
      </c>
      <c r="H44" s="9">
        <f t="shared" si="6"/>
        <v>0</v>
      </c>
      <c r="I44" s="20">
        <f t="shared" si="7"/>
        <v>2201</v>
      </c>
      <c r="J44">
        <f t="shared" si="4"/>
        <v>2000</v>
      </c>
      <c r="K44">
        <f t="shared" si="4"/>
        <v>2100</v>
      </c>
      <c r="L44">
        <v>1700</v>
      </c>
      <c r="M44">
        <v>0</v>
      </c>
      <c r="N44">
        <v>0</v>
      </c>
    </row>
    <row r="45" spans="1:14" x14ac:dyDescent="0.35">
      <c r="A45" s="6">
        <f t="shared" si="1"/>
        <v>44359.791666666562</v>
      </c>
      <c r="B45" s="27">
        <v>36.195128035959797</v>
      </c>
      <c r="C45" s="20">
        <f t="shared" si="2"/>
        <v>115.95348</v>
      </c>
      <c r="D45" s="20">
        <f t="shared" si="3"/>
        <v>871.79386269999998</v>
      </c>
      <c r="E45" s="21">
        <f t="shared" si="4"/>
        <v>76.070320129999999</v>
      </c>
      <c r="F45" s="21">
        <f t="shared" si="4"/>
        <v>652.77978040000005</v>
      </c>
      <c r="G45" s="9">
        <f t="shared" si="4"/>
        <v>1700</v>
      </c>
      <c r="H45" s="9">
        <f t="shared" si="6"/>
        <v>0</v>
      </c>
      <c r="I45" s="20">
        <f t="shared" si="7"/>
        <v>2201</v>
      </c>
      <c r="J45">
        <f t="shared" si="4"/>
        <v>2000</v>
      </c>
      <c r="K45">
        <f t="shared" si="4"/>
        <v>2100</v>
      </c>
      <c r="L45">
        <v>1700</v>
      </c>
      <c r="M45">
        <v>0</v>
      </c>
      <c r="N45">
        <v>0</v>
      </c>
    </row>
    <row r="46" spans="1:14" x14ac:dyDescent="0.35">
      <c r="A46" s="6">
        <f t="shared" si="1"/>
        <v>44359.833333333227</v>
      </c>
      <c r="B46" s="27">
        <v>35.751870144095101</v>
      </c>
      <c r="C46" s="20">
        <f t="shared" si="2"/>
        <v>115.95348</v>
      </c>
      <c r="D46" s="20">
        <f t="shared" si="3"/>
        <v>871.79386269999998</v>
      </c>
      <c r="E46" s="21">
        <f t="shared" si="4"/>
        <v>76.070320129999999</v>
      </c>
      <c r="F46" s="21">
        <f t="shared" si="4"/>
        <v>652.77978040000005</v>
      </c>
      <c r="G46" s="9">
        <f t="shared" si="4"/>
        <v>1700</v>
      </c>
      <c r="H46" s="9">
        <f t="shared" si="6"/>
        <v>0</v>
      </c>
      <c r="I46" s="20">
        <f t="shared" si="7"/>
        <v>2201</v>
      </c>
      <c r="J46">
        <f t="shared" si="4"/>
        <v>2000</v>
      </c>
      <c r="K46">
        <f t="shared" si="4"/>
        <v>2100</v>
      </c>
      <c r="L46">
        <v>1700</v>
      </c>
      <c r="M46">
        <v>0</v>
      </c>
      <c r="N46">
        <v>0</v>
      </c>
    </row>
    <row r="47" spans="1:14" x14ac:dyDescent="0.35">
      <c r="A47" s="6">
        <f t="shared" si="1"/>
        <v>44359.874999999891</v>
      </c>
      <c r="B47" s="27">
        <v>33.076349535542697</v>
      </c>
      <c r="C47" s="20">
        <f t="shared" si="2"/>
        <v>115.95348</v>
      </c>
      <c r="D47" s="20">
        <f t="shared" si="3"/>
        <v>871.79386269999998</v>
      </c>
      <c r="E47" s="21">
        <f t="shared" si="4"/>
        <v>76.070320129999999</v>
      </c>
      <c r="F47" s="21">
        <f t="shared" si="4"/>
        <v>652.77978040000005</v>
      </c>
      <c r="G47" s="9">
        <f t="shared" si="4"/>
        <v>1700</v>
      </c>
      <c r="H47" s="9">
        <f t="shared" si="6"/>
        <v>0</v>
      </c>
      <c r="I47" s="20">
        <f t="shared" si="7"/>
        <v>2201</v>
      </c>
      <c r="J47">
        <f t="shared" si="4"/>
        <v>2000</v>
      </c>
      <c r="K47">
        <f t="shared" si="4"/>
        <v>2100</v>
      </c>
      <c r="L47">
        <v>1700</v>
      </c>
      <c r="M47">
        <v>0</v>
      </c>
      <c r="N47">
        <v>0</v>
      </c>
    </row>
    <row r="48" spans="1:14" x14ac:dyDescent="0.35">
      <c r="A48" s="6">
        <f t="shared" si="1"/>
        <v>44359.916666666555</v>
      </c>
      <c r="B48" s="27">
        <v>29.358573883957099</v>
      </c>
      <c r="C48" s="20">
        <f t="shared" si="2"/>
        <v>115.95348</v>
      </c>
      <c r="D48" s="20">
        <f t="shared" si="3"/>
        <v>871.79386269999998</v>
      </c>
      <c r="E48" s="21">
        <f t="shared" si="4"/>
        <v>76.070320129999999</v>
      </c>
      <c r="F48" s="21">
        <f t="shared" si="4"/>
        <v>652.77978040000005</v>
      </c>
      <c r="G48" s="9">
        <f t="shared" si="4"/>
        <v>1700</v>
      </c>
      <c r="H48" s="9">
        <f t="shared" si="6"/>
        <v>0</v>
      </c>
      <c r="I48" s="20">
        <f t="shared" si="7"/>
        <v>2201</v>
      </c>
      <c r="J48">
        <f t="shared" si="4"/>
        <v>2000</v>
      </c>
      <c r="K48">
        <f t="shared" si="4"/>
        <v>2100</v>
      </c>
      <c r="L48">
        <v>1700</v>
      </c>
      <c r="M48">
        <v>0</v>
      </c>
      <c r="N48">
        <v>0</v>
      </c>
    </row>
    <row r="49" spans="1:14" x14ac:dyDescent="0.35">
      <c r="A49" s="6">
        <f t="shared" si="1"/>
        <v>44359.958333333219</v>
      </c>
      <c r="B49" s="27">
        <v>23.5629237474737</v>
      </c>
      <c r="C49" s="20">
        <f t="shared" si="2"/>
        <v>115.95348</v>
      </c>
      <c r="D49" s="20">
        <f t="shared" si="3"/>
        <v>871.79386269999998</v>
      </c>
      <c r="E49" s="21">
        <f t="shared" si="4"/>
        <v>76.070320129999999</v>
      </c>
      <c r="F49" s="21">
        <f t="shared" si="4"/>
        <v>652.77978040000005</v>
      </c>
      <c r="G49" s="9">
        <f t="shared" si="4"/>
        <v>1700</v>
      </c>
      <c r="H49" s="9">
        <f t="shared" si="6"/>
        <v>0</v>
      </c>
      <c r="I49" s="20">
        <f t="shared" si="7"/>
        <v>2201</v>
      </c>
      <c r="J49">
        <f t="shared" si="4"/>
        <v>2000</v>
      </c>
      <c r="K49">
        <f t="shared" si="4"/>
        <v>2100</v>
      </c>
      <c r="L49">
        <v>1700</v>
      </c>
      <c r="M49">
        <v>0</v>
      </c>
      <c r="N49">
        <v>0</v>
      </c>
    </row>
    <row r="50" spans="1:14" ht="14.25" x14ac:dyDescent="0.35">
      <c r="A50" s="6">
        <f t="shared" si="1"/>
        <v>44359.999999999884</v>
      </c>
      <c r="B50" s="64">
        <v>21.8995279118155</v>
      </c>
      <c r="C50" s="16">
        <f>'Mike O. additions'!A29</f>
        <v>111.5722246</v>
      </c>
      <c r="D50" s="16">
        <f>'Mike O. additions'!B29</f>
        <v>774.87333139999998</v>
      </c>
      <c r="E50" s="21">
        <f t="shared" si="4"/>
        <v>76.070320129999999</v>
      </c>
      <c r="F50" s="21">
        <f t="shared" si="4"/>
        <v>652.77978040000005</v>
      </c>
      <c r="G50" s="9">
        <f t="shared" si="4"/>
        <v>1700</v>
      </c>
      <c r="H50" s="9">
        <f t="shared" si="6"/>
        <v>0</v>
      </c>
      <c r="I50" s="20">
        <f t="shared" si="7"/>
        <v>2201</v>
      </c>
      <c r="J50">
        <f t="shared" si="4"/>
        <v>2000</v>
      </c>
      <c r="K50">
        <f t="shared" si="4"/>
        <v>2100</v>
      </c>
      <c r="L50">
        <v>1700</v>
      </c>
      <c r="M50">
        <v>0</v>
      </c>
      <c r="N50">
        <v>0</v>
      </c>
    </row>
    <row r="51" spans="1:14" ht="14.25" x14ac:dyDescent="0.35">
      <c r="A51" s="6">
        <f t="shared" si="1"/>
        <v>44360.041666666548</v>
      </c>
      <c r="B51" s="65">
        <v>20.9040702085058</v>
      </c>
      <c r="C51" s="20">
        <f t="shared" si="2"/>
        <v>111.5722246</v>
      </c>
      <c r="D51" s="20">
        <f t="shared" si="3"/>
        <v>774.87333139999998</v>
      </c>
      <c r="E51" s="21">
        <f t="shared" si="4"/>
        <v>76.070320129999999</v>
      </c>
      <c r="F51" s="21">
        <f t="shared" si="4"/>
        <v>652.77978040000005</v>
      </c>
      <c r="G51" s="9">
        <f t="shared" si="4"/>
        <v>1700</v>
      </c>
      <c r="H51" s="9">
        <f t="shared" si="6"/>
        <v>0</v>
      </c>
      <c r="I51" s="20">
        <f t="shared" si="7"/>
        <v>2201</v>
      </c>
      <c r="J51">
        <f t="shared" si="4"/>
        <v>2000</v>
      </c>
      <c r="K51">
        <f t="shared" si="4"/>
        <v>2100</v>
      </c>
      <c r="L51">
        <v>1700</v>
      </c>
      <c r="M51">
        <v>0</v>
      </c>
      <c r="N51">
        <v>0</v>
      </c>
    </row>
    <row r="52" spans="1:14" ht="14.25" x14ac:dyDescent="0.35">
      <c r="A52" s="6">
        <f t="shared" si="1"/>
        <v>44360.083333333212</v>
      </c>
      <c r="B52" s="66">
        <v>20.357844699510299</v>
      </c>
      <c r="C52" s="20">
        <f t="shared" si="2"/>
        <v>111.5722246</v>
      </c>
      <c r="D52" s="20">
        <f t="shared" si="3"/>
        <v>774.87333139999998</v>
      </c>
      <c r="E52" s="21">
        <f t="shared" si="4"/>
        <v>76.070320129999999</v>
      </c>
      <c r="F52" s="21">
        <f t="shared" si="4"/>
        <v>652.77978040000005</v>
      </c>
      <c r="G52" s="9">
        <f t="shared" si="4"/>
        <v>1700</v>
      </c>
      <c r="H52" s="9">
        <f t="shared" si="6"/>
        <v>0</v>
      </c>
      <c r="I52" s="20">
        <f t="shared" si="7"/>
        <v>2201</v>
      </c>
      <c r="J52">
        <f t="shared" si="4"/>
        <v>2000</v>
      </c>
      <c r="K52">
        <f t="shared" si="4"/>
        <v>2100</v>
      </c>
      <c r="L52">
        <v>1700</v>
      </c>
      <c r="M52">
        <v>0</v>
      </c>
      <c r="N52">
        <v>0</v>
      </c>
    </row>
    <row r="53" spans="1:14" ht="14.25" x14ac:dyDescent="0.35">
      <c r="A53" s="6">
        <f t="shared" si="1"/>
        <v>44360.124999999876</v>
      </c>
      <c r="B53" s="67">
        <v>20.119615505555799</v>
      </c>
      <c r="C53" s="20">
        <f t="shared" si="2"/>
        <v>111.5722246</v>
      </c>
      <c r="D53" s="20">
        <f t="shared" si="3"/>
        <v>774.87333139999998</v>
      </c>
      <c r="E53" s="21">
        <f t="shared" si="4"/>
        <v>76.070320129999999</v>
      </c>
      <c r="F53" s="21">
        <f t="shared" si="4"/>
        <v>652.77978040000005</v>
      </c>
      <c r="G53" s="9">
        <f t="shared" si="4"/>
        <v>1700</v>
      </c>
      <c r="H53" s="9">
        <f t="shared" si="6"/>
        <v>0</v>
      </c>
      <c r="I53" s="20">
        <f t="shared" si="7"/>
        <v>2201</v>
      </c>
      <c r="J53">
        <f t="shared" si="4"/>
        <v>2000</v>
      </c>
      <c r="K53">
        <f t="shared" si="4"/>
        <v>2100</v>
      </c>
      <c r="L53">
        <v>1700</v>
      </c>
      <c r="M53">
        <v>0</v>
      </c>
      <c r="N53">
        <v>0</v>
      </c>
    </row>
    <row r="54" spans="1:14" ht="14.25" x14ac:dyDescent="0.35">
      <c r="A54" s="6">
        <f t="shared" si="1"/>
        <v>44360.166666666541</v>
      </c>
      <c r="B54" s="68">
        <v>20.0430418360705</v>
      </c>
      <c r="C54" s="20">
        <f t="shared" si="2"/>
        <v>111.5722246</v>
      </c>
      <c r="D54" s="20">
        <f t="shared" si="3"/>
        <v>774.87333139999998</v>
      </c>
      <c r="E54" s="21">
        <f t="shared" si="4"/>
        <v>76.070320129999999</v>
      </c>
      <c r="F54" s="21">
        <f t="shared" si="4"/>
        <v>652.77978040000005</v>
      </c>
      <c r="G54" s="9">
        <f t="shared" si="4"/>
        <v>1700</v>
      </c>
      <c r="H54" s="9">
        <f t="shared" si="6"/>
        <v>0</v>
      </c>
      <c r="I54" s="20">
        <f t="shared" si="7"/>
        <v>2201</v>
      </c>
      <c r="J54">
        <f t="shared" si="4"/>
        <v>2000</v>
      </c>
      <c r="K54">
        <f t="shared" si="4"/>
        <v>2100</v>
      </c>
      <c r="L54">
        <v>1700</v>
      </c>
      <c r="M54">
        <v>0</v>
      </c>
      <c r="N54">
        <v>0</v>
      </c>
    </row>
    <row r="55" spans="1:14" ht="14.25" x14ac:dyDescent="0.35">
      <c r="A55" s="6">
        <f t="shared" si="1"/>
        <v>44360.208333333205</v>
      </c>
      <c r="B55" s="69">
        <v>20.225117005735601</v>
      </c>
      <c r="C55" s="20">
        <f t="shared" si="2"/>
        <v>111.5722246</v>
      </c>
      <c r="D55" s="20">
        <f t="shared" si="3"/>
        <v>774.87333139999998</v>
      </c>
      <c r="E55" s="21">
        <f t="shared" si="4"/>
        <v>76.070320129999999</v>
      </c>
      <c r="F55" s="21">
        <f t="shared" si="4"/>
        <v>652.77978040000005</v>
      </c>
      <c r="G55" s="9">
        <f t="shared" si="4"/>
        <v>1700</v>
      </c>
      <c r="H55" s="9">
        <f t="shared" si="6"/>
        <v>0</v>
      </c>
      <c r="I55" s="20">
        <f t="shared" si="7"/>
        <v>2201</v>
      </c>
      <c r="J55">
        <f t="shared" si="4"/>
        <v>2000</v>
      </c>
      <c r="K55">
        <f t="shared" si="4"/>
        <v>2100</v>
      </c>
      <c r="L55">
        <v>1700</v>
      </c>
      <c r="M55">
        <v>0</v>
      </c>
      <c r="N55">
        <v>0</v>
      </c>
    </row>
    <row r="56" spans="1:14" ht="14.25" x14ac:dyDescent="0.35">
      <c r="A56" s="6">
        <f t="shared" si="1"/>
        <v>44360.249999999869</v>
      </c>
      <c r="B56" s="70">
        <v>20.628404998358501</v>
      </c>
      <c r="C56" s="20">
        <f t="shared" si="2"/>
        <v>111.5722246</v>
      </c>
      <c r="D56" s="20">
        <f t="shared" si="3"/>
        <v>774.87333139999998</v>
      </c>
      <c r="E56" s="21">
        <f t="shared" si="4"/>
        <v>76.070320129999999</v>
      </c>
      <c r="F56" s="21">
        <f t="shared" si="4"/>
        <v>652.77978040000005</v>
      </c>
      <c r="G56" s="9">
        <f t="shared" si="4"/>
        <v>1700</v>
      </c>
      <c r="H56" s="9">
        <f t="shared" si="6"/>
        <v>0</v>
      </c>
      <c r="I56" s="20">
        <f t="shared" si="7"/>
        <v>2201</v>
      </c>
      <c r="J56">
        <f t="shared" si="4"/>
        <v>2000</v>
      </c>
      <c r="K56">
        <f t="shared" si="4"/>
        <v>2100</v>
      </c>
      <c r="L56">
        <v>1700</v>
      </c>
      <c r="M56">
        <v>0</v>
      </c>
      <c r="N56">
        <v>0</v>
      </c>
    </row>
    <row r="57" spans="1:14" ht="14.25" x14ac:dyDescent="0.35">
      <c r="A57" s="6">
        <f t="shared" si="1"/>
        <v>44360.291666666533</v>
      </c>
      <c r="B57" s="71">
        <v>23.982359688592101</v>
      </c>
      <c r="C57" s="20">
        <f t="shared" si="2"/>
        <v>111.5722246</v>
      </c>
      <c r="D57" s="20">
        <f t="shared" si="3"/>
        <v>774.87333139999998</v>
      </c>
      <c r="E57" s="21">
        <f t="shared" si="4"/>
        <v>76.070320129999999</v>
      </c>
      <c r="F57" s="21">
        <f t="shared" si="4"/>
        <v>652.77978040000005</v>
      </c>
      <c r="G57" s="9">
        <f t="shared" si="4"/>
        <v>1700</v>
      </c>
      <c r="H57" s="9">
        <f t="shared" si="6"/>
        <v>0</v>
      </c>
      <c r="I57" s="20">
        <f t="shared" si="7"/>
        <v>2201</v>
      </c>
      <c r="J57">
        <f t="shared" si="4"/>
        <v>2000</v>
      </c>
      <c r="K57">
        <f t="shared" si="4"/>
        <v>2100</v>
      </c>
      <c r="L57">
        <v>1700</v>
      </c>
      <c r="M57">
        <v>0</v>
      </c>
      <c r="N57">
        <v>0</v>
      </c>
    </row>
    <row r="58" spans="1:14" ht="14.25" x14ac:dyDescent="0.35">
      <c r="A58" s="6">
        <f t="shared" si="1"/>
        <v>44360.333333333198</v>
      </c>
      <c r="B58" s="72">
        <v>25.464235933432398</v>
      </c>
      <c r="C58" s="20">
        <f t="shared" si="2"/>
        <v>111.5722246</v>
      </c>
      <c r="D58" s="20">
        <f t="shared" si="3"/>
        <v>774.87333139999998</v>
      </c>
      <c r="E58" s="21">
        <f t="shared" si="4"/>
        <v>76.070320129999999</v>
      </c>
      <c r="F58" s="21">
        <f t="shared" si="4"/>
        <v>652.77978040000005</v>
      </c>
      <c r="G58" s="89">
        <v>2200</v>
      </c>
      <c r="H58" s="9">
        <f t="shared" si="6"/>
        <v>0</v>
      </c>
      <c r="I58" s="20">
        <f t="shared" si="7"/>
        <v>2201</v>
      </c>
      <c r="J58">
        <f t="shared" si="4"/>
        <v>2000</v>
      </c>
      <c r="K58">
        <f t="shared" ref="K58:K121" si="8">K57</f>
        <v>2100</v>
      </c>
      <c r="L58">
        <v>1700</v>
      </c>
      <c r="M58">
        <v>0</v>
      </c>
      <c r="N58">
        <v>0</v>
      </c>
    </row>
    <row r="59" spans="1:14" ht="14.25" x14ac:dyDescent="0.35">
      <c r="A59" s="6">
        <f t="shared" si="1"/>
        <v>44360.374999999862</v>
      </c>
      <c r="B59" s="73">
        <v>26.226257660962101</v>
      </c>
      <c r="C59" s="20">
        <f t="shared" si="2"/>
        <v>111.5722246</v>
      </c>
      <c r="D59" s="20">
        <f t="shared" si="3"/>
        <v>774.87333139999998</v>
      </c>
      <c r="E59" s="21">
        <f t="shared" si="4"/>
        <v>76.070320129999999</v>
      </c>
      <c r="F59" s="21">
        <f t="shared" si="4"/>
        <v>652.77978040000005</v>
      </c>
      <c r="G59" s="20">
        <f>G58</f>
        <v>2200</v>
      </c>
      <c r="H59" s="9">
        <f t="shared" si="6"/>
        <v>0</v>
      </c>
      <c r="I59" s="20">
        <f t="shared" si="7"/>
        <v>2201</v>
      </c>
      <c r="J59">
        <f t="shared" ref="J59:J122" si="9">J58</f>
        <v>2000</v>
      </c>
      <c r="K59">
        <f t="shared" si="8"/>
        <v>2100</v>
      </c>
      <c r="L59">
        <v>1700</v>
      </c>
      <c r="M59">
        <v>0</v>
      </c>
      <c r="N59">
        <v>0</v>
      </c>
    </row>
    <row r="60" spans="1:14" ht="14.25" x14ac:dyDescent="0.35">
      <c r="A60" s="6">
        <f t="shared" si="1"/>
        <v>44360.416666666526</v>
      </c>
      <c r="B60" s="74">
        <v>27.000327162840101</v>
      </c>
      <c r="C60" s="20">
        <f t="shared" si="2"/>
        <v>111.5722246</v>
      </c>
      <c r="D60" s="20">
        <f t="shared" si="3"/>
        <v>774.87333139999998</v>
      </c>
      <c r="E60" s="21">
        <f t="shared" si="4"/>
        <v>76.070320129999999</v>
      </c>
      <c r="F60" s="21">
        <f t="shared" si="4"/>
        <v>652.77978040000005</v>
      </c>
      <c r="G60" s="20">
        <f t="shared" si="4"/>
        <v>2200</v>
      </c>
      <c r="H60" s="9">
        <f t="shared" si="6"/>
        <v>0</v>
      </c>
      <c r="I60" s="20">
        <f t="shared" si="7"/>
        <v>2201</v>
      </c>
      <c r="J60">
        <f t="shared" si="9"/>
        <v>2000</v>
      </c>
      <c r="K60">
        <f t="shared" si="8"/>
        <v>2100</v>
      </c>
      <c r="L60">
        <v>1700</v>
      </c>
      <c r="M60">
        <v>0</v>
      </c>
      <c r="N60">
        <v>0</v>
      </c>
    </row>
    <row r="61" spans="1:14" ht="14.25" x14ac:dyDescent="0.35">
      <c r="A61" s="6">
        <f t="shared" si="1"/>
        <v>44360.45833333319</v>
      </c>
      <c r="B61" s="75">
        <v>27.940053562007101</v>
      </c>
      <c r="C61" s="20">
        <f t="shared" si="2"/>
        <v>111.5722246</v>
      </c>
      <c r="D61" s="20">
        <f t="shared" si="3"/>
        <v>774.87333139999998</v>
      </c>
      <c r="E61" s="21">
        <f t="shared" si="4"/>
        <v>76.070320129999999</v>
      </c>
      <c r="F61" s="21">
        <f t="shared" si="4"/>
        <v>652.77978040000005</v>
      </c>
      <c r="G61" s="20">
        <f t="shared" si="4"/>
        <v>2200</v>
      </c>
      <c r="H61" s="9">
        <f t="shared" si="6"/>
        <v>0</v>
      </c>
      <c r="I61" s="20">
        <f t="shared" si="7"/>
        <v>2201</v>
      </c>
      <c r="J61">
        <f t="shared" si="9"/>
        <v>2000</v>
      </c>
      <c r="K61">
        <f t="shared" si="8"/>
        <v>2100</v>
      </c>
      <c r="L61">
        <v>1700</v>
      </c>
      <c r="M61">
        <v>0</v>
      </c>
      <c r="N61">
        <v>0</v>
      </c>
    </row>
    <row r="62" spans="1:14" ht="14.25" x14ac:dyDescent="0.35">
      <c r="A62" s="6">
        <f t="shared" si="1"/>
        <v>44360.499999999854</v>
      </c>
      <c r="B62" s="76">
        <v>29.1116996173789</v>
      </c>
      <c r="C62" s="20">
        <f t="shared" si="2"/>
        <v>111.5722246</v>
      </c>
      <c r="D62" s="20">
        <f t="shared" si="3"/>
        <v>774.87333139999998</v>
      </c>
      <c r="E62" s="21">
        <f t="shared" si="4"/>
        <v>76.070320129999999</v>
      </c>
      <c r="F62" s="21">
        <f t="shared" si="4"/>
        <v>652.77978040000005</v>
      </c>
      <c r="G62" s="20">
        <f t="shared" si="4"/>
        <v>2200</v>
      </c>
      <c r="H62" s="9">
        <f t="shared" si="6"/>
        <v>0</v>
      </c>
      <c r="I62" s="20">
        <f t="shared" si="7"/>
        <v>2201</v>
      </c>
      <c r="J62">
        <f t="shared" si="9"/>
        <v>2000</v>
      </c>
      <c r="K62">
        <f t="shared" si="8"/>
        <v>2100</v>
      </c>
      <c r="L62">
        <v>1700</v>
      </c>
      <c r="M62">
        <v>0</v>
      </c>
      <c r="N62">
        <v>0</v>
      </c>
    </row>
    <row r="63" spans="1:14" ht="14.25" x14ac:dyDescent="0.35">
      <c r="A63" s="6">
        <f t="shared" si="1"/>
        <v>44360.541666666519</v>
      </c>
      <c r="B63" s="77">
        <v>29.997211031978601</v>
      </c>
      <c r="C63" s="20">
        <f t="shared" si="2"/>
        <v>111.5722246</v>
      </c>
      <c r="D63" s="20">
        <f t="shared" si="3"/>
        <v>774.87333139999998</v>
      </c>
      <c r="E63" s="21">
        <f t="shared" si="4"/>
        <v>76.070320129999999</v>
      </c>
      <c r="F63" s="21">
        <f t="shared" si="4"/>
        <v>652.77978040000005</v>
      </c>
      <c r="G63" s="20">
        <f t="shared" si="4"/>
        <v>2200</v>
      </c>
      <c r="H63" s="9">
        <f t="shared" si="6"/>
        <v>0</v>
      </c>
      <c r="I63" s="20">
        <f t="shared" si="7"/>
        <v>2201</v>
      </c>
      <c r="J63">
        <f t="shared" si="9"/>
        <v>2000</v>
      </c>
      <c r="K63">
        <f t="shared" si="8"/>
        <v>2100</v>
      </c>
      <c r="L63">
        <v>1700</v>
      </c>
      <c r="M63">
        <v>0</v>
      </c>
      <c r="N63">
        <v>0</v>
      </c>
    </row>
    <row r="64" spans="1:14" ht="14.25" x14ac:dyDescent="0.35">
      <c r="A64" s="6">
        <f t="shared" si="1"/>
        <v>44360.583333333183</v>
      </c>
      <c r="B64" s="78">
        <v>31.009224077235402</v>
      </c>
      <c r="C64" s="20">
        <f t="shared" si="2"/>
        <v>111.5722246</v>
      </c>
      <c r="D64" s="20">
        <f t="shared" si="3"/>
        <v>774.87333139999998</v>
      </c>
      <c r="E64" s="21">
        <f t="shared" si="4"/>
        <v>76.070320129999999</v>
      </c>
      <c r="F64" s="21">
        <f t="shared" si="4"/>
        <v>652.77978040000005</v>
      </c>
      <c r="G64" s="20">
        <f t="shared" si="4"/>
        <v>2200</v>
      </c>
      <c r="H64" s="9">
        <f t="shared" si="6"/>
        <v>0</v>
      </c>
      <c r="I64" s="20">
        <f t="shared" si="7"/>
        <v>2201</v>
      </c>
      <c r="J64">
        <f t="shared" si="9"/>
        <v>2000</v>
      </c>
      <c r="K64">
        <f t="shared" si="8"/>
        <v>2100</v>
      </c>
      <c r="L64">
        <v>1700</v>
      </c>
      <c r="M64">
        <v>0</v>
      </c>
      <c r="N64">
        <v>0</v>
      </c>
    </row>
    <row r="65" spans="1:14" ht="14.25" x14ac:dyDescent="0.35">
      <c r="A65" s="6">
        <f t="shared" si="1"/>
        <v>44360.624999999847</v>
      </c>
      <c r="B65" s="79">
        <v>32.250144835109801</v>
      </c>
      <c r="C65" s="20">
        <f t="shared" si="2"/>
        <v>111.5722246</v>
      </c>
      <c r="D65" s="20">
        <f t="shared" si="3"/>
        <v>774.87333139999998</v>
      </c>
      <c r="E65" s="21">
        <f t="shared" si="4"/>
        <v>76.070320129999999</v>
      </c>
      <c r="F65" s="21">
        <f t="shared" si="4"/>
        <v>652.77978040000005</v>
      </c>
      <c r="G65" s="20">
        <f t="shared" si="4"/>
        <v>2200</v>
      </c>
      <c r="H65" s="9">
        <f t="shared" si="6"/>
        <v>0</v>
      </c>
      <c r="I65" s="20">
        <f t="shared" si="7"/>
        <v>2201</v>
      </c>
      <c r="J65">
        <f t="shared" si="9"/>
        <v>2000</v>
      </c>
      <c r="K65">
        <f t="shared" si="8"/>
        <v>2100</v>
      </c>
      <c r="L65">
        <v>1700</v>
      </c>
      <c r="M65">
        <v>0</v>
      </c>
      <c r="N65">
        <v>0</v>
      </c>
    </row>
    <row r="66" spans="1:14" ht="14.25" x14ac:dyDescent="0.35">
      <c r="A66" s="6">
        <f t="shared" si="1"/>
        <v>44360.666666666511</v>
      </c>
      <c r="B66" s="80">
        <v>33.966952679742</v>
      </c>
      <c r="C66" s="20">
        <f t="shared" si="2"/>
        <v>111.5722246</v>
      </c>
      <c r="D66" s="20">
        <f t="shared" si="3"/>
        <v>774.87333139999998</v>
      </c>
      <c r="E66" s="21">
        <f t="shared" si="4"/>
        <v>76.070320129999999</v>
      </c>
      <c r="F66" s="21">
        <f t="shared" si="4"/>
        <v>652.77978040000005</v>
      </c>
      <c r="G66" s="20">
        <f t="shared" si="4"/>
        <v>2200</v>
      </c>
      <c r="H66" s="9">
        <f t="shared" si="6"/>
        <v>0</v>
      </c>
      <c r="I66" s="20">
        <f t="shared" si="7"/>
        <v>2201</v>
      </c>
      <c r="J66">
        <f t="shared" si="9"/>
        <v>2000</v>
      </c>
      <c r="K66">
        <f t="shared" si="8"/>
        <v>2100</v>
      </c>
      <c r="L66">
        <v>1700</v>
      </c>
      <c r="M66">
        <v>0</v>
      </c>
      <c r="N66">
        <v>0</v>
      </c>
    </row>
    <row r="67" spans="1:14" ht="14.25" x14ac:dyDescent="0.35">
      <c r="A67" s="6">
        <f t="shared" si="1"/>
        <v>44360.708333333176</v>
      </c>
      <c r="B67" s="81">
        <v>35.614485821871398</v>
      </c>
      <c r="C67" s="20">
        <f t="shared" si="2"/>
        <v>111.5722246</v>
      </c>
      <c r="D67" s="20">
        <f t="shared" si="3"/>
        <v>774.87333139999998</v>
      </c>
      <c r="E67" s="21">
        <f t="shared" si="4"/>
        <v>76.070320129999999</v>
      </c>
      <c r="F67" s="21">
        <f t="shared" si="4"/>
        <v>652.77978040000005</v>
      </c>
      <c r="G67" s="89">
        <v>1700</v>
      </c>
      <c r="H67" s="9">
        <f t="shared" si="6"/>
        <v>0</v>
      </c>
      <c r="I67" s="20">
        <f t="shared" si="7"/>
        <v>2201</v>
      </c>
      <c r="J67">
        <f t="shared" si="9"/>
        <v>2000</v>
      </c>
      <c r="K67">
        <f t="shared" si="8"/>
        <v>2100</v>
      </c>
      <c r="L67">
        <v>1700</v>
      </c>
      <c r="M67">
        <v>0</v>
      </c>
      <c r="N67">
        <v>0</v>
      </c>
    </row>
    <row r="68" spans="1:14" ht="14.25" x14ac:dyDescent="0.35">
      <c r="A68" s="6">
        <f t="shared" ref="A68:A131" si="10">A67+1/24</f>
        <v>44360.74999999984</v>
      </c>
      <c r="B68" s="82">
        <v>36.060253472758298</v>
      </c>
      <c r="C68" s="20">
        <f t="shared" ref="C68:C131" si="11">C67</f>
        <v>111.5722246</v>
      </c>
      <c r="D68" s="20">
        <f t="shared" ref="D68:D131" si="12">D67</f>
        <v>774.87333139999998</v>
      </c>
      <c r="E68" s="21">
        <f t="shared" ref="E68:J131" si="13">E67</f>
        <v>76.070320129999999</v>
      </c>
      <c r="F68" s="21">
        <f t="shared" si="13"/>
        <v>652.77978040000005</v>
      </c>
      <c r="G68" s="9">
        <f t="shared" si="13"/>
        <v>1700</v>
      </c>
      <c r="H68" s="9">
        <f t="shared" si="6"/>
        <v>0</v>
      </c>
      <c r="I68" s="20">
        <f t="shared" si="7"/>
        <v>2201</v>
      </c>
      <c r="J68">
        <f t="shared" si="9"/>
        <v>2000</v>
      </c>
      <c r="K68">
        <f t="shared" si="8"/>
        <v>2100</v>
      </c>
      <c r="L68">
        <v>1700</v>
      </c>
      <c r="M68">
        <v>0</v>
      </c>
      <c r="N68">
        <v>0</v>
      </c>
    </row>
    <row r="69" spans="1:14" ht="14.25" x14ac:dyDescent="0.35">
      <c r="A69" s="6">
        <f t="shared" si="10"/>
        <v>44360.791666666504</v>
      </c>
      <c r="B69" s="83">
        <v>36.093384852216097</v>
      </c>
      <c r="C69" s="20">
        <f t="shared" si="11"/>
        <v>111.5722246</v>
      </c>
      <c r="D69" s="20">
        <f t="shared" si="12"/>
        <v>774.87333139999998</v>
      </c>
      <c r="E69" s="21">
        <f t="shared" si="13"/>
        <v>76.070320129999999</v>
      </c>
      <c r="F69" s="21">
        <f t="shared" si="13"/>
        <v>652.77978040000005</v>
      </c>
      <c r="G69" s="9">
        <f t="shared" si="13"/>
        <v>1700</v>
      </c>
      <c r="H69" s="9">
        <f t="shared" si="6"/>
        <v>0</v>
      </c>
      <c r="I69" s="20">
        <f t="shared" si="7"/>
        <v>2201</v>
      </c>
      <c r="J69">
        <f t="shared" si="9"/>
        <v>2000</v>
      </c>
      <c r="K69">
        <f t="shared" si="8"/>
        <v>2100</v>
      </c>
      <c r="L69">
        <v>1700</v>
      </c>
      <c r="M69">
        <v>0</v>
      </c>
      <c r="N69">
        <v>0</v>
      </c>
    </row>
    <row r="70" spans="1:14" ht="14.25" x14ac:dyDescent="0.35">
      <c r="A70" s="6">
        <f t="shared" si="10"/>
        <v>44360.833333333168</v>
      </c>
      <c r="B70" s="84">
        <v>36.2198864828732</v>
      </c>
      <c r="C70" s="20">
        <f t="shared" si="11"/>
        <v>111.5722246</v>
      </c>
      <c r="D70" s="20">
        <f t="shared" si="12"/>
        <v>774.87333139999998</v>
      </c>
      <c r="E70" s="21">
        <f t="shared" si="13"/>
        <v>76.070320129999999</v>
      </c>
      <c r="F70" s="21">
        <f t="shared" si="13"/>
        <v>652.77978040000005</v>
      </c>
      <c r="G70" s="9">
        <f t="shared" si="13"/>
        <v>1700</v>
      </c>
      <c r="H70" s="9">
        <f t="shared" si="6"/>
        <v>0</v>
      </c>
      <c r="I70" s="20">
        <f t="shared" si="7"/>
        <v>2201</v>
      </c>
      <c r="J70">
        <f t="shared" si="9"/>
        <v>2000</v>
      </c>
      <c r="K70">
        <f t="shared" si="8"/>
        <v>2100</v>
      </c>
      <c r="L70">
        <v>1700</v>
      </c>
      <c r="M70">
        <v>0</v>
      </c>
      <c r="N70">
        <v>0</v>
      </c>
    </row>
    <row r="71" spans="1:14" ht="14.25" x14ac:dyDescent="0.35">
      <c r="A71" s="6">
        <f t="shared" si="10"/>
        <v>44360.874999999833</v>
      </c>
      <c r="B71" s="85">
        <v>34.0241796078964</v>
      </c>
      <c r="C71" s="20">
        <f t="shared" si="11"/>
        <v>111.5722246</v>
      </c>
      <c r="D71" s="20">
        <f t="shared" si="12"/>
        <v>774.87333139999998</v>
      </c>
      <c r="E71" s="21">
        <f t="shared" si="13"/>
        <v>76.070320129999999</v>
      </c>
      <c r="F71" s="21">
        <f t="shared" si="13"/>
        <v>652.77978040000005</v>
      </c>
      <c r="G71" s="9">
        <f t="shared" si="13"/>
        <v>1700</v>
      </c>
      <c r="H71" s="9">
        <f t="shared" si="6"/>
        <v>0</v>
      </c>
      <c r="I71" s="20">
        <f t="shared" si="7"/>
        <v>2201</v>
      </c>
      <c r="J71">
        <f t="shared" si="9"/>
        <v>2000</v>
      </c>
      <c r="K71">
        <f t="shared" si="8"/>
        <v>2100</v>
      </c>
      <c r="L71">
        <v>1700</v>
      </c>
      <c r="M71">
        <v>0</v>
      </c>
      <c r="N71">
        <v>0</v>
      </c>
    </row>
    <row r="72" spans="1:14" ht="14.25" x14ac:dyDescent="0.35">
      <c r="A72" s="6">
        <f t="shared" si="10"/>
        <v>44360.916666666497</v>
      </c>
      <c r="B72" s="86">
        <v>31.0393435131062</v>
      </c>
      <c r="C72" s="20">
        <f t="shared" si="11"/>
        <v>111.5722246</v>
      </c>
      <c r="D72" s="20">
        <f t="shared" si="12"/>
        <v>774.87333139999998</v>
      </c>
      <c r="E72" s="21">
        <f t="shared" si="13"/>
        <v>76.070320129999999</v>
      </c>
      <c r="F72" s="21">
        <f t="shared" si="13"/>
        <v>652.77978040000005</v>
      </c>
      <c r="G72" s="9">
        <f t="shared" si="13"/>
        <v>1700</v>
      </c>
      <c r="H72" s="9">
        <f t="shared" si="6"/>
        <v>0</v>
      </c>
      <c r="I72" s="20">
        <f t="shared" si="7"/>
        <v>2201</v>
      </c>
      <c r="J72">
        <f t="shared" si="9"/>
        <v>2000</v>
      </c>
      <c r="K72">
        <f t="shared" si="8"/>
        <v>2100</v>
      </c>
      <c r="L72">
        <v>1700</v>
      </c>
      <c r="M72">
        <v>0</v>
      </c>
      <c r="N72">
        <v>0</v>
      </c>
    </row>
    <row r="73" spans="1:14" ht="14.25" x14ac:dyDescent="0.35">
      <c r="A73" s="6">
        <f t="shared" si="10"/>
        <v>44360.958333333161</v>
      </c>
      <c r="B73" s="87">
        <v>23.822377834447899</v>
      </c>
      <c r="C73" s="20">
        <f t="shared" si="11"/>
        <v>111.5722246</v>
      </c>
      <c r="D73" s="20">
        <f t="shared" si="12"/>
        <v>774.87333139999998</v>
      </c>
      <c r="E73" s="21">
        <f t="shared" si="13"/>
        <v>76.070320129999999</v>
      </c>
      <c r="F73" s="21">
        <f t="shared" si="13"/>
        <v>652.77978040000005</v>
      </c>
      <c r="G73" s="9">
        <f t="shared" si="13"/>
        <v>1700</v>
      </c>
      <c r="H73" s="9">
        <f t="shared" si="6"/>
        <v>0</v>
      </c>
      <c r="I73" s="20">
        <f t="shared" si="7"/>
        <v>2201</v>
      </c>
      <c r="J73">
        <f t="shared" si="9"/>
        <v>2000</v>
      </c>
      <c r="K73">
        <f t="shared" si="8"/>
        <v>2100</v>
      </c>
      <c r="L73">
        <v>1700</v>
      </c>
      <c r="M73">
        <v>0</v>
      </c>
      <c r="N73">
        <v>0</v>
      </c>
    </row>
    <row r="74" spans="1:14" ht="14.25" x14ac:dyDescent="0.35">
      <c r="A74" s="6">
        <f t="shared" si="10"/>
        <v>44360.999999999825</v>
      </c>
      <c r="B74" s="64">
        <v>21.946005606143999</v>
      </c>
      <c r="C74" s="16">
        <f>'Mike O. additions'!A30</f>
        <v>106.9136426</v>
      </c>
      <c r="D74" s="16">
        <f>'Mike O. additions'!B30</f>
        <v>797.24548230000005</v>
      </c>
      <c r="E74" s="21">
        <f t="shared" si="13"/>
        <v>76.070320129999999</v>
      </c>
      <c r="F74" s="21">
        <f t="shared" si="13"/>
        <v>652.77978040000005</v>
      </c>
      <c r="G74" s="9">
        <f t="shared" si="13"/>
        <v>1700</v>
      </c>
      <c r="H74" s="9">
        <f t="shared" si="6"/>
        <v>0</v>
      </c>
      <c r="I74" s="20">
        <f t="shared" si="7"/>
        <v>2201</v>
      </c>
      <c r="J74">
        <f t="shared" si="9"/>
        <v>2000</v>
      </c>
      <c r="K74">
        <f t="shared" si="8"/>
        <v>2100</v>
      </c>
      <c r="L74">
        <v>1700</v>
      </c>
      <c r="M74">
        <v>0</v>
      </c>
      <c r="N74">
        <v>0</v>
      </c>
    </row>
    <row r="75" spans="1:14" ht="14.25" x14ac:dyDescent="0.35">
      <c r="A75" s="6">
        <f t="shared" si="10"/>
        <v>44361.04166666649</v>
      </c>
      <c r="B75" s="65">
        <v>21.215110065186</v>
      </c>
      <c r="C75" s="20">
        <f t="shared" si="11"/>
        <v>106.9136426</v>
      </c>
      <c r="D75" s="20">
        <f t="shared" si="12"/>
        <v>797.24548230000005</v>
      </c>
      <c r="E75" s="21">
        <f t="shared" si="13"/>
        <v>76.070320129999999</v>
      </c>
      <c r="F75" s="21">
        <f t="shared" si="13"/>
        <v>652.77978040000005</v>
      </c>
      <c r="G75" s="9">
        <f t="shared" si="13"/>
        <v>1700</v>
      </c>
      <c r="H75" s="9">
        <f t="shared" si="6"/>
        <v>0</v>
      </c>
      <c r="I75" s="20">
        <f t="shared" si="7"/>
        <v>2201</v>
      </c>
      <c r="J75">
        <f t="shared" si="9"/>
        <v>2000</v>
      </c>
      <c r="K75">
        <f t="shared" si="8"/>
        <v>2100</v>
      </c>
      <c r="L75">
        <v>1700</v>
      </c>
      <c r="M75">
        <v>0</v>
      </c>
      <c r="N75">
        <v>0</v>
      </c>
    </row>
    <row r="76" spans="1:14" ht="14.25" x14ac:dyDescent="0.35">
      <c r="A76" s="6">
        <f t="shared" si="10"/>
        <v>44361.083333333154</v>
      </c>
      <c r="B76" s="66">
        <v>20.881887520246401</v>
      </c>
      <c r="C76" s="20">
        <f t="shared" si="11"/>
        <v>106.9136426</v>
      </c>
      <c r="D76" s="20">
        <f t="shared" si="12"/>
        <v>797.24548230000005</v>
      </c>
      <c r="E76" s="21">
        <f t="shared" si="13"/>
        <v>76.070320129999999</v>
      </c>
      <c r="F76" s="21">
        <f t="shared" si="13"/>
        <v>652.77978040000005</v>
      </c>
      <c r="G76" s="9">
        <f t="shared" si="13"/>
        <v>1700</v>
      </c>
      <c r="H76" s="9">
        <f t="shared" si="6"/>
        <v>0</v>
      </c>
      <c r="I76" s="20">
        <f t="shared" si="7"/>
        <v>2201</v>
      </c>
      <c r="J76">
        <f t="shared" si="9"/>
        <v>2000</v>
      </c>
      <c r="K76">
        <f t="shared" si="8"/>
        <v>2100</v>
      </c>
      <c r="L76">
        <v>1700</v>
      </c>
      <c r="M76">
        <v>0</v>
      </c>
      <c r="N76">
        <v>0</v>
      </c>
    </row>
    <row r="77" spans="1:14" ht="14.25" x14ac:dyDescent="0.35">
      <c r="A77" s="6">
        <f t="shared" si="10"/>
        <v>44361.124999999818</v>
      </c>
      <c r="B77" s="67">
        <v>20.781783628145199</v>
      </c>
      <c r="C77" s="20">
        <f t="shared" si="11"/>
        <v>106.9136426</v>
      </c>
      <c r="D77" s="20">
        <f t="shared" si="12"/>
        <v>797.24548230000005</v>
      </c>
      <c r="E77" s="21">
        <f t="shared" si="13"/>
        <v>76.070320129999999</v>
      </c>
      <c r="F77" s="21">
        <f t="shared" si="13"/>
        <v>652.77978040000005</v>
      </c>
      <c r="G77" s="9">
        <f t="shared" si="13"/>
        <v>1700</v>
      </c>
      <c r="H77" s="9">
        <f t="shared" si="6"/>
        <v>0</v>
      </c>
      <c r="I77" s="20">
        <f t="shared" si="7"/>
        <v>2201</v>
      </c>
      <c r="J77">
        <f t="shared" si="9"/>
        <v>2000</v>
      </c>
      <c r="K77">
        <f t="shared" si="8"/>
        <v>2100</v>
      </c>
      <c r="L77">
        <v>1700</v>
      </c>
      <c r="M77">
        <v>0</v>
      </c>
      <c r="N77">
        <v>0</v>
      </c>
    </row>
    <row r="78" spans="1:14" ht="14.25" x14ac:dyDescent="0.35">
      <c r="A78" s="6">
        <f t="shared" si="10"/>
        <v>44361.166666666482</v>
      </c>
      <c r="B78" s="68">
        <v>21.067011156324</v>
      </c>
      <c r="C78" s="20">
        <f t="shared" si="11"/>
        <v>106.9136426</v>
      </c>
      <c r="D78" s="20">
        <f t="shared" si="12"/>
        <v>797.24548230000005</v>
      </c>
      <c r="E78" s="21">
        <f t="shared" si="13"/>
        <v>76.070320129999999</v>
      </c>
      <c r="F78" s="21">
        <f t="shared" si="13"/>
        <v>652.77978040000005</v>
      </c>
      <c r="G78" s="9">
        <f t="shared" si="13"/>
        <v>1700</v>
      </c>
      <c r="H78" s="9">
        <f t="shared" si="6"/>
        <v>0</v>
      </c>
      <c r="I78" s="20">
        <f t="shared" si="7"/>
        <v>2201</v>
      </c>
      <c r="J78">
        <f t="shared" si="9"/>
        <v>2000</v>
      </c>
      <c r="K78">
        <f t="shared" si="8"/>
        <v>2100</v>
      </c>
      <c r="L78">
        <v>1700</v>
      </c>
      <c r="M78">
        <v>0</v>
      </c>
      <c r="N78">
        <v>0</v>
      </c>
    </row>
    <row r="79" spans="1:14" ht="14.25" x14ac:dyDescent="0.35">
      <c r="A79" s="6">
        <f t="shared" si="10"/>
        <v>44361.208333333147</v>
      </c>
      <c r="B79" s="69">
        <v>22.176381686596098</v>
      </c>
      <c r="C79" s="20">
        <f t="shared" si="11"/>
        <v>106.9136426</v>
      </c>
      <c r="D79" s="20">
        <f t="shared" si="12"/>
        <v>797.24548230000005</v>
      </c>
      <c r="E79" s="21">
        <f t="shared" si="13"/>
        <v>76.070320129999999</v>
      </c>
      <c r="F79" s="21">
        <f t="shared" si="13"/>
        <v>652.77978040000005</v>
      </c>
      <c r="G79" s="9">
        <f t="shared" si="13"/>
        <v>1700</v>
      </c>
      <c r="H79" s="9">
        <f t="shared" si="6"/>
        <v>0</v>
      </c>
      <c r="I79" s="20">
        <f t="shared" si="7"/>
        <v>2201</v>
      </c>
      <c r="J79">
        <f t="shared" si="9"/>
        <v>2000</v>
      </c>
      <c r="K79">
        <f t="shared" si="8"/>
        <v>2100</v>
      </c>
      <c r="L79">
        <v>1700</v>
      </c>
      <c r="M79">
        <v>0</v>
      </c>
      <c r="N79">
        <v>0</v>
      </c>
    </row>
    <row r="80" spans="1:14" ht="14.25" x14ac:dyDescent="0.35">
      <c r="A80" s="6">
        <f t="shared" si="10"/>
        <v>44361.249999999811</v>
      </c>
      <c r="B80" s="70">
        <v>23.950826020554199</v>
      </c>
      <c r="C80" s="20">
        <f t="shared" si="11"/>
        <v>106.9136426</v>
      </c>
      <c r="D80" s="20">
        <f t="shared" si="12"/>
        <v>797.24548230000005</v>
      </c>
      <c r="E80" s="21">
        <f t="shared" si="13"/>
        <v>76.070320129999999</v>
      </c>
      <c r="F80" s="21">
        <f t="shared" si="13"/>
        <v>652.77978040000005</v>
      </c>
      <c r="G80" s="9">
        <f t="shared" si="13"/>
        <v>1700</v>
      </c>
      <c r="H80" s="9">
        <f t="shared" si="6"/>
        <v>0</v>
      </c>
      <c r="I80" s="20">
        <f t="shared" si="7"/>
        <v>2201</v>
      </c>
      <c r="J80">
        <f t="shared" si="9"/>
        <v>2000</v>
      </c>
      <c r="K80">
        <f t="shared" si="8"/>
        <v>2100</v>
      </c>
      <c r="L80">
        <v>1700</v>
      </c>
      <c r="M80">
        <v>0</v>
      </c>
      <c r="N80">
        <v>0</v>
      </c>
    </row>
    <row r="81" spans="1:14" ht="14.25" x14ac:dyDescent="0.35">
      <c r="A81" s="6">
        <f t="shared" si="10"/>
        <v>44361.291666666475</v>
      </c>
      <c r="B81" s="71">
        <v>28.745534823621501</v>
      </c>
      <c r="C81" s="20">
        <f t="shared" si="11"/>
        <v>106.9136426</v>
      </c>
      <c r="D81" s="20">
        <f t="shared" si="12"/>
        <v>797.24548230000005</v>
      </c>
      <c r="E81" s="21">
        <f t="shared" si="13"/>
        <v>76.070320129999999</v>
      </c>
      <c r="F81" s="21">
        <f t="shared" si="13"/>
        <v>652.77978040000005</v>
      </c>
      <c r="G81" s="9">
        <f t="shared" si="13"/>
        <v>1700</v>
      </c>
      <c r="H81" s="9">
        <f t="shared" si="6"/>
        <v>0</v>
      </c>
      <c r="I81" s="20">
        <f t="shared" si="7"/>
        <v>2201</v>
      </c>
      <c r="J81">
        <f t="shared" si="9"/>
        <v>2000</v>
      </c>
      <c r="K81">
        <f t="shared" si="8"/>
        <v>2100</v>
      </c>
      <c r="L81">
        <v>1700</v>
      </c>
      <c r="M81">
        <v>0</v>
      </c>
      <c r="N81">
        <v>0</v>
      </c>
    </row>
    <row r="82" spans="1:14" ht="14.25" x14ac:dyDescent="0.35">
      <c r="A82" s="6">
        <f t="shared" si="10"/>
        <v>44361.333333333139</v>
      </c>
      <c r="B82" s="72">
        <v>30.2567963391738</v>
      </c>
      <c r="C82" s="20">
        <f t="shared" si="11"/>
        <v>106.9136426</v>
      </c>
      <c r="D82" s="20">
        <f t="shared" si="12"/>
        <v>797.24548230000005</v>
      </c>
      <c r="E82" s="21">
        <f t="shared" si="13"/>
        <v>76.070320129999999</v>
      </c>
      <c r="F82" s="21">
        <f t="shared" si="13"/>
        <v>652.77978040000005</v>
      </c>
      <c r="G82" s="89">
        <v>2000</v>
      </c>
      <c r="H82" s="9">
        <f t="shared" si="6"/>
        <v>0</v>
      </c>
      <c r="I82" s="20">
        <f t="shared" si="7"/>
        <v>2201</v>
      </c>
      <c r="J82">
        <f t="shared" si="9"/>
        <v>2000</v>
      </c>
      <c r="K82">
        <f t="shared" si="8"/>
        <v>2100</v>
      </c>
      <c r="L82">
        <v>1700</v>
      </c>
      <c r="M82">
        <v>0</v>
      </c>
      <c r="N82">
        <v>0</v>
      </c>
    </row>
    <row r="83" spans="1:14" ht="14.25" x14ac:dyDescent="0.35">
      <c r="A83" s="6">
        <f t="shared" si="10"/>
        <v>44361.374999999804</v>
      </c>
      <c r="B83" s="73">
        <v>30.742993073399798</v>
      </c>
      <c r="C83" s="20">
        <f t="shared" si="11"/>
        <v>106.9136426</v>
      </c>
      <c r="D83" s="20">
        <f t="shared" si="12"/>
        <v>797.24548230000005</v>
      </c>
      <c r="E83" s="21">
        <f t="shared" si="13"/>
        <v>76.070320129999999</v>
      </c>
      <c r="F83" s="21">
        <f t="shared" si="13"/>
        <v>652.77978040000005</v>
      </c>
      <c r="G83" s="20">
        <f>G82</f>
        <v>2000</v>
      </c>
      <c r="H83" s="9">
        <f t="shared" si="6"/>
        <v>0</v>
      </c>
      <c r="I83" s="20">
        <f t="shared" si="7"/>
        <v>2201</v>
      </c>
      <c r="J83">
        <f t="shared" si="9"/>
        <v>2000</v>
      </c>
      <c r="K83">
        <f t="shared" si="8"/>
        <v>2100</v>
      </c>
      <c r="L83">
        <v>1700</v>
      </c>
      <c r="M83">
        <v>0</v>
      </c>
      <c r="N83">
        <v>0</v>
      </c>
    </row>
    <row r="84" spans="1:14" ht="14.25" x14ac:dyDescent="0.35">
      <c r="A84" s="6">
        <f t="shared" si="10"/>
        <v>44361.416666666468</v>
      </c>
      <c r="B84" s="74">
        <v>31.443926698575499</v>
      </c>
      <c r="C84" s="20">
        <f t="shared" si="11"/>
        <v>106.9136426</v>
      </c>
      <c r="D84" s="20">
        <f t="shared" si="12"/>
        <v>797.24548230000005</v>
      </c>
      <c r="E84" s="21">
        <f t="shared" si="13"/>
        <v>76.070320129999999</v>
      </c>
      <c r="F84" s="21">
        <f t="shared" si="13"/>
        <v>652.77978040000005</v>
      </c>
      <c r="G84" s="20">
        <f t="shared" si="13"/>
        <v>2000</v>
      </c>
      <c r="H84" s="9">
        <f t="shared" si="6"/>
        <v>0</v>
      </c>
      <c r="I84" s="20">
        <f t="shared" si="7"/>
        <v>2201</v>
      </c>
      <c r="J84">
        <f t="shared" si="9"/>
        <v>2000</v>
      </c>
      <c r="K84">
        <f t="shared" si="8"/>
        <v>2100</v>
      </c>
      <c r="L84">
        <v>1700</v>
      </c>
      <c r="M84">
        <v>0</v>
      </c>
      <c r="N84">
        <v>0</v>
      </c>
    </row>
    <row r="85" spans="1:14" ht="14.25" x14ac:dyDescent="0.35">
      <c r="A85" s="6">
        <f t="shared" si="10"/>
        <v>44361.458333333132</v>
      </c>
      <c r="B85" s="75">
        <v>32.217789833885199</v>
      </c>
      <c r="C85" s="20">
        <f t="shared" si="11"/>
        <v>106.9136426</v>
      </c>
      <c r="D85" s="20">
        <f t="shared" si="12"/>
        <v>797.24548230000005</v>
      </c>
      <c r="E85" s="21">
        <f t="shared" si="13"/>
        <v>76.070320129999999</v>
      </c>
      <c r="F85" s="21">
        <f t="shared" si="13"/>
        <v>652.77978040000005</v>
      </c>
      <c r="G85" s="20">
        <f t="shared" si="13"/>
        <v>2000</v>
      </c>
      <c r="H85" s="9">
        <f t="shared" si="6"/>
        <v>0</v>
      </c>
      <c r="I85" s="20">
        <f t="shared" si="7"/>
        <v>2201</v>
      </c>
      <c r="J85">
        <f t="shared" si="9"/>
        <v>2000</v>
      </c>
      <c r="K85">
        <f t="shared" si="8"/>
        <v>2100</v>
      </c>
      <c r="L85">
        <v>1700</v>
      </c>
      <c r="M85">
        <v>0</v>
      </c>
      <c r="N85">
        <v>0</v>
      </c>
    </row>
    <row r="86" spans="1:14" ht="14.25" x14ac:dyDescent="0.35">
      <c r="A86" s="6">
        <f t="shared" si="10"/>
        <v>44361.499999999796</v>
      </c>
      <c r="B86" s="76">
        <v>33.076737397684298</v>
      </c>
      <c r="C86" s="20">
        <f t="shared" si="11"/>
        <v>106.9136426</v>
      </c>
      <c r="D86" s="20">
        <f t="shared" si="12"/>
        <v>797.24548230000005</v>
      </c>
      <c r="E86" s="21">
        <f t="shared" si="13"/>
        <v>76.070320129999999</v>
      </c>
      <c r="F86" s="21">
        <f t="shared" si="13"/>
        <v>652.77978040000005</v>
      </c>
      <c r="G86" s="20">
        <f t="shared" si="13"/>
        <v>2000</v>
      </c>
      <c r="H86" s="9">
        <f t="shared" si="6"/>
        <v>0</v>
      </c>
      <c r="I86" s="20">
        <f t="shared" si="7"/>
        <v>2201</v>
      </c>
      <c r="J86">
        <f t="shared" si="9"/>
        <v>2000</v>
      </c>
      <c r="K86">
        <f t="shared" si="8"/>
        <v>2100</v>
      </c>
      <c r="L86">
        <v>1700</v>
      </c>
      <c r="M86">
        <v>0</v>
      </c>
      <c r="N86">
        <v>0</v>
      </c>
    </row>
    <row r="87" spans="1:14" ht="14.25" x14ac:dyDescent="0.35">
      <c r="A87" s="6">
        <f t="shared" si="10"/>
        <v>44361.541666666461</v>
      </c>
      <c r="B87" s="77">
        <v>34.2719710359898</v>
      </c>
      <c r="C87" s="20">
        <f t="shared" si="11"/>
        <v>106.9136426</v>
      </c>
      <c r="D87" s="20">
        <f t="shared" si="12"/>
        <v>797.24548230000005</v>
      </c>
      <c r="E87" s="21">
        <f t="shared" si="13"/>
        <v>76.070320129999999</v>
      </c>
      <c r="F87" s="21">
        <f t="shared" si="13"/>
        <v>652.77978040000005</v>
      </c>
      <c r="G87" s="20">
        <f t="shared" si="13"/>
        <v>2000</v>
      </c>
      <c r="H87" s="9">
        <f t="shared" si="6"/>
        <v>0</v>
      </c>
      <c r="I87" s="20">
        <f t="shared" si="7"/>
        <v>2201</v>
      </c>
      <c r="J87">
        <f t="shared" si="9"/>
        <v>2000</v>
      </c>
      <c r="K87">
        <f t="shared" si="8"/>
        <v>2100</v>
      </c>
      <c r="L87">
        <v>1700</v>
      </c>
      <c r="M87">
        <v>0</v>
      </c>
      <c r="N87">
        <v>0</v>
      </c>
    </row>
    <row r="88" spans="1:14" ht="14.25" x14ac:dyDescent="0.35">
      <c r="A88" s="6">
        <f t="shared" si="10"/>
        <v>44361.583333333125</v>
      </c>
      <c r="B88" s="78">
        <v>35.592805497303601</v>
      </c>
      <c r="C88" s="20">
        <f t="shared" si="11"/>
        <v>106.9136426</v>
      </c>
      <c r="D88" s="20">
        <f t="shared" si="12"/>
        <v>797.24548230000005</v>
      </c>
      <c r="E88" s="21">
        <f t="shared" si="13"/>
        <v>76.070320129999999</v>
      </c>
      <c r="F88" s="21">
        <f t="shared" si="13"/>
        <v>652.77978040000005</v>
      </c>
      <c r="G88" s="20">
        <f t="shared" si="13"/>
        <v>2000</v>
      </c>
      <c r="H88" s="9">
        <f t="shared" si="6"/>
        <v>0</v>
      </c>
      <c r="I88" s="20">
        <f t="shared" si="7"/>
        <v>2201</v>
      </c>
      <c r="J88">
        <f t="shared" si="9"/>
        <v>2000</v>
      </c>
      <c r="K88">
        <f t="shared" si="8"/>
        <v>2100</v>
      </c>
      <c r="L88">
        <v>1700</v>
      </c>
      <c r="M88">
        <v>0</v>
      </c>
      <c r="N88">
        <v>0</v>
      </c>
    </row>
    <row r="89" spans="1:14" ht="14.25" x14ac:dyDescent="0.35">
      <c r="A89" s="6">
        <f t="shared" si="10"/>
        <v>44361.624999999789</v>
      </c>
      <c r="B89" s="79">
        <v>37.282339148738799</v>
      </c>
      <c r="C89" s="20">
        <f t="shared" si="11"/>
        <v>106.9136426</v>
      </c>
      <c r="D89" s="20">
        <f t="shared" si="12"/>
        <v>797.24548230000005</v>
      </c>
      <c r="E89" s="21">
        <f t="shared" si="13"/>
        <v>76.070320129999999</v>
      </c>
      <c r="F89" s="21">
        <f t="shared" si="13"/>
        <v>652.77978040000005</v>
      </c>
      <c r="G89" s="20">
        <f t="shared" si="13"/>
        <v>2000</v>
      </c>
      <c r="H89" s="9">
        <f t="shared" si="6"/>
        <v>0</v>
      </c>
      <c r="I89" s="20">
        <f t="shared" si="7"/>
        <v>2201</v>
      </c>
      <c r="J89">
        <f t="shared" si="9"/>
        <v>2000</v>
      </c>
      <c r="K89">
        <f t="shared" si="8"/>
        <v>2100</v>
      </c>
      <c r="L89">
        <v>1700</v>
      </c>
      <c r="M89">
        <v>0</v>
      </c>
      <c r="N89">
        <v>0</v>
      </c>
    </row>
    <row r="90" spans="1:14" ht="14.25" x14ac:dyDescent="0.35">
      <c r="A90" s="6">
        <f t="shared" si="10"/>
        <v>44361.666666666453</v>
      </c>
      <c r="B90" s="80">
        <v>39.004285915788998</v>
      </c>
      <c r="C90" s="20">
        <f t="shared" si="11"/>
        <v>106.9136426</v>
      </c>
      <c r="D90" s="20">
        <f t="shared" si="12"/>
        <v>797.24548230000005</v>
      </c>
      <c r="E90" s="21">
        <f t="shared" si="13"/>
        <v>76.070320129999999</v>
      </c>
      <c r="F90" s="21">
        <f t="shared" si="13"/>
        <v>652.77978040000005</v>
      </c>
      <c r="G90" s="20">
        <f t="shared" si="13"/>
        <v>2000</v>
      </c>
      <c r="H90" s="9">
        <f t="shared" ref="H90:H153" si="14">H89</f>
        <v>0</v>
      </c>
      <c r="I90" s="20">
        <f t="shared" ref="I90:I153" si="15">I89</f>
        <v>2201</v>
      </c>
      <c r="J90">
        <f t="shared" si="9"/>
        <v>2000</v>
      </c>
      <c r="K90">
        <f t="shared" si="8"/>
        <v>2100</v>
      </c>
      <c r="L90">
        <v>1700</v>
      </c>
      <c r="M90">
        <v>0</v>
      </c>
      <c r="N90">
        <v>0</v>
      </c>
    </row>
    <row r="91" spans="1:14" ht="14.25" x14ac:dyDescent="0.35">
      <c r="A91" s="6">
        <f t="shared" si="10"/>
        <v>44361.708333333117</v>
      </c>
      <c r="B91" s="81">
        <v>40.961227771048399</v>
      </c>
      <c r="C91" s="20">
        <f t="shared" si="11"/>
        <v>106.9136426</v>
      </c>
      <c r="D91" s="20">
        <f t="shared" si="12"/>
        <v>797.24548230000005</v>
      </c>
      <c r="E91" s="21">
        <f t="shared" si="13"/>
        <v>76.070320129999999</v>
      </c>
      <c r="F91" s="21">
        <f t="shared" si="13"/>
        <v>652.77978040000005</v>
      </c>
      <c r="G91" s="89">
        <v>1700</v>
      </c>
      <c r="H91" s="9">
        <f t="shared" si="14"/>
        <v>0</v>
      </c>
      <c r="I91" s="20">
        <f t="shared" si="15"/>
        <v>2201</v>
      </c>
      <c r="J91">
        <f t="shared" si="9"/>
        <v>2000</v>
      </c>
      <c r="K91">
        <f t="shared" si="8"/>
        <v>2100</v>
      </c>
      <c r="L91">
        <v>1700</v>
      </c>
      <c r="M91">
        <v>0</v>
      </c>
      <c r="N91">
        <v>0</v>
      </c>
    </row>
    <row r="92" spans="1:14" ht="14.25" x14ac:dyDescent="0.35">
      <c r="A92" s="6">
        <f t="shared" si="10"/>
        <v>44361.749999999782</v>
      </c>
      <c r="B92" s="82">
        <v>40.892349900366398</v>
      </c>
      <c r="C92" s="20">
        <f t="shared" si="11"/>
        <v>106.9136426</v>
      </c>
      <c r="D92" s="20">
        <f t="shared" si="12"/>
        <v>797.24548230000005</v>
      </c>
      <c r="E92" s="21">
        <f t="shared" si="13"/>
        <v>76.070320129999999</v>
      </c>
      <c r="F92" s="21">
        <f t="shared" si="13"/>
        <v>652.77978040000005</v>
      </c>
      <c r="G92" s="9">
        <f t="shared" si="13"/>
        <v>1700</v>
      </c>
      <c r="H92" s="9">
        <f t="shared" si="14"/>
        <v>0</v>
      </c>
      <c r="I92" s="20">
        <f t="shared" si="15"/>
        <v>2201</v>
      </c>
      <c r="J92">
        <f t="shared" si="9"/>
        <v>2000</v>
      </c>
      <c r="K92">
        <f t="shared" si="8"/>
        <v>2100</v>
      </c>
      <c r="L92">
        <v>1700</v>
      </c>
      <c r="M92">
        <v>0</v>
      </c>
      <c r="N92">
        <v>0</v>
      </c>
    </row>
    <row r="93" spans="1:14" ht="14.25" x14ac:dyDescent="0.35">
      <c r="A93" s="6">
        <f t="shared" si="10"/>
        <v>44361.791666666446</v>
      </c>
      <c r="B93" s="83">
        <v>40.065815452182299</v>
      </c>
      <c r="C93" s="20">
        <f t="shared" si="11"/>
        <v>106.9136426</v>
      </c>
      <c r="D93" s="20">
        <f t="shared" si="12"/>
        <v>797.24548230000005</v>
      </c>
      <c r="E93" s="21">
        <f t="shared" si="13"/>
        <v>76.070320129999999</v>
      </c>
      <c r="F93" s="21">
        <f t="shared" si="13"/>
        <v>652.77978040000005</v>
      </c>
      <c r="G93" s="9">
        <f t="shared" si="13"/>
        <v>1700</v>
      </c>
      <c r="H93" s="9">
        <f t="shared" si="14"/>
        <v>0</v>
      </c>
      <c r="I93" s="20">
        <f t="shared" si="15"/>
        <v>2201</v>
      </c>
      <c r="J93">
        <f t="shared" si="9"/>
        <v>2000</v>
      </c>
      <c r="K93">
        <f t="shared" si="8"/>
        <v>2100</v>
      </c>
      <c r="L93">
        <v>1700</v>
      </c>
      <c r="M93">
        <v>0</v>
      </c>
      <c r="N93">
        <v>0</v>
      </c>
    </row>
    <row r="94" spans="1:14" ht="14.25" x14ac:dyDescent="0.35">
      <c r="A94" s="6">
        <f t="shared" si="10"/>
        <v>44361.83333333311</v>
      </c>
      <c r="B94" s="84">
        <v>39.154196575508699</v>
      </c>
      <c r="C94" s="20">
        <f t="shared" si="11"/>
        <v>106.9136426</v>
      </c>
      <c r="D94" s="20">
        <f t="shared" si="12"/>
        <v>797.24548230000005</v>
      </c>
      <c r="E94" s="21">
        <f t="shared" si="13"/>
        <v>76.070320129999999</v>
      </c>
      <c r="F94" s="21">
        <f t="shared" si="13"/>
        <v>652.77978040000005</v>
      </c>
      <c r="G94" s="9">
        <f t="shared" si="13"/>
        <v>1700</v>
      </c>
      <c r="H94" s="9">
        <f t="shared" si="14"/>
        <v>0</v>
      </c>
      <c r="I94" s="20">
        <f t="shared" si="15"/>
        <v>2201</v>
      </c>
      <c r="J94">
        <f t="shared" si="9"/>
        <v>2000</v>
      </c>
      <c r="K94">
        <f t="shared" si="8"/>
        <v>2100</v>
      </c>
      <c r="L94">
        <v>1700</v>
      </c>
      <c r="M94">
        <v>0</v>
      </c>
      <c r="N94">
        <v>0</v>
      </c>
    </row>
    <row r="95" spans="1:14" ht="14.25" x14ac:dyDescent="0.35">
      <c r="A95" s="6">
        <f t="shared" si="10"/>
        <v>44361.874999999774</v>
      </c>
      <c r="B95" s="85">
        <v>35.791335830445902</v>
      </c>
      <c r="C95" s="20">
        <f t="shared" si="11"/>
        <v>106.9136426</v>
      </c>
      <c r="D95" s="20">
        <f t="shared" si="12"/>
        <v>797.24548230000005</v>
      </c>
      <c r="E95" s="21">
        <f t="shared" si="13"/>
        <v>76.070320129999999</v>
      </c>
      <c r="F95" s="21">
        <f t="shared" si="13"/>
        <v>652.77978040000005</v>
      </c>
      <c r="G95" s="9">
        <f t="shared" si="13"/>
        <v>1700</v>
      </c>
      <c r="H95" s="9">
        <f t="shared" si="14"/>
        <v>0</v>
      </c>
      <c r="I95" s="20">
        <f t="shared" si="15"/>
        <v>2201</v>
      </c>
      <c r="J95">
        <f t="shared" si="9"/>
        <v>2000</v>
      </c>
      <c r="K95">
        <f t="shared" si="8"/>
        <v>2100</v>
      </c>
      <c r="L95">
        <v>1700</v>
      </c>
      <c r="M95">
        <v>0</v>
      </c>
      <c r="N95">
        <v>0</v>
      </c>
    </row>
    <row r="96" spans="1:14" ht="14.25" x14ac:dyDescent="0.35">
      <c r="A96" s="6">
        <f t="shared" si="10"/>
        <v>44361.916666666439</v>
      </c>
      <c r="B96" s="86">
        <v>30.499894706286799</v>
      </c>
      <c r="C96" s="20">
        <f t="shared" si="11"/>
        <v>106.9136426</v>
      </c>
      <c r="D96" s="20">
        <f t="shared" si="12"/>
        <v>797.24548230000005</v>
      </c>
      <c r="E96" s="21">
        <f t="shared" si="13"/>
        <v>76.070320129999999</v>
      </c>
      <c r="F96" s="21">
        <f t="shared" si="13"/>
        <v>652.77978040000005</v>
      </c>
      <c r="G96" s="9">
        <f t="shared" si="13"/>
        <v>1700</v>
      </c>
      <c r="H96" s="9">
        <f t="shared" si="14"/>
        <v>0</v>
      </c>
      <c r="I96" s="20">
        <f t="shared" si="15"/>
        <v>2201</v>
      </c>
      <c r="J96">
        <f t="shared" si="9"/>
        <v>2000</v>
      </c>
      <c r="K96">
        <f t="shared" si="8"/>
        <v>2100</v>
      </c>
      <c r="L96">
        <v>1700</v>
      </c>
      <c r="M96">
        <v>0</v>
      </c>
      <c r="N96">
        <v>0</v>
      </c>
    </row>
    <row r="97" spans="1:14" ht="14.25" x14ac:dyDescent="0.35">
      <c r="A97" s="6">
        <f t="shared" si="10"/>
        <v>44361.958333333103</v>
      </c>
      <c r="B97" s="87">
        <v>23.980994316803901</v>
      </c>
      <c r="C97" s="20">
        <f t="shared" si="11"/>
        <v>106.9136426</v>
      </c>
      <c r="D97" s="20">
        <f t="shared" si="12"/>
        <v>797.24548230000005</v>
      </c>
      <c r="E97" s="21">
        <f t="shared" si="13"/>
        <v>76.070320129999999</v>
      </c>
      <c r="F97" s="21">
        <f t="shared" si="13"/>
        <v>652.77978040000005</v>
      </c>
      <c r="G97" s="9">
        <f t="shared" si="13"/>
        <v>1700</v>
      </c>
      <c r="H97" s="9">
        <f t="shared" si="14"/>
        <v>0</v>
      </c>
      <c r="I97" s="20">
        <f t="shared" si="15"/>
        <v>2201</v>
      </c>
      <c r="J97">
        <f t="shared" si="9"/>
        <v>2000</v>
      </c>
      <c r="K97">
        <f t="shared" si="8"/>
        <v>2100</v>
      </c>
      <c r="L97">
        <v>1700</v>
      </c>
      <c r="M97">
        <v>0</v>
      </c>
      <c r="N97">
        <v>0</v>
      </c>
    </row>
    <row r="98" spans="1:14" ht="14.25" x14ac:dyDescent="0.35">
      <c r="A98" s="6">
        <f t="shared" si="10"/>
        <v>44361.999999999767</v>
      </c>
      <c r="B98" s="64">
        <v>23.438032168393502</v>
      </c>
      <c r="C98" s="16">
        <f>'Mike O. additions'!A31</f>
        <v>104.2060292</v>
      </c>
      <c r="D98" s="16">
        <f>'Mike O. additions'!B31</f>
        <v>856.32716630000004</v>
      </c>
      <c r="E98" s="21">
        <f t="shared" si="13"/>
        <v>76.070320129999999</v>
      </c>
      <c r="F98" s="21">
        <f t="shared" si="13"/>
        <v>652.77978040000005</v>
      </c>
      <c r="G98" s="9">
        <f t="shared" si="13"/>
        <v>1700</v>
      </c>
      <c r="H98" s="9">
        <f t="shared" si="14"/>
        <v>0</v>
      </c>
      <c r="I98" s="20">
        <f t="shared" si="15"/>
        <v>2201</v>
      </c>
      <c r="J98">
        <f t="shared" si="9"/>
        <v>2000</v>
      </c>
      <c r="K98">
        <f t="shared" si="8"/>
        <v>2100</v>
      </c>
      <c r="L98">
        <v>1700</v>
      </c>
      <c r="M98">
        <v>0</v>
      </c>
      <c r="N98">
        <v>0</v>
      </c>
    </row>
    <row r="99" spans="1:14" ht="14.25" x14ac:dyDescent="0.35">
      <c r="A99" s="6">
        <f t="shared" si="10"/>
        <v>44362.041666666431</v>
      </c>
      <c r="B99" s="65">
        <v>22.414126694733099</v>
      </c>
      <c r="C99" s="20">
        <f t="shared" si="11"/>
        <v>104.2060292</v>
      </c>
      <c r="D99" s="20">
        <f t="shared" si="12"/>
        <v>856.32716630000004</v>
      </c>
      <c r="E99" s="21">
        <f t="shared" si="13"/>
        <v>76.070320129999999</v>
      </c>
      <c r="F99" s="21">
        <f t="shared" si="13"/>
        <v>652.77978040000005</v>
      </c>
      <c r="G99" s="9">
        <f t="shared" si="13"/>
        <v>1700</v>
      </c>
      <c r="H99" s="9">
        <f t="shared" si="14"/>
        <v>0</v>
      </c>
      <c r="I99" s="20">
        <f t="shared" si="15"/>
        <v>2201</v>
      </c>
      <c r="J99">
        <f t="shared" si="9"/>
        <v>2000</v>
      </c>
      <c r="K99">
        <f t="shared" si="8"/>
        <v>2100</v>
      </c>
      <c r="L99">
        <v>1700</v>
      </c>
      <c r="M99">
        <v>0</v>
      </c>
      <c r="N99">
        <v>0</v>
      </c>
    </row>
    <row r="100" spans="1:14" ht="14.25" x14ac:dyDescent="0.35">
      <c r="A100" s="6">
        <f t="shared" si="10"/>
        <v>44362.083333333096</v>
      </c>
      <c r="B100" s="66">
        <v>21.866692085053199</v>
      </c>
      <c r="C100" s="20">
        <f t="shared" si="11"/>
        <v>104.2060292</v>
      </c>
      <c r="D100" s="20">
        <f t="shared" si="12"/>
        <v>856.32716630000004</v>
      </c>
      <c r="E100" s="21">
        <f t="shared" si="13"/>
        <v>76.070320129999999</v>
      </c>
      <c r="F100" s="21">
        <f t="shared" si="13"/>
        <v>652.77978040000005</v>
      </c>
      <c r="G100" s="9">
        <f t="shared" si="13"/>
        <v>1700</v>
      </c>
      <c r="H100" s="9">
        <f t="shared" si="14"/>
        <v>0</v>
      </c>
      <c r="I100" s="20">
        <f t="shared" si="15"/>
        <v>2201</v>
      </c>
      <c r="J100">
        <f t="shared" si="9"/>
        <v>2000</v>
      </c>
      <c r="K100">
        <f t="shared" si="8"/>
        <v>2100</v>
      </c>
      <c r="L100">
        <v>1700</v>
      </c>
      <c r="M100">
        <v>0</v>
      </c>
      <c r="N100">
        <v>0</v>
      </c>
    </row>
    <row r="101" spans="1:14" ht="14.25" x14ac:dyDescent="0.35">
      <c r="A101" s="6">
        <f t="shared" si="10"/>
        <v>44362.12499999976</v>
      </c>
      <c r="B101" s="67">
        <v>21.658869686934</v>
      </c>
      <c r="C101" s="20">
        <f t="shared" si="11"/>
        <v>104.2060292</v>
      </c>
      <c r="D101" s="20">
        <f t="shared" si="12"/>
        <v>856.32716630000004</v>
      </c>
      <c r="E101" s="21">
        <f t="shared" si="13"/>
        <v>76.070320129999999</v>
      </c>
      <c r="F101" s="21">
        <f t="shared" si="13"/>
        <v>652.77978040000005</v>
      </c>
      <c r="G101" s="9">
        <f t="shared" si="13"/>
        <v>1700</v>
      </c>
      <c r="H101" s="9">
        <f t="shared" si="14"/>
        <v>0</v>
      </c>
      <c r="I101" s="20">
        <f t="shared" si="15"/>
        <v>2201</v>
      </c>
      <c r="J101">
        <f t="shared" si="9"/>
        <v>2000</v>
      </c>
      <c r="K101">
        <f t="shared" si="8"/>
        <v>2100</v>
      </c>
      <c r="L101">
        <v>1700</v>
      </c>
      <c r="M101">
        <v>0</v>
      </c>
      <c r="N101">
        <v>0</v>
      </c>
    </row>
    <row r="102" spans="1:14" ht="14.25" x14ac:dyDescent="0.35">
      <c r="A102" s="6">
        <f t="shared" si="10"/>
        <v>44362.166666666424</v>
      </c>
      <c r="B102" s="68">
        <v>21.900484344910002</v>
      </c>
      <c r="C102" s="20">
        <f t="shared" si="11"/>
        <v>104.2060292</v>
      </c>
      <c r="D102" s="20">
        <f t="shared" si="12"/>
        <v>856.32716630000004</v>
      </c>
      <c r="E102" s="21">
        <f t="shared" si="13"/>
        <v>76.070320129999999</v>
      </c>
      <c r="F102" s="21">
        <f t="shared" si="13"/>
        <v>652.77978040000005</v>
      </c>
      <c r="G102" s="9">
        <f t="shared" si="13"/>
        <v>1700</v>
      </c>
      <c r="H102" s="9">
        <f t="shared" si="14"/>
        <v>0</v>
      </c>
      <c r="I102" s="20">
        <f t="shared" si="15"/>
        <v>2201</v>
      </c>
      <c r="J102">
        <f t="shared" si="9"/>
        <v>2000</v>
      </c>
      <c r="K102">
        <f t="shared" si="8"/>
        <v>2100</v>
      </c>
      <c r="L102">
        <v>1700</v>
      </c>
      <c r="M102">
        <v>0</v>
      </c>
      <c r="N102">
        <v>0</v>
      </c>
    </row>
    <row r="103" spans="1:14" ht="14.25" x14ac:dyDescent="0.35">
      <c r="A103" s="6">
        <f t="shared" si="10"/>
        <v>44362.208333333088</v>
      </c>
      <c r="B103" s="69">
        <v>23.1676940895393</v>
      </c>
      <c r="C103" s="20">
        <f t="shared" si="11"/>
        <v>104.2060292</v>
      </c>
      <c r="D103" s="20">
        <f t="shared" si="12"/>
        <v>856.32716630000004</v>
      </c>
      <c r="E103" s="21">
        <f t="shared" si="13"/>
        <v>76.070320129999999</v>
      </c>
      <c r="F103" s="21">
        <f t="shared" si="13"/>
        <v>652.77978040000005</v>
      </c>
      <c r="G103" s="9">
        <f t="shared" si="13"/>
        <v>1700</v>
      </c>
      <c r="H103" s="9">
        <f t="shared" si="14"/>
        <v>0</v>
      </c>
      <c r="I103" s="20">
        <f t="shared" si="15"/>
        <v>2201</v>
      </c>
      <c r="J103">
        <f t="shared" si="9"/>
        <v>2000</v>
      </c>
      <c r="K103">
        <f t="shared" si="8"/>
        <v>2100</v>
      </c>
      <c r="L103">
        <v>1700</v>
      </c>
      <c r="M103">
        <v>0</v>
      </c>
      <c r="N103">
        <v>0</v>
      </c>
    </row>
    <row r="104" spans="1:14" ht="14.25" x14ac:dyDescent="0.35">
      <c r="A104" s="6">
        <f t="shared" si="10"/>
        <v>44362.249999999753</v>
      </c>
      <c r="B104" s="70">
        <v>25.076956771447399</v>
      </c>
      <c r="C104" s="20">
        <f t="shared" si="11"/>
        <v>104.2060292</v>
      </c>
      <c r="D104" s="20">
        <f t="shared" si="12"/>
        <v>856.32716630000004</v>
      </c>
      <c r="E104" s="21">
        <f t="shared" si="13"/>
        <v>76.070320129999999</v>
      </c>
      <c r="F104" s="21">
        <f t="shared" si="13"/>
        <v>652.77978040000005</v>
      </c>
      <c r="G104" s="9">
        <f t="shared" si="13"/>
        <v>1700</v>
      </c>
      <c r="H104" s="9">
        <f t="shared" si="14"/>
        <v>0</v>
      </c>
      <c r="I104" s="20">
        <f t="shared" si="15"/>
        <v>2201</v>
      </c>
      <c r="J104">
        <f t="shared" si="9"/>
        <v>2000</v>
      </c>
      <c r="K104">
        <f t="shared" si="8"/>
        <v>2100</v>
      </c>
      <c r="L104">
        <v>1700</v>
      </c>
      <c r="M104">
        <v>0</v>
      </c>
      <c r="N104">
        <v>0</v>
      </c>
    </row>
    <row r="105" spans="1:14" ht="14.25" x14ac:dyDescent="0.35">
      <c r="A105" s="6">
        <f t="shared" si="10"/>
        <v>44362.291666666417</v>
      </c>
      <c r="B105" s="71">
        <v>28.510485895728099</v>
      </c>
      <c r="C105" s="20">
        <f t="shared" si="11"/>
        <v>104.2060292</v>
      </c>
      <c r="D105" s="20">
        <f t="shared" si="12"/>
        <v>856.32716630000004</v>
      </c>
      <c r="E105" s="21">
        <f t="shared" si="13"/>
        <v>76.070320129999999</v>
      </c>
      <c r="F105" s="21">
        <f t="shared" si="13"/>
        <v>652.77978040000005</v>
      </c>
      <c r="G105" s="9">
        <f t="shared" si="13"/>
        <v>1700</v>
      </c>
      <c r="H105" s="9">
        <f t="shared" si="14"/>
        <v>0</v>
      </c>
      <c r="I105" s="20">
        <f t="shared" si="15"/>
        <v>2201</v>
      </c>
      <c r="J105">
        <f t="shared" si="9"/>
        <v>2000</v>
      </c>
      <c r="K105">
        <f t="shared" si="8"/>
        <v>2100</v>
      </c>
      <c r="L105">
        <v>1700</v>
      </c>
      <c r="M105">
        <v>0</v>
      </c>
      <c r="N105">
        <v>0</v>
      </c>
    </row>
    <row r="106" spans="1:14" ht="14.25" x14ac:dyDescent="0.35">
      <c r="A106" s="6">
        <f t="shared" si="10"/>
        <v>44362.333333333081</v>
      </c>
      <c r="B106" s="72">
        <v>29.8153452137214</v>
      </c>
      <c r="C106" s="20">
        <f t="shared" si="11"/>
        <v>104.2060292</v>
      </c>
      <c r="D106" s="20">
        <f t="shared" si="12"/>
        <v>856.32716630000004</v>
      </c>
      <c r="E106" s="21">
        <f t="shared" si="13"/>
        <v>76.070320129999999</v>
      </c>
      <c r="F106" s="21">
        <f t="shared" si="13"/>
        <v>652.77978040000005</v>
      </c>
      <c r="G106" s="89">
        <v>1800</v>
      </c>
      <c r="H106" s="9">
        <f t="shared" si="14"/>
        <v>0</v>
      </c>
      <c r="I106" s="20">
        <f t="shared" si="15"/>
        <v>2201</v>
      </c>
      <c r="J106">
        <f t="shared" si="9"/>
        <v>2000</v>
      </c>
      <c r="K106">
        <f t="shared" si="8"/>
        <v>2100</v>
      </c>
      <c r="L106">
        <v>1700</v>
      </c>
      <c r="M106">
        <v>0</v>
      </c>
      <c r="N106">
        <v>0</v>
      </c>
    </row>
    <row r="107" spans="1:14" ht="14.25" x14ac:dyDescent="0.35">
      <c r="A107" s="6">
        <f t="shared" si="10"/>
        <v>44362.374999999745</v>
      </c>
      <c r="B107" s="73">
        <v>29.9940930655013</v>
      </c>
      <c r="C107" s="20">
        <f t="shared" si="11"/>
        <v>104.2060292</v>
      </c>
      <c r="D107" s="20">
        <f t="shared" si="12"/>
        <v>856.32716630000004</v>
      </c>
      <c r="E107" s="21">
        <f t="shared" si="13"/>
        <v>76.070320129999999</v>
      </c>
      <c r="F107" s="21">
        <f t="shared" si="13"/>
        <v>652.77978040000005</v>
      </c>
      <c r="G107" s="20">
        <f>G106</f>
        <v>1800</v>
      </c>
      <c r="H107" s="9">
        <f t="shared" si="14"/>
        <v>0</v>
      </c>
      <c r="I107" s="20">
        <f t="shared" si="15"/>
        <v>2201</v>
      </c>
      <c r="J107">
        <f t="shared" si="9"/>
        <v>2000</v>
      </c>
      <c r="K107">
        <f t="shared" si="8"/>
        <v>2100</v>
      </c>
      <c r="L107">
        <v>1700</v>
      </c>
      <c r="M107">
        <v>0</v>
      </c>
      <c r="N107">
        <v>0</v>
      </c>
    </row>
    <row r="108" spans="1:14" ht="14.25" x14ac:dyDescent="0.35">
      <c r="A108" s="6">
        <f t="shared" si="10"/>
        <v>44362.41666666641</v>
      </c>
      <c r="B108" s="74">
        <v>30.378400946828101</v>
      </c>
      <c r="C108" s="20">
        <f t="shared" si="11"/>
        <v>104.2060292</v>
      </c>
      <c r="D108" s="20">
        <f t="shared" si="12"/>
        <v>856.32716630000004</v>
      </c>
      <c r="E108" s="21">
        <f t="shared" si="13"/>
        <v>76.070320129999999</v>
      </c>
      <c r="F108" s="21">
        <f t="shared" si="13"/>
        <v>652.77978040000005</v>
      </c>
      <c r="G108" s="20">
        <f t="shared" si="13"/>
        <v>1800</v>
      </c>
      <c r="H108" s="9">
        <f t="shared" si="14"/>
        <v>0</v>
      </c>
      <c r="I108" s="20">
        <f t="shared" si="15"/>
        <v>2201</v>
      </c>
      <c r="J108">
        <f t="shared" si="9"/>
        <v>2000</v>
      </c>
      <c r="K108">
        <f t="shared" si="8"/>
        <v>2100</v>
      </c>
      <c r="L108">
        <v>1700</v>
      </c>
      <c r="M108">
        <v>0</v>
      </c>
      <c r="N108">
        <v>0</v>
      </c>
    </row>
    <row r="109" spans="1:14" ht="14.25" x14ac:dyDescent="0.35">
      <c r="A109" s="6">
        <f t="shared" si="10"/>
        <v>44362.458333333074</v>
      </c>
      <c r="B109" s="75">
        <v>31.057642783591699</v>
      </c>
      <c r="C109" s="20">
        <f t="shared" si="11"/>
        <v>104.2060292</v>
      </c>
      <c r="D109" s="20">
        <f t="shared" si="12"/>
        <v>856.32716630000004</v>
      </c>
      <c r="E109" s="21">
        <f t="shared" si="13"/>
        <v>76.070320129999999</v>
      </c>
      <c r="F109" s="21">
        <f t="shared" si="13"/>
        <v>652.77978040000005</v>
      </c>
      <c r="G109" s="20">
        <f t="shared" si="13"/>
        <v>1800</v>
      </c>
      <c r="H109" s="9">
        <f t="shared" si="14"/>
        <v>0</v>
      </c>
      <c r="I109" s="20">
        <f t="shared" si="15"/>
        <v>2201</v>
      </c>
      <c r="J109">
        <f t="shared" si="9"/>
        <v>2000</v>
      </c>
      <c r="K109">
        <f t="shared" si="8"/>
        <v>2100</v>
      </c>
      <c r="L109">
        <v>1700</v>
      </c>
      <c r="M109">
        <v>0</v>
      </c>
      <c r="N109">
        <v>0</v>
      </c>
    </row>
    <row r="110" spans="1:14" ht="14.25" x14ac:dyDescent="0.35">
      <c r="A110" s="6">
        <f t="shared" si="10"/>
        <v>44362.499999999738</v>
      </c>
      <c r="B110" s="76">
        <v>31.830727242539801</v>
      </c>
      <c r="C110" s="20">
        <f t="shared" si="11"/>
        <v>104.2060292</v>
      </c>
      <c r="D110" s="20">
        <f t="shared" si="12"/>
        <v>856.32716630000004</v>
      </c>
      <c r="E110" s="21">
        <f t="shared" si="13"/>
        <v>76.070320129999999</v>
      </c>
      <c r="F110" s="21">
        <f t="shared" si="13"/>
        <v>652.77978040000005</v>
      </c>
      <c r="G110" s="20">
        <f t="shared" si="13"/>
        <v>1800</v>
      </c>
      <c r="H110" s="9">
        <f t="shared" si="14"/>
        <v>0</v>
      </c>
      <c r="I110" s="20">
        <f t="shared" si="15"/>
        <v>2201</v>
      </c>
      <c r="J110">
        <f t="shared" si="9"/>
        <v>2000</v>
      </c>
      <c r="K110">
        <f t="shared" si="8"/>
        <v>2100</v>
      </c>
      <c r="L110">
        <v>1700</v>
      </c>
      <c r="M110">
        <v>0</v>
      </c>
      <c r="N110">
        <v>0</v>
      </c>
    </row>
    <row r="111" spans="1:14" ht="14.25" x14ac:dyDescent="0.35">
      <c r="A111" s="6">
        <f t="shared" si="10"/>
        <v>44362.541666666402</v>
      </c>
      <c r="B111" s="77">
        <v>32.845121301390797</v>
      </c>
      <c r="C111" s="20">
        <f t="shared" si="11"/>
        <v>104.2060292</v>
      </c>
      <c r="D111" s="20">
        <f t="shared" si="12"/>
        <v>856.32716630000004</v>
      </c>
      <c r="E111" s="21">
        <f t="shared" si="13"/>
        <v>76.070320129999999</v>
      </c>
      <c r="F111" s="21">
        <f t="shared" si="13"/>
        <v>652.77978040000005</v>
      </c>
      <c r="G111" s="20">
        <f t="shared" si="13"/>
        <v>1800</v>
      </c>
      <c r="H111" s="9">
        <f t="shared" si="14"/>
        <v>0</v>
      </c>
      <c r="I111" s="20">
        <f t="shared" si="15"/>
        <v>2201</v>
      </c>
      <c r="J111">
        <f t="shared" si="9"/>
        <v>2000</v>
      </c>
      <c r="K111">
        <f t="shared" si="8"/>
        <v>2100</v>
      </c>
      <c r="L111">
        <v>1700</v>
      </c>
      <c r="M111">
        <v>0</v>
      </c>
      <c r="N111">
        <v>0</v>
      </c>
    </row>
    <row r="112" spans="1:14" ht="14.25" x14ac:dyDescent="0.35">
      <c r="A112" s="6">
        <f t="shared" si="10"/>
        <v>44362.583333333067</v>
      </c>
      <c r="B112" s="78">
        <v>34.163386708267602</v>
      </c>
      <c r="C112" s="20">
        <f t="shared" si="11"/>
        <v>104.2060292</v>
      </c>
      <c r="D112" s="20">
        <f t="shared" si="12"/>
        <v>856.32716630000004</v>
      </c>
      <c r="E112" s="21">
        <f t="shared" si="13"/>
        <v>76.070320129999999</v>
      </c>
      <c r="F112" s="21">
        <f t="shared" si="13"/>
        <v>652.77978040000005</v>
      </c>
      <c r="G112" s="20">
        <f t="shared" si="13"/>
        <v>1800</v>
      </c>
      <c r="H112" s="9">
        <f t="shared" si="14"/>
        <v>0</v>
      </c>
      <c r="I112" s="20">
        <f t="shared" si="15"/>
        <v>2201</v>
      </c>
      <c r="J112">
        <f t="shared" si="9"/>
        <v>2000</v>
      </c>
      <c r="K112">
        <f t="shared" si="8"/>
        <v>2100</v>
      </c>
      <c r="L112">
        <v>1700</v>
      </c>
      <c r="M112">
        <v>0</v>
      </c>
      <c r="N112">
        <v>0</v>
      </c>
    </row>
    <row r="113" spans="1:14" ht="14.25" x14ac:dyDescent="0.35">
      <c r="A113" s="6">
        <f t="shared" si="10"/>
        <v>44362.624999999731</v>
      </c>
      <c r="B113" s="79">
        <v>35.892772174238097</v>
      </c>
      <c r="C113" s="20">
        <f t="shared" si="11"/>
        <v>104.2060292</v>
      </c>
      <c r="D113" s="20">
        <f t="shared" si="12"/>
        <v>856.32716630000004</v>
      </c>
      <c r="E113" s="21">
        <f t="shared" si="13"/>
        <v>76.070320129999999</v>
      </c>
      <c r="F113" s="21">
        <f t="shared" si="13"/>
        <v>652.77978040000005</v>
      </c>
      <c r="G113" s="20">
        <f t="shared" si="13"/>
        <v>1800</v>
      </c>
      <c r="H113" s="9">
        <f t="shared" si="14"/>
        <v>0</v>
      </c>
      <c r="I113" s="20">
        <f t="shared" si="15"/>
        <v>2201</v>
      </c>
      <c r="J113">
        <f t="shared" si="9"/>
        <v>2000</v>
      </c>
      <c r="K113">
        <f t="shared" si="8"/>
        <v>2100</v>
      </c>
      <c r="L113">
        <v>1700</v>
      </c>
      <c r="M113">
        <v>0</v>
      </c>
      <c r="N113">
        <v>0</v>
      </c>
    </row>
    <row r="114" spans="1:14" ht="14.25" x14ac:dyDescent="0.35">
      <c r="A114" s="6">
        <f t="shared" si="10"/>
        <v>44362.666666666395</v>
      </c>
      <c r="B114" s="80">
        <v>37.680250692037198</v>
      </c>
      <c r="C114" s="20">
        <f t="shared" si="11"/>
        <v>104.2060292</v>
      </c>
      <c r="D114" s="20">
        <f t="shared" si="12"/>
        <v>856.32716630000004</v>
      </c>
      <c r="E114" s="21">
        <f t="shared" si="13"/>
        <v>76.070320129999999</v>
      </c>
      <c r="F114" s="21">
        <f t="shared" si="13"/>
        <v>652.77978040000005</v>
      </c>
      <c r="G114" s="20">
        <f t="shared" si="13"/>
        <v>1800</v>
      </c>
      <c r="H114" s="9">
        <f t="shared" si="14"/>
        <v>0</v>
      </c>
      <c r="I114" s="20">
        <f t="shared" si="15"/>
        <v>2201</v>
      </c>
      <c r="J114">
        <f t="shared" si="9"/>
        <v>2000</v>
      </c>
      <c r="K114">
        <f t="shared" si="8"/>
        <v>2100</v>
      </c>
      <c r="L114">
        <v>1700</v>
      </c>
      <c r="M114">
        <v>0</v>
      </c>
      <c r="N114">
        <v>0</v>
      </c>
    </row>
    <row r="115" spans="1:14" ht="14.25" x14ac:dyDescent="0.35">
      <c r="A115" s="6">
        <f t="shared" si="10"/>
        <v>44362.708333333059</v>
      </c>
      <c r="B115" s="81">
        <v>39.494541387603199</v>
      </c>
      <c r="C115" s="20">
        <f t="shared" si="11"/>
        <v>104.2060292</v>
      </c>
      <c r="D115" s="20">
        <f t="shared" si="12"/>
        <v>856.32716630000004</v>
      </c>
      <c r="E115" s="21">
        <f t="shared" si="13"/>
        <v>76.070320129999999</v>
      </c>
      <c r="F115" s="21">
        <f t="shared" si="13"/>
        <v>652.77978040000005</v>
      </c>
      <c r="G115" s="89">
        <v>1700</v>
      </c>
      <c r="H115" s="9">
        <f t="shared" si="14"/>
        <v>0</v>
      </c>
      <c r="I115" s="20">
        <f t="shared" si="15"/>
        <v>2201</v>
      </c>
      <c r="J115">
        <f t="shared" si="9"/>
        <v>2000</v>
      </c>
      <c r="K115">
        <f t="shared" si="8"/>
        <v>2100</v>
      </c>
      <c r="L115">
        <v>1700</v>
      </c>
      <c r="M115">
        <v>0</v>
      </c>
      <c r="N115">
        <v>0</v>
      </c>
    </row>
    <row r="116" spans="1:14" ht="14.25" x14ac:dyDescent="0.35">
      <c r="A116" s="6">
        <f t="shared" si="10"/>
        <v>44362.749999999724</v>
      </c>
      <c r="B116" s="82">
        <v>39.731382291211602</v>
      </c>
      <c r="C116" s="20">
        <f t="shared" si="11"/>
        <v>104.2060292</v>
      </c>
      <c r="D116" s="20">
        <f t="shared" si="12"/>
        <v>856.32716630000004</v>
      </c>
      <c r="E116" s="21">
        <f t="shared" si="13"/>
        <v>76.070320129999999</v>
      </c>
      <c r="F116" s="21">
        <f t="shared" si="13"/>
        <v>652.77978040000005</v>
      </c>
      <c r="G116" s="9">
        <f t="shared" si="13"/>
        <v>1700</v>
      </c>
      <c r="H116" s="9">
        <f t="shared" si="14"/>
        <v>0</v>
      </c>
      <c r="I116" s="20">
        <f t="shared" si="15"/>
        <v>2201</v>
      </c>
      <c r="J116">
        <f t="shared" si="9"/>
        <v>2000</v>
      </c>
      <c r="K116">
        <f t="shared" si="8"/>
        <v>2100</v>
      </c>
      <c r="L116">
        <v>1700</v>
      </c>
      <c r="M116">
        <v>0</v>
      </c>
      <c r="N116">
        <v>0</v>
      </c>
    </row>
    <row r="117" spans="1:14" ht="14.25" x14ac:dyDescent="0.35">
      <c r="A117" s="6">
        <f t="shared" si="10"/>
        <v>44362.791666666388</v>
      </c>
      <c r="B117" s="83">
        <v>39.396230069124201</v>
      </c>
      <c r="C117" s="20">
        <f t="shared" si="11"/>
        <v>104.2060292</v>
      </c>
      <c r="D117" s="20">
        <f t="shared" si="12"/>
        <v>856.32716630000004</v>
      </c>
      <c r="E117" s="21">
        <f t="shared" si="13"/>
        <v>76.070320129999999</v>
      </c>
      <c r="F117" s="21">
        <f t="shared" si="13"/>
        <v>652.77978040000005</v>
      </c>
      <c r="G117" s="9">
        <f t="shared" si="13"/>
        <v>1700</v>
      </c>
      <c r="H117" s="9">
        <f t="shared" si="14"/>
        <v>0</v>
      </c>
      <c r="I117" s="20">
        <f t="shared" si="15"/>
        <v>2201</v>
      </c>
      <c r="J117">
        <f t="shared" si="9"/>
        <v>2000</v>
      </c>
      <c r="K117">
        <f t="shared" si="8"/>
        <v>2100</v>
      </c>
      <c r="L117">
        <v>1700</v>
      </c>
      <c r="M117">
        <v>0</v>
      </c>
      <c r="N117">
        <v>0</v>
      </c>
    </row>
    <row r="118" spans="1:14" ht="14.25" x14ac:dyDescent="0.35">
      <c r="A118" s="6">
        <f t="shared" si="10"/>
        <v>44362.833333333052</v>
      </c>
      <c r="B118" s="84">
        <v>38.716988232360599</v>
      </c>
      <c r="C118" s="20">
        <f t="shared" si="11"/>
        <v>104.2060292</v>
      </c>
      <c r="D118" s="20">
        <f t="shared" si="12"/>
        <v>856.32716630000004</v>
      </c>
      <c r="E118" s="21">
        <f t="shared" si="13"/>
        <v>76.070320129999999</v>
      </c>
      <c r="F118" s="21">
        <f t="shared" si="13"/>
        <v>652.77978040000005</v>
      </c>
      <c r="G118" s="9">
        <f t="shared" si="13"/>
        <v>1700</v>
      </c>
      <c r="H118" s="9">
        <f t="shared" si="14"/>
        <v>0</v>
      </c>
      <c r="I118" s="20">
        <f t="shared" si="15"/>
        <v>2201</v>
      </c>
      <c r="J118">
        <f t="shared" si="9"/>
        <v>2000</v>
      </c>
      <c r="K118">
        <f t="shared" si="8"/>
        <v>2100</v>
      </c>
      <c r="L118">
        <v>1700</v>
      </c>
      <c r="M118">
        <v>0</v>
      </c>
      <c r="N118">
        <v>0</v>
      </c>
    </row>
    <row r="119" spans="1:14" ht="14.25" x14ac:dyDescent="0.35">
      <c r="A119" s="6">
        <f t="shared" si="10"/>
        <v>44362.874999999716</v>
      </c>
      <c r="B119" s="85">
        <v>35.164374678234999</v>
      </c>
      <c r="C119" s="20">
        <f t="shared" si="11"/>
        <v>104.2060292</v>
      </c>
      <c r="D119" s="20">
        <f t="shared" si="12"/>
        <v>856.32716630000004</v>
      </c>
      <c r="E119" s="21">
        <f t="shared" si="13"/>
        <v>76.070320129999999</v>
      </c>
      <c r="F119" s="21">
        <f t="shared" si="13"/>
        <v>652.77978040000005</v>
      </c>
      <c r="G119" s="9">
        <f t="shared" si="13"/>
        <v>1700</v>
      </c>
      <c r="H119" s="9">
        <f t="shared" si="14"/>
        <v>0</v>
      </c>
      <c r="I119" s="20">
        <f t="shared" si="15"/>
        <v>2201</v>
      </c>
      <c r="J119">
        <f t="shared" si="9"/>
        <v>2000</v>
      </c>
      <c r="K119">
        <f t="shared" si="8"/>
        <v>2100</v>
      </c>
      <c r="L119">
        <v>1700</v>
      </c>
      <c r="M119">
        <v>0</v>
      </c>
      <c r="N119">
        <v>0</v>
      </c>
    </row>
    <row r="120" spans="1:14" ht="14.25" x14ac:dyDescent="0.35">
      <c r="A120" s="6">
        <f t="shared" si="10"/>
        <v>44362.91666666638</v>
      </c>
      <c r="B120" s="86">
        <v>29.328257317621201</v>
      </c>
      <c r="C120" s="20">
        <f t="shared" si="11"/>
        <v>104.2060292</v>
      </c>
      <c r="D120" s="20">
        <f t="shared" si="12"/>
        <v>856.32716630000004</v>
      </c>
      <c r="E120" s="21">
        <f t="shared" si="13"/>
        <v>76.070320129999999</v>
      </c>
      <c r="F120" s="21">
        <f t="shared" si="13"/>
        <v>652.77978040000005</v>
      </c>
      <c r="G120" s="9">
        <f t="shared" si="13"/>
        <v>1700</v>
      </c>
      <c r="H120" s="9">
        <f t="shared" si="14"/>
        <v>0</v>
      </c>
      <c r="I120" s="20">
        <f t="shared" si="15"/>
        <v>2201</v>
      </c>
      <c r="J120">
        <f t="shared" si="9"/>
        <v>2000</v>
      </c>
      <c r="K120">
        <f t="shared" si="8"/>
        <v>2100</v>
      </c>
      <c r="L120">
        <v>1700</v>
      </c>
      <c r="M120">
        <v>0</v>
      </c>
      <c r="N120">
        <v>0</v>
      </c>
    </row>
    <row r="121" spans="1:14" ht="14.25" x14ac:dyDescent="0.35">
      <c r="A121" s="6">
        <f t="shared" si="10"/>
        <v>44362.958333333045</v>
      </c>
      <c r="B121" s="87">
        <v>24.477144158989599</v>
      </c>
      <c r="C121" s="20">
        <f t="shared" si="11"/>
        <v>104.2060292</v>
      </c>
      <c r="D121" s="20">
        <f t="shared" si="12"/>
        <v>856.32716630000004</v>
      </c>
      <c r="E121" s="21">
        <f t="shared" si="13"/>
        <v>76.070320129999999</v>
      </c>
      <c r="F121" s="21">
        <f t="shared" si="13"/>
        <v>652.77978040000005</v>
      </c>
      <c r="G121" s="9">
        <f t="shared" si="13"/>
        <v>1700</v>
      </c>
      <c r="H121" s="9">
        <f t="shared" si="14"/>
        <v>0</v>
      </c>
      <c r="I121" s="20">
        <f t="shared" si="15"/>
        <v>2201</v>
      </c>
      <c r="J121">
        <f t="shared" si="9"/>
        <v>2000</v>
      </c>
      <c r="K121">
        <f t="shared" si="8"/>
        <v>2100</v>
      </c>
      <c r="L121">
        <v>1700</v>
      </c>
      <c r="M121">
        <v>0</v>
      </c>
      <c r="N121">
        <v>0</v>
      </c>
    </row>
    <row r="122" spans="1:14" ht="14.25" x14ac:dyDescent="0.35">
      <c r="A122" s="6">
        <f t="shared" si="10"/>
        <v>44362.999999999709</v>
      </c>
      <c r="B122" s="64">
        <v>22.412554772973799</v>
      </c>
      <c r="C122" s="16">
        <f>'Mike O. additions'!A32</f>
        <v>96.826191809999997</v>
      </c>
      <c r="D122" s="16">
        <f>'Mike O. additions'!B32</f>
        <v>937.52445379999995</v>
      </c>
      <c r="E122" s="21">
        <f t="shared" si="13"/>
        <v>76.070320129999999</v>
      </c>
      <c r="F122" s="21">
        <f t="shared" si="13"/>
        <v>652.77978040000005</v>
      </c>
      <c r="G122" s="9">
        <f t="shared" si="13"/>
        <v>1700</v>
      </c>
      <c r="H122" s="9">
        <f t="shared" si="14"/>
        <v>0</v>
      </c>
      <c r="I122" s="20">
        <f t="shared" si="15"/>
        <v>2201</v>
      </c>
      <c r="J122">
        <f t="shared" si="9"/>
        <v>2000</v>
      </c>
      <c r="K122">
        <f t="shared" ref="K122:K169" si="16">K121</f>
        <v>2100</v>
      </c>
      <c r="L122">
        <v>1700</v>
      </c>
      <c r="M122">
        <v>0</v>
      </c>
      <c r="N122">
        <v>0</v>
      </c>
    </row>
    <row r="123" spans="1:14" ht="14.25" x14ac:dyDescent="0.35">
      <c r="A123" s="6">
        <f t="shared" si="10"/>
        <v>44363.041666666373</v>
      </c>
      <c r="B123" s="65">
        <v>21.354054619392301</v>
      </c>
      <c r="C123" s="20">
        <f t="shared" si="11"/>
        <v>96.826191809999997</v>
      </c>
      <c r="D123" s="20">
        <f t="shared" si="12"/>
        <v>937.52445379999995</v>
      </c>
      <c r="E123" s="21">
        <f t="shared" si="13"/>
        <v>76.070320129999999</v>
      </c>
      <c r="F123" s="21">
        <f t="shared" si="13"/>
        <v>652.77978040000005</v>
      </c>
      <c r="G123" s="9">
        <f t="shared" si="13"/>
        <v>1700</v>
      </c>
      <c r="H123" s="9">
        <f t="shared" si="14"/>
        <v>0</v>
      </c>
      <c r="I123" s="20">
        <f t="shared" si="15"/>
        <v>2201</v>
      </c>
      <c r="J123">
        <f t="shared" si="13"/>
        <v>2000</v>
      </c>
      <c r="K123">
        <f t="shared" si="16"/>
        <v>2100</v>
      </c>
      <c r="L123">
        <v>1700</v>
      </c>
      <c r="M123">
        <v>0</v>
      </c>
      <c r="N123">
        <v>0</v>
      </c>
    </row>
    <row r="124" spans="1:14" ht="14.25" x14ac:dyDescent="0.35">
      <c r="A124" s="6">
        <f t="shared" si="10"/>
        <v>44363.083333333037</v>
      </c>
      <c r="B124" s="66">
        <v>20.821334050294698</v>
      </c>
      <c r="C124" s="20">
        <f t="shared" si="11"/>
        <v>96.826191809999997</v>
      </c>
      <c r="D124" s="20">
        <f t="shared" si="12"/>
        <v>937.52445379999995</v>
      </c>
      <c r="E124" s="21">
        <f t="shared" si="13"/>
        <v>76.070320129999999</v>
      </c>
      <c r="F124" s="21">
        <f t="shared" si="13"/>
        <v>652.77978040000005</v>
      </c>
      <c r="G124" s="9">
        <f t="shared" si="13"/>
        <v>1700</v>
      </c>
      <c r="H124" s="9">
        <f t="shared" si="14"/>
        <v>0</v>
      </c>
      <c r="I124" s="20">
        <f t="shared" si="15"/>
        <v>2201</v>
      </c>
      <c r="J124">
        <f t="shared" si="13"/>
        <v>2000</v>
      </c>
      <c r="K124">
        <f t="shared" si="16"/>
        <v>2100</v>
      </c>
      <c r="L124">
        <v>1700</v>
      </c>
      <c r="M124">
        <v>0</v>
      </c>
      <c r="N124">
        <v>0</v>
      </c>
    </row>
    <row r="125" spans="1:14" ht="14.25" x14ac:dyDescent="0.35">
      <c r="A125" s="6">
        <f t="shared" si="10"/>
        <v>44363.124999999702</v>
      </c>
      <c r="B125" s="67">
        <v>20.699866819555801</v>
      </c>
      <c r="C125" s="20">
        <f t="shared" si="11"/>
        <v>96.826191809999997</v>
      </c>
      <c r="D125" s="20">
        <f t="shared" si="12"/>
        <v>937.52445379999995</v>
      </c>
      <c r="E125" s="21">
        <f t="shared" si="13"/>
        <v>76.070320129999999</v>
      </c>
      <c r="F125" s="21">
        <f t="shared" si="13"/>
        <v>652.77978040000005</v>
      </c>
      <c r="G125" s="9">
        <f t="shared" si="13"/>
        <v>1700</v>
      </c>
      <c r="H125" s="9">
        <f t="shared" si="14"/>
        <v>0</v>
      </c>
      <c r="I125" s="20">
        <f t="shared" si="15"/>
        <v>2201</v>
      </c>
      <c r="J125">
        <f t="shared" ref="J125:J169" si="17">J124</f>
        <v>2000</v>
      </c>
      <c r="K125">
        <f t="shared" si="16"/>
        <v>2100</v>
      </c>
      <c r="L125">
        <v>1700</v>
      </c>
      <c r="M125">
        <v>0</v>
      </c>
      <c r="N125">
        <v>0</v>
      </c>
    </row>
    <row r="126" spans="1:14" ht="14.25" x14ac:dyDescent="0.35">
      <c r="A126" s="6">
        <f t="shared" si="10"/>
        <v>44363.166666666366</v>
      </c>
      <c r="B126" s="68">
        <v>21.0000644040962</v>
      </c>
      <c r="C126" s="20">
        <f t="shared" si="11"/>
        <v>96.826191809999997</v>
      </c>
      <c r="D126" s="20">
        <f t="shared" si="12"/>
        <v>937.52445379999995</v>
      </c>
      <c r="E126" s="21">
        <f t="shared" si="13"/>
        <v>76.070320129999999</v>
      </c>
      <c r="F126" s="21">
        <f t="shared" si="13"/>
        <v>652.77978040000005</v>
      </c>
      <c r="G126" s="9">
        <f t="shared" si="13"/>
        <v>1700</v>
      </c>
      <c r="H126" s="9">
        <f t="shared" si="14"/>
        <v>0</v>
      </c>
      <c r="I126" s="20">
        <f t="shared" si="15"/>
        <v>2201</v>
      </c>
      <c r="J126">
        <f t="shared" si="17"/>
        <v>2000</v>
      </c>
      <c r="K126">
        <f t="shared" si="16"/>
        <v>2100</v>
      </c>
      <c r="L126">
        <v>1700</v>
      </c>
      <c r="M126">
        <v>0</v>
      </c>
      <c r="N126">
        <v>0</v>
      </c>
    </row>
    <row r="127" spans="1:14" ht="14.25" x14ac:dyDescent="0.35">
      <c r="A127" s="6">
        <f t="shared" si="10"/>
        <v>44363.20833333303</v>
      </c>
      <c r="B127" s="69">
        <v>22.339674434530501</v>
      </c>
      <c r="C127" s="20">
        <f t="shared" si="11"/>
        <v>96.826191809999997</v>
      </c>
      <c r="D127" s="20">
        <f t="shared" si="12"/>
        <v>937.52445379999995</v>
      </c>
      <c r="E127" s="21">
        <f t="shared" si="13"/>
        <v>76.070320129999999</v>
      </c>
      <c r="F127" s="21">
        <f t="shared" si="13"/>
        <v>652.77978040000005</v>
      </c>
      <c r="G127" s="9">
        <f t="shared" si="13"/>
        <v>1700</v>
      </c>
      <c r="H127" s="9">
        <f t="shared" si="14"/>
        <v>0</v>
      </c>
      <c r="I127" s="20">
        <f t="shared" si="15"/>
        <v>2201</v>
      </c>
      <c r="J127">
        <f t="shared" si="17"/>
        <v>2000</v>
      </c>
      <c r="K127">
        <f t="shared" si="16"/>
        <v>2100</v>
      </c>
      <c r="L127">
        <v>1700</v>
      </c>
      <c r="M127">
        <v>0</v>
      </c>
      <c r="N127">
        <v>0</v>
      </c>
    </row>
    <row r="128" spans="1:14" ht="14.25" x14ac:dyDescent="0.35">
      <c r="A128" s="6">
        <f t="shared" si="10"/>
        <v>44363.249999999694</v>
      </c>
      <c r="B128" s="70">
        <v>24.213740280215699</v>
      </c>
      <c r="C128" s="20">
        <f t="shared" si="11"/>
        <v>96.826191809999997</v>
      </c>
      <c r="D128" s="20">
        <f t="shared" si="12"/>
        <v>937.52445379999995</v>
      </c>
      <c r="E128" s="21">
        <f t="shared" si="13"/>
        <v>76.070320129999999</v>
      </c>
      <c r="F128" s="21">
        <f t="shared" si="13"/>
        <v>652.77978040000005</v>
      </c>
      <c r="G128" s="9">
        <f t="shared" si="13"/>
        <v>1700</v>
      </c>
      <c r="H128" s="9">
        <f t="shared" si="14"/>
        <v>0</v>
      </c>
      <c r="I128" s="20">
        <f t="shared" si="15"/>
        <v>2201</v>
      </c>
      <c r="J128">
        <f t="shared" si="17"/>
        <v>2000</v>
      </c>
      <c r="K128">
        <f t="shared" si="16"/>
        <v>2100</v>
      </c>
      <c r="L128">
        <v>1700</v>
      </c>
      <c r="M128">
        <v>0</v>
      </c>
      <c r="N128">
        <v>0</v>
      </c>
    </row>
    <row r="129" spans="1:14" ht="14.25" x14ac:dyDescent="0.35">
      <c r="A129" s="6">
        <f t="shared" si="10"/>
        <v>44363.291666666359</v>
      </c>
      <c r="B129" s="71">
        <v>27.237560018952099</v>
      </c>
      <c r="C129" s="20">
        <f t="shared" si="11"/>
        <v>96.826191809999997</v>
      </c>
      <c r="D129" s="20">
        <f t="shared" si="12"/>
        <v>937.52445379999995</v>
      </c>
      <c r="E129" s="21">
        <f t="shared" si="13"/>
        <v>76.070320129999999</v>
      </c>
      <c r="F129" s="21">
        <f t="shared" si="13"/>
        <v>652.77978040000005</v>
      </c>
      <c r="G129" s="9">
        <f t="shared" si="13"/>
        <v>1700</v>
      </c>
      <c r="H129" s="9">
        <f t="shared" si="14"/>
        <v>0</v>
      </c>
      <c r="I129" s="20">
        <f t="shared" si="15"/>
        <v>2201</v>
      </c>
      <c r="J129">
        <f t="shared" si="17"/>
        <v>2000</v>
      </c>
      <c r="K129">
        <f t="shared" si="16"/>
        <v>2100</v>
      </c>
      <c r="L129">
        <v>1700</v>
      </c>
      <c r="M129">
        <v>0</v>
      </c>
      <c r="N129">
        <v>0</v>
      </c>
    </row>
    <row r="130" spans="1:14" ht="14.25" x14ac:dyDescent="0.35">
      <c r="A130" s="6">
        <f t="shared" si="10"/>
        <v>44363.333333333023</v>
      </c>
      <c r="B130" s="72">
        <v>27.784954971925799</v>
      </c>
      <c r="C130" s="20">
        <f t="shared" si="11"/>
        <v>96.826191809999997</v>
      </c>
      <c r="D130" s="20">
        <f t="shared" si="12"/>
        <v>937.52445379999995</v>
      </c>
      <c r="E130" s="21">
        <f t="shared" si="13"/>
        <v>76.070320129999999</v>
      </c>
      <c r="F130" s="21">
        <f t="shared" si="13"/>
        <v>652.77978040000005</v>
      </c>
      <c r="G130" s="89">
        <v>1800</v>
      </c>
      <c r="H130" s="9">
        <f t="shared" si="14"/>
        <v>0</v>
      </c>
      <c r="I130" s="20">
        <f t="shared" si="15"/>
        <v>2201</v>
      </c>
      <c r="J130">
        <f t="shared" si="17"/>
        <v>2000</v>
      </c>
      <c r="K130">
        <f t="shared" si="16"/>
        <v>2100</v>
      </c>
      <c r="L130">
        <v>1700</v>
      </c>
      <c r="M130">
        <v>0</v>
      </c>
      <c r="N130">
        <v>0</v>
      </c>
    </row>
    <row r="131" spans="1:14" ht="14.25" x14ac:dyDescent="0.35">
      <c r="A131" s="6">
        <f t="shared" si="10"/>
        <v>44363.374999999687</v>
      </c>
      <c r="B131" s="73">
        <v>27.2567668594073</v>
      </c>
      <c r="C131" s="20">
        <f t="shared" si="11"/>
        <v>96.826191809999997</v>
      </c>
      <c r="D131" s="20">
        <f t="shared" si="12"/>
        <v>937.52445379999995</v>
      </c>
      <c r="E131" s="21">
        <f t="shared" si="13"/>
        <v>76.070320129999999</v>
      </c>
      <c r="F131" s="21">
        <f t="shared" ref="F131" si="18">F130</f>
        <v>652.77978040000005</v>
      </c>
      <c r="G131" s="20">
        <f>G130</f>
        <v>1800</v>
      </c>
      <c r="H131" s="9">
        <f t="shared" si="14"/>
        <v>0</v>
      </c>
      <c r="I131" s="20">
        <f t="shared" si="15"/>
        <v>2201</v>
      </c>
      <c r="J131">
        <f t="shared" si="17"/>
        <v>2000</v>
      </c>
      <c r="K131">
        <f t="shared" si="16"/>
        <v>2100</v>
      </c>
      <c r="L131">
        <v>1700</v>
      </c>
      <c r="M131">
        <v>0</v>
      </c>
      <c r="N131">
        <v>0</v>
      </c>
    </row>
    <row r="132" spans="1:14" ht="14.25" x14ac:dyDescent="0.35">
      <c r="A132" s="6">
        <f t="shared" ref="A132:A169" si="19">A131+1/24</f>
        <v>44363.416666666351</v>
      </c>
      <c r="B132" s="74">
        <v>27.026284773944699</v>
      </c>
      <c r="C132" s="20">
        <f t="shared" ref="C132:C169" si="20">C131</f>
        <v>96.826191809999997</v>
      </c>
      <c r="D132" s="20">
        <f t="shared" ref="D132:D169" si="21">D131</f>
        <v>937.52445379999995</v>
      </c>
      <c r="E132" s="21">
        <f t="shared" ref="E132:I169" si="22">E131</f>
        <v>76.070320129999999</v>
      </c>
      <c r="F132" s="21">
        <f t="shared" si="22"/>
        <v>652.77978040000005</v>
      </c>
      <c r="G132" s="20">
        <f t="shared" si="22"/>
        <v>1800</v>
      </c>
      <c r="H132" s="9">
        <f t="shared" si="14"/>
        <v>0</v>
      </c>
      <c r="I132" s="20">
        <f t="shared" si="15"/>
        <v>2201</v>
      </c>
      <c r="J132">
        <f t="shared" si="17"/>
        <v>2000</v>
      </c>
      <c r="K132">
        <f t="shared" si="16"/>
        <v>2100</v>
      </c>
      <c r="L132">
        <v>1700</v>
      </c>
      <c r="M132">
        <v>0</v>
      </c>
      <c r="N132">
        <v>0</v>
      </c>
    </row>
    <row r="133" spans="1:14" ht="14.25" x14ac:dyDescent="0.35">
      <c r="A133" s="6">
        <f t="shared" si="19"/>
        <v>44363.458333333016</v>
      </c>
      <c r="B133" s="75">
        <v>27.424826713390399</v>
      </c>
      <c r="C133" s="20">
        <f t="shared" si="20"/>
        <v>96.826191809999997</v>
      </c>
      <c r="D133" s="20">
        <f t="shared" si="21"/>
        <v>937.52445379999995</v>
      </c>
      <c r="E133" s="21">
        <f t="shared" si="22"/>
        <v>76.070320129999999</v>
      </c>
      <c r="F133" s="21">
        <f t="shared" si="22"/>
        <v>652.77978040000005</v>
      </c>
      <c r="G133" s="20">
        <f t="shared" si="22"/>
        <v>1800</v>
      </c>
      <c r="H133" s="9">
        <f t="shared" si="14"/>
        <v>0</v>
      </c>
      <c r="I133" s="20">
        <f t="shared" si="15"/>
        <v>2201</v>
      </c>
      <c r="J133">
        <f t="shared" si="17"/>
        <v>2000</v>
      </c>
      <c r="K133">
        <f t="shared" si="16"/>
        <v>2100</v>
      </c>
      <c r="L133">
        <v>1700</v>
      </c>
      <c r="M133">
        <v>0</v>
      </c>
      <c r="N133">
        <v>0</v>
      </c>
    </row>
    <row r="134" spans="1:14" ht="14.25" x14ac:dyDescent="0.35">
      <c r="A134" s="6">
        <f t="shared" si="19"/>
        <v>44363.49999999968</v>
      </c>
      <c r="B134" s="76">
        <v>27.856980623632801</v>
      </c>
      <c r="C134" s="20">
        <f t="shared" si="20"/>
        <v>96.826191809999997</v>
      </c>
      <c r="D134" s="20">
        <f t="shared" si="21"/>
        <v>937.52445379999995</v>
      </c>
      <c r="E134" s="21">
        <f t="shared" si="22"/>
        <v>76.070320129999999</v>
      </c>
      <c r="F134" s="21">
        <f t="shared" si="22"/>
        <v>652.77978040000005</v>
      </c>
      <c r="G134" s="20">
        <f t="shared" si="22"/>
        <v>1800</v>
      </c>
      <c r="H134" s="9">
        <f t="shared" si="14"/>
        <v>0</v>
      </c>
      <c r="I134" s="20">
        <f t="shared" si="15"/>
        <v>2201</v>
      </c>
      <c r="J134">
        <f t="shared" si="17"/>
        <v>2000</v>
      </c>
      <c r="K134">
        <f t="shared" si="16"/>
        <v>2100</v>
      </c>
      <c r="L134">
        <v>1700</v>
      </c>
      <c r="M134">
        <v>0</v>
      </c>
      <c r="N134">
        <v>0</v>
      </c>
    </row>
    <row r="135" spans="1:14" ht="14.25" x14ac:dyDescent="0.35">
      <c r="A135" s="6">
        <f t="shared" si="19"/>
        <v>44363.541666666344</v>
      </c>
      <c r="B135" s="77">
        <v>28.846132907076601</v>
      </c>
      <c r="C135" s="20">
        <f t="shared" si="20"/>
        <v>96.826191809999997</v>
      </c>
      <c r="D135" s="20">
        <f t="shared" si="21"/>
        <v>937.52445379999995</v>
      </c>
      <c r="E135" s="21">
        <f t="shared" si="22"/>
        <v>76.070320129999999</v>
      </c>
      <c r="F135" s="21">
        <f t="shared" si="22"/>
        <v>652.77978040000005</v>
      </c>
      <c r="G135" s="20">
        <f t="shared" si="22"/>
        <v>1800</v>
      </c>
      <c r="H135" s="9">
        <f t="shared" si="14"/>
        <v>0</v>
      </c>
      <c r="I135" s="20">
        <f t="shared" si="15"/>
        <v>2201</v>
      </c>
      <c r="J135">
        <f t="shared" si="17"/>
        <v>2000</v>
      </c>
      <c r="K135">
        <f t="shared" si="16"/>
        <v>2100</v>
      </c>
      <c r="L135">
        <v>1700</v>
      </c>
      <c r="M135">
        <v>0</v>
      </c>
      <c r="N135">
        <v>0</v>
      </c>
    </row>
    <row r="136" spans="1:14" ht="14.25" x14ac:dyDescent="0.35">
      <c r="A136" s="6">
        <f t="shared" si="19"/>
        <v>44363.583333333008</v>
      </c>
      <c r="B136" s="78">
        <v>29.945724523137802</v>
      </c>
      <c r="C136" s="20">
        <f t="shared" si="20"/>
        <v>96.826191809999997</v>
      </c>
      <c r="D136" s="20">
        <f t="shared" si="21"/>
        <v>937.52445379999995</v>
      </c>
      <c r="E136" s="21">
        <f t="shared" si="22"/>
        <v>76.070320129999999</v>
      </c>
      <c r="F136" s="21">
        <f t="shared" si="22"/>
        <v>652.77978040000005</v>
      </c>
      <c r="G136" s="20">
        <f t="shared" si="22"/>
        <v>1800</v>
      </c>
      <c r="H136" s="9">
        <f t="shared" si="14"/>
        <v>0</v>
      </c>
      <c r="I136" s="20">
        <f t="shared" si="15"/>
        <v>2201</v>
      </c>
      <c r="J136">
        <f t="shared" si="17"/>
        <v>2000</v>
      </c>
      <c r="K136">
        <f t="shared" si="16"/>
        <v>2100</v>
      </c>
      <c r="L136">
        <v>1700</v>
      </c>
      <c r="M136">
        <v>0</v>
      </c>
      <c r="N136">
        <v>0</v>
      </c>
    </row>
    <row r="137" spans="1:14" ht="14.25" x14ac:dyDescent="0.35">
      <c r="A137" s="6">
        <f t="shared" si="19"/>
        <v>44363.624999999673</v>
      </c>
      <c r="B137" s="79">
        <v>31.803986337180099</v>
      </c>
      <c r="C137" s="20">
        <f t="shared" si="20"/>
        <v>96.826191809999997</v>
      </c>
      <c r="D137" s="20">
        <f t="shared" si="21"/>
        <v>937.52445379999995</v>
      </c>
      <c r="E137" s="21">
        <f t="shared" si="22"/>
        <v>76.070320129999999</v>
      </c>
      <c r="F137" s="21">
        <f t="shared" si="22"/>
        <v>652.77978040000005</v>
      </c>
      <c r="G137" s="20">
        <f t="shared" si="22"/>
        <v>1800</v>
      </c>
      <c r="H137" s="9">
        <f t="shared" si="14"/>
        <v>0</v>
      </c>
      <c r="I137" s="20">
        <f t="shared" si="15"/>
        <v>2201</v>
      </c>
      <c r="J137">
        <f t="shared" si="17"/>
        <v>2000</v>
      </c>
      <c r="K137">
        <f t="shared" si="16"/>
        <v>2100</v>
      </c>
      <c r="L137">
        <v>1700</v>
      </c>
      <c r="M137">
        <v>0</v>
      </c>
      <c r="N137">
        <v>0</v>
      </c>
    </row>
    <row r="138" spans="1:14" ht="14.25" x14ac:dyDescent="0.35">
      <c r="A138" s="6">
        <f t="shared" si="19"/>
        <v>44363.666666666337</v>
      </c>
      <c r="B138" s="80">
        <v>33.7918943242952</v>
      </c>
      <c r="C138" s="20">
        <f t="shared" si="20"/>
        <v>96.826191809999997</v>
      </c>
      <c r="D138" s="20">
        <f t="shared" si="21"/>
        <v>937.52445379999995</v>
      </c>
      <c r="E138" s="21">
        <f t="shared" si="22"/>
        <v>76.070320129999999</v>
      </c>
      <c r="F138" s="21">
        <f t="shared" si="22"/>
        <v>652.77978040000005</v>
      </c>
      <c r="G138" s="20">
        <f t="shared" si="22"/>
        <v>1800</v>
      </c>
      <c r="H138" s="9">
        <f t="shared" si="14"/>
        <v>0</v>
      </c>
      <c r="I138" s="20">
        <f t="shared" si="15"/>
        <v>2201</v>
      </c>
      <c r="J138">
        <f t="shared" si="17"/>
        <v>2000</v>
      </c>
      <c r="K138">
        <f t="shared" si="16"/>
        <v>2100</v>
      </c>
      <c r="L138">
        <v>1700</v>
      </c>
      <c r="M138">
        <v>0</v>
      </c>
      <c r="N138">
        <v>0</v>
      </c>
    </row>
    <row r="139" spans="1:14" ht="14.25" x14ac:dyDescent="0.35">
      <c r="A139" s="6">
        <f t="shared" si="19"/>
        <v>44363.708333333001</v>
      </c>
      <c r="B139" s="81">
        <v>36.053499787897103</v>
      </c>
      <c r="C139" s="20">
        <f t="shared" si="20"/>
        <v>96.826191809999997</v>
      </c>
      <c r="D139" s="20">
        <f t="shared" si="21"/>
        <v>937.52445379999995</v>
      </c>
      <c r="E139" s="21">
        <f t="shared" si="22"/>
        <v>76.070320129999999</v>
      </c>
      <c r="F139" s="21">
        <f t="shared" si="22"/>
        <v>652.77978040000005</v>
      </c>
      <c r="G139" s="89">
        <v>1700</v>
      </c>
      <c r="H139" s="9">
        <f t="shared" si="14"/>
        <v>0</v>
      </c>
      <c r="I139" s="20">
        <f t="shared" si="15"/>
        <v>2201</v>
      </c>
      <c r="J139">
        <f t="shared" si="17"/>
        <v>2000</v>
      </c>
      <c r="K139">
        <f t="shared" si="16"/>
        <v>2100</v>
      </c>
      <c r="L139">
        <v>1700</v>
      </c>
      <c r="M139">
        <v>0</v>
      </c>
      <c r="N139">
        <v>0</v>
      </c>
    </row>
    <row r="140" spans="1:14" ht="14.25" x14ac:dyDescent="0.35">
      <c r="A140" s="6">
        <f t="shared" si="19"/>
        <v>44363.749999999665</v>
      </c>
      <c r="B140" s="82">
        <v>36.812169985878199</v>
      </c>
      <c r="C140" s="20">
        <f t="shared" si="20"/>
        <v>96.826191809999997</v>
      </c>
      <c r="D140" s="20">
        <f t="shared" si="21"/>
        <v>937.52445379999995</v>
      </c>
      <c r="E140" s="21">
        <f t="shared" si="22"/>
        <v>76.070320129999999</v>
      </c>
      <c r="F140" s="21">
        <f t="shared" si="22"/>
        <v>652.77978040000005</v>
      </c>
      <c r="G140" s="9">
        <f t="shared" si="22"/>
        <v>1700</v>
      </c>
      <c r="H140" s="9">
        <f t="shared" si="14"/>
        <v>0</v>
      </c>
      <c r="I140" s="20">
        <f t="shared" si="15"/>
        <v>2201</v>
      </c>
      <c r="J140">
        <f t="shared" si="17"/>
        <v>2000</v>
      </c>
      <c r="K140">
        <f t="shared" si="16"/>
        <v>2100</v>
      </c>
      <c r="L140">
        <v>1700</v>
      </c>
      <c r="M140">
        <v>0</v>
      </c>
      <c r="N140">
        <v>0</v>
      </c>
    </row>
    <row r="141" spans="1:14" ht="14.25" x14ac:dyDescent="0.35">
      <c r="A141" s="6">
        <f t="shared" si="19"/>
        <v>44363.79166666633</v>
      </c>
      <c r="B141" s="83">
        <v>37.004238390430402</v>
      </c>
      <c r="C141" s="20">
        <f t="shared" si="20"/>
        <v>96.826191809999997</v>
      </c>
      <c r="D141" s="20">
        <f t="shared" si="21"/>
        <v>937.52445379999995</v>
      </c>
      <c r="E141" s="21">
        <f t="shared" si="22"/>
        <v>76.070320129999999</v>
      </c>
      <c r="F141" s="21">
        <f t="shared" si="22"/>
        <v>652.77978040000005</v>
      </c>
      <c r="G141" s="9">
        <f t="shared" si="22"/>
        <v>1700</v>
      </c>
      <c r="H141" s="9">
        <f t="shared" si="14"/>
        <v>0</v>
      </c>
      <c r="I141" s="20">
        <f t="shared" si="15"/>
        <v>2201</v>
      </c>
      <c r="J141">
        <f t="shared" si="17"/>
        <v>2000</v>
      </c>
      <c r="K141">
        <f t="shared" si="16"/>
        <v>2100</v>
      </c>
      <c r="L141">
        <v>1700</v>
      </c>
      <c r="M141">
        <v>0</v>
      </c>
      <c r="N141">
        <v>0</v>
      </c>
    </row>
    <row r="142" spans="1:14" ht="14.25" x14ac:dyDescent="0.35">
      <c r="A142" s="6">
        <f t="shared" si="19"/>
        <v>44363.833333332994</v>
      </c>
      <c r="B142" s="84">
        <v>36.807368275764397</v>
      </c>
      <c r="C142" s="20">
        <f t="shared" si="20"/>
        <v>96.826191809999997</v>
      </c>
      <c r="D142" s="20">
        <f t="shared" si="21"/>
        <v>937.52445379999995</v>
      </c>
      <c r="E142" s="21">
        <f t="shared" si="22"/>
        <v>76.070320129999999</v>
      </c>
      <c r="F142" s="21">
        <f t="shared" si="22"/>
        <v>652.77978040000005</v>
      </c>
      <c r="G142" s="9">
        <f t="shared" si="22"/>
        <v>1700</v>
      </c>
      <c r="H142" s="9">
        <f t="shared" si="14"/>
        <v>0</v>
      </c>
      <c r="I142" s="20">
        <f t="shared" si="15"/>
        <v>2201</v>
      </c>
      <c r="J142">
        <f t="shared" si="17"/>
        <v>2000</v>
      </c>
      <c r="K142">
        <f t="shared" si="16"/>
        <v>2100</v>
      </c>
      <c r="L142">
        <v>1700</v>
      </c>
      <c r="M142">
        <v>0</v>
      </c>
      <c r="N142">
        <v>0</v>
      </c>
    </row>
    <row r="143" spans="1:14" ht="14.25" x14ac:dyDescent="0.35">
      <c r="A143" s="6">
        <f t="shared" si="19"/>
        <v>44363.874999999658</v>
      </c>
      <c r="B143" s="85">
        <v>33.138861748817803</v>
      </c>
      <c r="C143" s="20">
        <f t="shared" si="20"/>
        <v>96.826191809999997</v>
      </c>
      <c r="D143" s="20">
        <f t="shared" si="21"/>
        <v>937.52445379999995</v>
      </c>
      <c r="E143" s="21">
        <f t="shared" si="22"/>
        <v>76.070320129999999</v>
      </c>
      <c r="F143" s="21">
        <f t="shared" si="22"/>
        <v>652.77978040000005</v>
      </c>
      <c r="G143" s="9">
        <f t="shared" si="22"/>
        <v>1700</v>
      </c>
      <c r="H143" s="9">
        <f t="shared" si="14"/>
        <v>0</v>
      </c>
      <c r="I143" s="20">
        <f t="shared" si="15"/>
        <v>2201</v>
      </c>
      <c r="J143">
        <f t="shared" si="17"/>
        <v>2000</v>
      </c>
      <c r="K143">
        <f t="shared" si="16"/>
        <v>2100</v>
      </c>
      <c r="L143">
        <v>1700</v>
      </c>
      <c r="M143">
        <v>0</v>
      </c>
      <c r="N143">
        <v>0</v>
      </c>
    </row>
    <row r="144" spans="1:14" ht="14.25" x14ac:dyDescent="0.35">
      <c r="A144" s="6">
        <f t="shared" si="19"/>
        <v>44363.916666666322</v>
      </c>
      <c r="B144" s="86">
        <v>27.2087497582692</v>
      </c>
      <c r="C144" s="20">
        <f t="shared" si="20"/>
        <v>96.826191809999997</v>
      </c>
      <c r="D144" s="20">
        <f t="shared" si="21"/>
        <v>937.52445379999995</v>
      </c>
      <c r="E144" s="21">
        <f t="shared" si="22"/>
        <v>76.070320129999999</v>
      </c>
      <c r="F144" s="21">
        <f t="shared" si="22"/>
        <v>652.77978040000005</v>
      </c>
      <c r="G144" s="9">
        <f t="shared" si="22"/>
        <v>1700</v>
      </c>
      <c r="H144" s="9">
        <f t="shared" si="14"/>
        <v>0</v>
      </c>
      <c r="I144" s="20">
        <f t="shared" si="15"/>
        <v>2201</v>
      </c>
      <c r="J144">
        <f t="shared" si="17"/>
        <v>2000</v>
      </c>
      <c r="K144">
        <f t="shared" si="16"/>
        <v>2100</v>
      </c>
      <c r="L144">
        <v>1700</v>
      </c>
      <c r="M144">
        <v>0</v>
      </c>
      <c r="N144">
        <v>0</v>
      </c>
    </row>
    <row r="145" spans="1:14" ht="14.25" x14ac:dyDescent="0.35">
      <c r="A145" s="6">
        <f t="shared" si="19"/>
        <v>44363.958333332987</v>
      </c>
      <c r="B145" s="87">
        <v>23.1587106189411</v>
      </c>
      <c r="C145" s="20">
        <f t="shared" si="20"/>
        <v>96.826191809999997</v>
      </c>
      <c r="D145" s="20">
        <f t="shared" si="21"/>
        <v>937.52445379999995</v>
      </c>
      <c r="E145" s="21">
        <f t="shared" si="22"/>
        <v>76.070320129999999</v>
      </c>
      <c r="F145" s="21">
        <f t="shared" si="22"/>
        <v>652.77978040000005</v>
      </c>
      <c r="G145" s="9">
        <f t="shared" si="22"/>
        <v>1700</v>
      </c>
      <c r="H145" s="9">
        <f t="shared" si="14"/>
        <v>0</v>
      </c>
      <c r="I145" s="20">
        <f t="shared" si="15"/>
        <v>2201</v>
      </c>
      <c r="J145">
        <f t="shared" si="17"/>
        <v>2000</v>
      </c>
      <c r="K145">
        <f t="shared" si="16"/>
        <v>2100</v>
      </c>
      <c r="L145">
        <v>1700</v>
      </c>
      <c r="M145">
        <v>0</v>
      </c>
      <c r="N145">
        <v>0</v>
      </c>
    </row>
    <row r="146" spans="1:14" ht="14.25" x14ac:dyDescent="0.35">
      <c r="A146" s="6">
        <f t="shared" si="19"/>
        <v>44363.999999999651</v>
      </c>
      <c r="B146" s="64">
        <v>21.0360608308415</v>
      </c>
      <c r="C146" s="16">
        <f>'Mike O. additions'!A33</f>
        <v>93.343948879999999</v>
      </c>
      <c r="D146" s="16">
        <f>'Mike O. additions'!B33</f>
        <v>930.98463400000003</v>
      </c>
      <c r="E146" s="21">
        <f t="shared" si="22"/>
        <v>76.070320129999999</v>
      </c>
      <c r="F146" s="21">
        <f t="shared" si="22"/>
        <v>652.77978040000005</v>
      </c>
      <c r="G146" s="9">
        <f t="shared" si="22"/>
        <v>1700</v>
      </c>
      <c r="H146" s="9">
        <f t="shared" si="14"/>
        <v>0</v>
      </c>
      <c r="I146" s="20">
        <f t="shared" si="15"/>
        <v>2201</v>
      </c>
      <c r="J146">
        <f t="shared" si="17"/>
        <v>2000</v>
      </c>
      <c r="K146">
        <f t="shared" si="16"/>
        <v>2100</v>
      </c>
      <c r="L146">
        <v>1700</v>
      </c>
      <c r="M146">
        <v>0</v>
      </c>
      <c r="N146">
        <v>0</v>
      </c>
    </row>
    <row r="147" spans="1:14" ht="14.25" x14ac:dyDescent="0.35">
      <c r="A147" s="6">
        <f t="shared" si="19"/>
        <v>44364.041666666315</v>
      </c>
      <c r="B147" s="65">
        <v>20.208435204971799</v>
      </c>
      <c r="C147" s="20">
        <f t="shared" si="20"/>
        <v>93.343948879999999</v>
      </c>
      <c r="D147" s="20">
        <f t="shared" si="21"/>
        <v>930.98463400000003</v>
      </c>
      <c r="E147" s="21">
        <f t="shared" si="22"/>
        <v>76.070320129999999</v>
      </c>
      <c r="F147" s="21">
        <f t="shared" si="22"/>
        <v>652.77978040000005</v>
      </c>
      <c r="G147" s="9">
        <f t="shared" si="22"/>
        <v>1700</v>
      </c>
      <c r="H147" s="9">
        <f t="shared" si="14"/>
        <v>0</v>
      </c>
      <c r="I147" s="20">
        <f t="shared" si="15"/>
        <v>2201</v>
      </c>
      <c r="J147">
        <f t="shared" si="17"/>
        <v>2000</v>
      </c>
      <c r="K147">
        <f t="shared" si="16"/>
        <v>2100</v>
      </c>
      <c r="L147">
        <v>1700</v>
      </c>
      <c r="M147">
        <v>0</v>
      </c>
      <c r="N147">
        <v>0</v>
      </c>
    </row>
    <row r="148" spans="1:14" ht="14.25" x14ac:dyDescent="0.35">
      <c r="A148" s="6">
        <f t="shared" si="19"/>
        <v>44364.083333332979</v>
      </c>
      <c r="B148" s="66">
        <v>19.7969870366823</v>
      </c>
      <c r="C148" s="20">
        <f t="shared" si="20"/>
        <v>93.343948879999999</v>
      </c>
      <c r="D148" s="20">
        <f t="shared" si="21"/>
        <v>930.98463400000003</v>
      </c>
      <c r="E148" s="21">
        <f t="shared" si="22"/>
        <v>76.070320129999999</v>
      </c>
      <c r="F148" s="21">
        <f t="shared" si="22"/>
        <v>652.77978040000005</v>
      </c>
      <c r="G148" s="9">
        <f t="shared" si="22"/>
        <v>1700</v>
      </c>
      <c r="H148" s="9">
        <f t="shared" si="14"/>
        <v>0</v>
      </c>
      <c r="I148" s="20">
        <f t="shared" si="15"/>
        <v>2201</v>
      </c>
      <c r="J148">
        <f t="shared" si="17"/>
        <v>2000</v>
      </c>
      <c r="K148">
        <f t="shared" si="16"/>
        <v>2100</v>
      </c>
      <c r="L148">
        <v>1700</v>
      </c>
      <c r="M148">
        <v>0</v>
      </c>
      <c r="N148">
        <v>0</v>
      </c>
    </row>
    <row r="149" spans="1:14" ht="14.25" x14ac:dyDescent="0.35">
      <c r="A149" s="6">
        <f t="shared" si="19"/>
        <v>44364.124999999643</v>
      </c>
      <c r="B149" s="67">
        <v>19.726047697321999</v>
      </c>
      <c r="C149" s="20">
        <f t="shared" si="20"/>
        <v>93.343948879999999</v>
      </c>
      <c r="D149" s="20">
        <f t="shared" si="21"/>
        <v>930.98463400000003</v>
      </c>
      <c r="E149" s="21">
        <f t="shared" si="22"/>
        <v>76.070320129999999</v>
      </c>
      <c r="F149" s="21">
        <f t="shared" si="22"/>
        <v>652.77978040000005</v>
      </c>
      <c r="G149" s="9">
        <f t="shared" si="22"/>
        <v>1700</v>
      </c>
      <c r="H149" s="9">
        <f t="shared" si="14"/>
        <v>0</v>
      </c>
      <c r="I149" s="20">
        <f t="shared" si="15"/>
        <v>2201</v>
      </c>
      <c r="J149">
        <f t="shared" si="17"/>
        <v>2000</v>
      </c>
      <c r="K149">
        <f t="shared" si="16"/>
        <v>2100</v>
      </c>
      <c r="L149">
        <v>1700</v>
      </c>
      <c r="M149">
        <v>0</v>
      </c>
      <c r="N149">
        <v>0</v>
      </c>
    </row>
    <row r="150" spans="1:14" ht="14.25" x14ac:dyDescent="0.35">
      <c r="A150" s="6">
        <f t="shared" si="19"/>
        <v>44364.166666666308</v>
      </c>
      <c r="B150" s="68">
        <v>20.052368658379201</v>
      </c>
      <c r="C150" s="20">
        <f t="shared" si="20"/>
        <v>93.343948879999999</v>
      </c>
      <c r="D150" s="20">
        <f t="shared" si="21"/>
        <v>930.98463400000003</v>
      </c>
      <c r="E150" s="21">
        <f t="shared" si="22"/>
        <v>76.070320129999999</v>
      </c>
      <c r="F150" s="21">
        <f t="shared" si="22"/>
        <v>652.77978040000005</v>
      </c>
      <c r="G150" s="9">
        <f t="shared" si="22"/>
        <v>1700</v>
      </c>
      <c r="H150" s="9">
        <f t="shared" si="14"/>
        <v>0</v>
      </c>
      <c r="I150" s="20">
        <f t="shared" si="15"/>
        <v>2201</v>
      </c>
      <c r="J150">
        <f t="shared" si="17"/>
        <v>2000</v>
      </c>
      <c r="K150">
        <f t="shared" si="16"/>
        <v>2100</v>
      </c>
      <c r="L150">
        <v>1700</v>
      </c>
      <c r="M150">
        <v>0</v>
      </c>
      <c r="N150">
        <v>0</v>
      </c>
    </row>
    <row r="151" spans="1:14" ht="14.25" x14ac:dyDescent="0.35">
      <c r="A151" s="6">
        <f t="shared" si="19"/>
        <v>44364.208333332972</v>
      </c>
      <c r="B151" s="69">
        <v>21.2614902870307</v>
      </c>
      <c r="C151" s="20">
        <f t="shared" si="20"/>
        <v>93.343948879999999</v>
      </c>
      <c r="D151" s="20">
        <f t="shared" si="21"/>
        <v>930.98463400000003</v>
      </c>
      <c r="E151" s="21">
        <f t="shared" si="22"/>
        <v>76.070320129999999</v>
      </c>
      <c r="F151" s="21">
        <f t="shared" si="22"/>
        <v>652.77978040000005</v>
      </c>
      <c r="G151" s="9">
        <f t="shared" si="22"/>
        <v>1700</v>
      </c>
      <c r="H151" s="9">
        <f t="shared" si="14"/>
        <v>0</v>
      </c>
      <c r="I151" s="20">
        <f t="shared" si="15"/>
        <v>2201</v>
      </c>
      <c r="J151">
        <f t="shared" si="17"/>
        <v>2000</v>
      </c>
      <c r="K151">
        <f t="shared" si="16"/>
        <v>2100</v>
      </c>
      <c r="L151">
        <v>1700</v>
      </c>
      <c r="M151">
        <v>0</v>
      </c>
      <c r="N151">
        <v>0</v>
      </c>
    </row>
    <row r="152" spans="1:14" ht="14.25" x14ac:dyDescent="0.35">
      <c r="A152" s="6">
        <f t="shared" si="19"/>
        <v>44364.249999999636</v>
      </c>
      <c r="B152" s="70">
        <v>22.9703401507312</v>
      </c>
      <c r="C152" s="20">
        <f t="shared" si="20"/>
        <v>93.343948879999999</v>
      </c>
      <c r="D152" s="20">
        <f t="shared" si="21"/>
        <v>930.98463400000003</v>
      </c>
      <c r="E152" s="21">
        <f t="shared" si="22"/>
        <v>76.070320129999999</v>
      </c>
      <c r="F152" s="21">
        <f t="shared" si="22"/>
        <v>652.77978040000005</v>
      </c>
      <c r="G152" s="9">
        <f t="shared" si="22"/>
        <v>1700</v>
      </c>
      <c r="H152" s="9">
        <f t="shared" si="14"/>
        <v>0</v>
      </c>
      <c r="I152" s="20">
        <f t="shared" si="15"/>
        <v>2201</v>
      </c>
      <c r="J152">
        <f t="shared" si="17"/>
        <v>2000</v>
      </c>
      <c r="K152">
        <f t="shared" si="16"/>
        <v>2100</v>
      </c>
      <c r="L152">
        <v>1700</v>
      </c>
      <c r="M152">
        <v>0</v>
      </c>
      <c r="N152">
        <v>0</v>
      </c>
    </row>
    <row r="153" spans="1:14" ht="14.25" x14ac:dyDescent="0.35">
      <c r="A153" s="6">
        <f t="shared" si="19"/>
        <v>44364.2916666663</v>
      </c>
      <c r="B153" s="71">
        <v>27.632320637367499</v>
      </c>
      <c r="C153" s="20">
        <f t="shared" si="20"/>
        <v>93.343948879999999</v>
      </c>
      <c r="D153" s="20">
        <f t="shared" si="21"/>
        <v>930.98463400000003</v>
      </c>
      <c r="E153" s="21">
        <f t="shared" si="22"/>
        <v>76.070320129999999</v>
      </c>
      <c r="F153" s="21">
        <f t="shared" si="22"/>
        <v>652.77978040000005</v>
      </c>
      <c r="G153" s="9">
        <f t="shared" si="22"/>
        <v>1700</v>
      </c>
      <c r="H153" s="9">
        <f t="shared" si="14"/>
        <v>0</v>
      </c>
      <c r="I153" s="20">
        <f t="shared" si="15"/>
        <v>2201</v>
      </c>
      <c r="J153">
        <f t="shared" si="17"/>
        <v>2000</v>
      </c>
      <c r="K153">
        <f t="shared" si="16"/>
        <v>2100</v>
      </c>
      <c r="L153">
        <v>1700</v>
      </c>
      <c r="M153">
        <v>0</v>
      </c>
      <c r="N153">
        <v>0</v>
      </c>
    </row>
    <row r="154" spans="1:14" ht="14.25" x14ac:dyDescent="0.35">
      <c r="A154" s="6">
        <f t="shared" si="19"/>
        <v>44364.333333332965</v>
      </c>
      <c r="B154" s="72">
        <v>28.038154222400401</v>
      </c>
      <c r="C154" s="20">
        <f t="shared" si="20"/>
        <v>93.343948879999999</v>
      </c>
      <c r="D154" s="20">
        <f t="shared" si="21"/>
        <v>930.98463400000003</v>
      </c>
      <c r="E154" s="21">
        <f t="shared" si="22"/>
        <v>76.070320129999999</v>
      </c>
      <c r="F154" s="21">
        <f t="shared" si="22"/>
        <v>652.77978040000005</v>
      </c>
      <c r="G154" s="89">
        <v>1800</v>
      </c>
      <c r="H154" s="9">
        <f t="shared" si="22"/>
        <v>0</v>
      </c>
      <c r="I154" s="20">
        <f t="shared" si="22"/>
        <v>2201</v>
      </c>
      <c r="J154">
        <f t="shared" si="17"/>
        <v>2000</v>
      </c>
      <c r="K154">
        <f t="shared" si="16"/>
        <v>2100</v>
      </c>
      <c r="L154">
        <v>1700</v>
      </c>
      <c r="M154">
        <v>0</v>
      </c>
      <c r="N154">
        <v>0</v>
      </c>
    </row>
    <row r="155" spans="1:14" ht="14.25" x14ac:dyDescent="0.35">
      <c r="A155" s="6">
        <f t="shared" si="19"/>
        <v>44364.374999999629</v>
      </c>
      <c r="B155" s="73">
        <v>27.577930569270301</v>
      </c>
      <c r="C155" s="20">
        <f t="shared" si="20"/>
        <v>93.343948879999999</v>
      </c>
      <c r="D155" s="20">
        <f t="shared" si="21"/>
        <v>930.98463400000003</v>
      </c>
      <c r="E155" s="21">
        <f t="shared" si="22"/>
        <v>76.070320129999999</v>
      </c>
      <c r="F155" s="21">
        <f t="shared" si="22"/>
        <v>652.77978040000005</v>
      </c>
      <c r="G155" s="20">
        <f>G154</f>
        <v>1800</v>
      </c>
      <c r="H155" s="9">
        <f t="shared" si="22"/>
        <v>0</v>
      </c>
      <c r="I155" s="20">
        <f t="shared" si="22"/>
        <v>2201</v>
      </c>
      <c r="J155">
        <f t="shared" si="17"/>
        <v>2000</v>
      </c>
      <c r="K155">
        <f t="shared" si="16"/>
        <v>2100</v>
      </c>
      <c r="L155">
        <v>1700</v>
      </c>
      <c r="M155">
        <v>0</v>
      </c>
      <c r="N155">
        <v>0</v>
      </c>
    </row>
    <row r="156" spans="1:14" ht="14.25" x14ac:dyDescent="0.35">
      <c r="A156" s="6">
        <f t="shared" si="19"/>
        <v>44364.416666666293</v>
      </c>
      <c r="B156" s="74">
        <v>27.5402759067414</v>
      </c>
      <c r="C156" s="20">
        <f t="shared" si="20"/>
        <v>93.343948879999999</v>
      </c>
      <c r="D156" s="20">
        <f t="shared" si="21"/>
        <v>930.98463400000003</v>
      </c>
      <c r="E156" s="21">
        <f t="shared" si="22"/>
        <v>76.070320129999999</v>
      </c>
      <c r="F156" s="21">
        <f t="shared" si="22"/>
        <v>652.77978040000005</v>
      </c>
      <c r="G156" s="20">
        <f t="shared" si="22"/>
        <v>1800</v>
      </c>
      <c r="H156" s="9">
        <f t="shared" si="22"/>
        <v>0</v>
      </c>
      <c r="I156" s="20">
        <f t="shared" si="22"/>
        <v>2201</v>
      </c>
      <c r="J156">
        <f t="shared" si="17"/>
        <v>2000</v>
      </c>
      <c r="K156">
        <f t="shared" si="16"/>
        <v>2100</v>
      </c>
      <c r="L156">
        <v>1700</v>
      </c>
      <c r="M156">
        <v>0</v>
      </c>
      <c r="N156">
        <v>0</v>
      </c>
    </row>
    <row r="157" spans="1:14" ht="14.25" x14ac:dyDescent="0.35">
      <c r="A157" s="6">
        <f t="shared" si="19"/>
        <v>44364.458333332957</v>
      </c>
      <c r="B157" s="75">
        <v>27.992131857087401</v>
      </c>
      <c r="C157" s="20">
        <f t="shared" si="20"/>
        <v>93.343948879999999</v>
      </c>
      <c r="D157" s="20">
        <f t="shared" si="21"/>
        <v>930.98463400000003</v>
      </c>
      <c r="E157" s="21">
        <f t="shared" si="22"/>
        <v>76.070320129999999</v>
      </c>
      <c r="F157" s="21">
        <f t="shared" si="22"/>
        <v>652.77978040000005</v>
      </c>
      <c r="G157" s="20">
        <f t="shared" si="22"/>
        <v>1800</v>
      </c>
      <c r="H157" s="9">
        <f t="shared" si="22"/>
        <v>0</v>
      </c>
      <c r="I157" s="20">
        <f t="shared" si="22"/>
        <v>2201</v>
      </c>
      <c r="J157">
        <f t="shared" si="17"/>
        <v>2000</v>
      </c>
      <c r="K157">
        <f t="shared" si="16"/>
        <v>2100</v>
      </c>
      <c r="L157">
        <v>1700</v>
      </c>
      <c r="M157">
        <v>0</v>
      </c>
      <c r="N157">
        <v>0</v>
      </c>
    </row>
    <row r="158" spans="1:14" ht="14.25" x14ac:dyDescent="0.35">
      <c r="A158" s="6">
        <f t="shared" si="19"/>
        <v>44364.499999999622</v>
      </c>
      <c r="B158" s="76">
        <v>28.510929429706898</v>
      </c>
      <c r="C158" s="20">
        <f t="shared" si="20"/>
        <v>93.343948879999999</v>
      </c>
      <c r="D158" s="20">
        <f t="shared" si="21"/>
        <v>930.98463400000003</v>
      </c>
      <c r="E158" s="21">
        <f t="shared" si="22"/>
        <v>76.070320129999999</v>
      </c>
      <c r="F158" s="21">
        <f t="shared" si="22"/>
        <v>652.77978040000005</v>
      </c>
      <c r="G158" s="20">
        <f t="shared" si="22"/>
        <v>1800</v>
      </c>
      <c r="H158" s="9">
        <f t="shared" si="22"/>
        <v>0</v>
      </c>
      <c r="I158" s="20">
        <f t="shared" si="22"/>
        <v>2201</v>
      </c>
      <c r="J158">
        <f t="shared" si="17"/>
        <v>2000</v>
      </c>
      <c r="K158">
        <f t="shared" si="16"/>
        <v>2100</v>
      </c>
      <c r="L158">
        <v>1700</v>
      </c>
      <c r="M158">
        <v>0</v>
      </c>
      <c r="N158">
        <v>0</v>
      </c>
    </row>
    <row r="159" spans="1:14" ht="14.25" x14ac:dyDescent="0.35">
      <c r="A159" s="6">
        <f t="shared" si="19"/>
        <v>44364.541666666286</v>
      </c>
      <c r="B159" s="77">
        <v>29.552708426337901</v>
      </c>
      <c r="C159" s="20">
        <f t="shared" si="20"/>
        <v>93.343948879999999</v>
      </c>
      <c r="D159" s="20">
        <f t="shared" si="21"/>
        <v>930.98463400000003</v>
      </c>
      <c r="E159" s="21">
        <f t="shared" si="22"/>
        <v>76.070320129999999</v>
      </c>
      <c r="F159" s="21">
        <f t="shared" si="22"/>
        <v>652.77978040000005</v>
      </c>
      <c r="G159" s="20">
        <f t="shared" si="22"/>
        <v>1800</v>
      </c>
      <c r="H159" s="9">
        <f t="shared" si="22"/>
        <v>0</v>
      </c>
      <c r="I159" s="20">
        <f t="shared" si="22"/>
        <v>2201</v>
      </c>
      <c r="J159">
        <f t="shared" si="17"/>
        <v>2000</v>
      </c>
      <c r="K159">
        <f t="shared" si="16"/>
        <v>2100</v>
      </c>
      <c r="L159">
        <v>1700</v>
      </c>
      <c r="M159">
        <v>0</v>
      </c>
      <c r="N159">
        <v>0</v>
      </c>
    </row>
    <row r="160" spans="1:14" ht="14.25" x14ac:dyDescent="0.35">
      <c r="A160" s="6">
        <f t="shared" si="19"/>
        <v>44364.58333333295</v>
      </c>
      <c r="B160" s="78">
        <v>30.941747088512599</v>
      </c>
      <c r="C160" s="20">
        <f t="shared" si="20"/>
        <v>93.343948879999999</v>
      </c>
      <c r="D160" s="20">
        <f t="shared" si="21"/>
        <v>930.98463400000003</v>
      </c>
      <c r="E160" s="21">
        <f t="shared" si="22"/>
        <v>76.070320129999999</v>
      </c>
      <c r="F160" s="21">
        <f t="shared" si="22"/>
        <v>652.77978040000005</v>
      </c>
      <c r="G160" s="20">
        <f t="shared" si="22"/>
        <v>1800</v>
      </c>
      <c r="H160" s="9">
        <f t="shared" si="22"/>
        <v>0</v>
      </c>
      <c r="I160" s="20">
        <f t="shared" si="22"/>
        <v>2201</v>
      </c>
      <c r="J160">
        <f t="shared" si="17"/>
        <v>2000</v>
      </c>
      <c r="K160">
        <f t="shared" si="16"/>
        <v>2100</v>
      </c>
      <c r="L160">
        <v>1700</v>
      </c>
      <c r="M160">
        <v>0</v>
      </c>
      <c r="N160">
        <v>0</v>
      </c>
    </row>
    <row r="161" spans="1:14" ht="14.25" x14ac:dyDescent="0.35">
      <c r="A161" s="6">
        <f t="shared" si="19"/>
        <v>44364.624999999614</v>
      </c>
      <c r="B161" s="79">
        <v>32.937444202540703</v>
      </c>
      <c r="C161" s="20">
        <f t="shared" si="20"/>
        <v>93.343948879999999</v>
      </c>
      <c r="D161" s="20">
        <f t="shared" si="21"/>
        <v>930.98463400000003</v>
      </c>
      <c r="E161" s="21">
        <f t="shared" si="22"/>
        <v>76.070320129999999</v>
      </c>
      <c r="F161" s="21">
        <f t="shared" si="22"/>
        <v>652.77978040000005</v>
      </c>
      <c r="G161" s="20">
        <f t="shared" si="22"/>
        <v>1800</v>
      </c>
      <c r="H161" s="9">
        <f t="shared" si="22"/>
        <v>0</v>
      </c>
      <c r="I161" s="20">
        <f t="shared" si="22"/>
        <v>2201</v>
      </c>
      <c r="J161">
        <f t="shared" si="17"/>
        <v>2000</v>
      </c>
      <c r="K161">
        <f t="shared" si="16"/>
        <v>2100</v>
      </c>
      <c r="L161">
        <v>1700</v>
      </c>
      <c r="M161">
        <v>0</v>
      </c>
      <c r="N161">
        <v>0</v>
      </c>
    </row>
    <row r="162" spans="1:14" ht="14.25" x14ac:dyDescent="0.35">
      <c r="A162" s="6">
        <f t="shared" si="19"/>
        <v>44364.666666666279</v>
      </c>
      <c r="B162" s="80">
        <v>34.970795979097701</v>
      </c>
      <c r="C162" s="20">
        <f t="shared" si="20"/>
        <v>93.343948879999999</v>
      </c>
      <c r="D162" s="20">
        <f t="shared" si="21"/>
        <v>930.98463400000003</v>
      </c>
      <c r="E162" s="21">
        <f t="shared" si="22"/>
        <v>76.070320129999999</v>
      </c>
      <c r="F162" s="21">
        <f t="shared" si="22"/>
        <v>652.77978040000005</v>
      </c>
      <c r="G162" s="20">
        <f t="shared" si="22"/>
        <v>1800</v>
      </c>
      <c r="H162" s="9">
        <f t="shared" si="22"/>
        <v>0</v>
      </c>
      <c r="I162" s="20">
        <f t="shared" si="22"/>
        <v>2201</v>
      </c>
      <c r="J162">
        <f t="shared" si="17"/>
        <v>2000</v>
      </c>
      <c r="K162">
        <f t="shared" si="16"/>
        <v>2100</v>
      </c>
      <c r="L162">
        <v>1700</v>
      </c>
      <c r="M162">
        <v>0</v>
      </c>
      <c r="N162">
        <v>0</v>
      </c>
    </row>
    <row r="163" spans="1:14" ht="14.25" x14ac:dyDescent="0.35">
      <c r="A163" s="6">
        <f t="shared" si="19"/>
        <v>44364.708333332943</v>
      </c>
      <c r="B163" s="81">
        <v>37.196604919690898</v>
      </c>
      <c r="C163" s="20">
        <f t="shared" si="20"/>
        <v>93.343948879999999</v>
      </c>
      <c r="D163" s="20">
        <f t="shared" si="21"/>
        <v>930.98463400000003</v>
      </c>
      <c r="E163" s="21">
        <f t="shared" si="22"/>
        <v>76.070320129999999</v>
      </c>
      <c r="F163" s="21">
        <f t="shared" si="22"/>
        <v>652.77978040000005</v>
      </c>
      <c r="G163" s="89">
        <v>1700</v>
      </c>
      <c r="H163" s="9">
        <f t="shared" si="22"/>
        <v>0</v>
      </c>
      <c r="I163" s="20">
        <f t="shared" si="22"/>
        <v>2201</v>
      </c>
      <c r="J163">
        <f t="shared" si="17"/>
        <v>2000</v>
      </c>
      <c r="K163">
        <f t="shared" si="16"/>
        <v>2100</v>
      </c>
      <c r="L163">
        <v>1700</v>
      </c>
      <c r="M163">
        <v>0</v>
      </c>
      <c r="N163">
        <v>0</v>
      </c>
    </row>
    <row r="164" spans="1:14" ht="14.25" x14ac:dyDescent="0.35">
      <c r="A164" s="6">
        <f t="shared" si="19"/>
        <v>44364.749999999607</v>
      </c>
      <c r="B164" s="82">
        <v>37.974801278620099</v>
      </c>
      <c r="C164" s="20">
        <f t="shared" si="20"/>
        <v>93.343948879999999</v>
      </c>
      <c r="D164" s="20">
        <f t="shared" si="21"/>
        <v>930.98463400000003</v>
      </c>
      <c r="E164" s="21">
        <f t="shared" si="22"/>
        <v>76.070320129999999</v>
      </c>
      <c r="F164" s="21">
        <f t="shared" si="22"/>
        <v>652.77978040000005</v>
      </c>
      <c r="G164" s="9">
        <f t="shared" si="22"/>
        <v>1700</v>
      </c>
      <c r="H164" s="9">
        <f t="shared" si="22"/>
        <v>0</v>
      </c>
      <c r="I164" s="20">
        <f t="shared" si="22"/>
        <v>2201</v>
      </c>
      <c r="J164">
        <f t="shared" si="17"/>
        <v>2000</v>
      </c>
      <c r="K164">
        <f t="shared" si="16"/>
        <v>2100</v>
      </c>
      <c r="L164">
        <v>1700</v>
      </c>
      <c r="M164">
        <v>0</v>
      </c>
      <c r="N164">
        <v>0</v>
      </c>
    </row>
    <row r="165" spans="1:14" ht="14.25" x14ac:dyDescent="0.35">
      <c r="A165" s="6">
        <f t="shared" si="19"/>
        <v>44364.791666666271</v>
      </c>
      <c r="B165" s="83">
        <v>38.133787631519603</v>
      </c>
      <c r="C165" s="20">
        <f t="shared" si="20"/>
        <v>93.343948879999999</v>
      </c>
      <c r="D165" s="20">
        <f t="shared" si="21"/>
        <v>930.98463400000003</v>
      </c>
      <c r="E165" s="21">
        <f t="shared" si="22"/>
        <v>76.070320129999999</v>
      </c>
      <c r="F165" s="21">
        <f t="shared" si="22"/>
        <v>652.77978040000005</v>
      </c>
      <c r="G165" s="9">
        <f t="shared" si="22"/>
        <v>1700</v>
      </c>
      <c r="H165" s="9">
        <f t="shared" si="22"/>
        <v>0</v>
      </c>
      <c r="I165" s="20">
        <f t="shared" si="22"/>
        <v>2201</v>
      </c>
      <c r="J165">
        <f t="shared" si="17"/>
        <v>2000</v>
      </c>
      <c r="K165">
        <f t="shared" si="16"/>
        <v>2100</v>
      </c>
      <c r="L165">
        <v>1700</v>
      </c>
      <c r="M165">
        <v>0</v>
      </c>
      <c r="N165">
        <v>0</v>
      </c>
    </row>
    <row r="166" spans="1:14" ht="14.25" x14ac:dyDescent="0.35">
      <c r="A166" s="6">
        <f t="shared" si="19"/>
        <v>44364.833333332936</v>
      </c>
      <c r="B166" s="84">
        <v>37.958065873051702</v>
      </c>
      <c r="C166" s="20">
        <f t="shared" si="20"/>
        <v>93.343948879999999</v>
      </c>
      <c r="D166" s="20">
        <f t="shared" si="21"/>
        <v>930.98463400000003</v>
      </c>
      <c r="E166" s="21">
        <f t="shared" si="22"/>
        <v>76.070320129999999</v>
      </c>
      <c r="F166" s="21">
        <f t="shared" si="22"/>
        <v>652.77978040000005</v>
      </c>
      <c r="G166" s="9">
        <f t="shared" si="22"/>
        <v>1700</v>
      </c>
      <c r="H166" s="9">
        <f t="shared" si="22"/>
        <v>0</v>
      </c>
      <c r="I166" s="20">
        <f t="shared" si="22"/>
        <v>2201</v>
      </c>
      <c r="J166">
        <f t="shared" si="17"/>
        <v>2000</v>
      </c>
      <c r="K166">
        <f t="shared" si="16"/>
        <v>2100</v>
      </c>
      <c r="L166">
        <v>1700</v>
      </c>
      <c r="M166">
        <v>0</v>
      </c>
      <c r="N166">
        <v>0</v>
      </c>
    </row>
    <row r="167" spans="1:14" ht="14.25" x14ac:dyDescent="0.35">
      <c r="A167" s="6">
        <f t="shared" si="19"/>
        <v>44364.8749999996</v>
      </c>
      <c r="B167" s="85">
        <v>34.9833475332739</v>
      </c>
      <c r="C167" s="20">
        <f t="shared" si="20"/>
        <v>93.343948879999999</v>
      </c>
      <c r="D167" s="20">
        <f t="shared" si="21"/>
        <v>930.98463400000003</v>
      </c>
      <c r="E167" s="21">
        <f t="shared" si="22"/>
        <v>76.070320129999999</v>
      </c>
      <c r="F167" s="21">
        <f t="shared" si="22"/>
        <v>652.77978040000005</v>
      </c>
      <c r="G167" s="9">
        <f t="shared" si="22"/>
        <v>1700</v>
      </c>
      <c r="H167" s="9">
        <f t="shared" si="22"/>
        <v>0</v>
      </c>
      <c r="I167" s="20">
        <f t="shared" si="22"/>
        <v>2201</v>
      </c>
      <c r="J167">
        <f t="shared" si="17"/>
        <v>2000</v>
      </c>
      <c r="K167">
        <f t="shared" si="16"/>
        <v>2100</v>
      </c>
      <c r="L167">
        <v>1700</v>
      </c>
      <c r="M167">
        <v>0</v>
      </c>
      <c r="N167">
        <v>0</v>
      </c>
    </row>
    <row r="168" spans="1:14" ht="14.25" x14ac:dyDescent="0.35">
      <c r="A168" s="6">
        <f t="shared" si="19"/>
        <v>44364.916666666264</v>
      </c>
      <c r="B168" s="86">
        <v>30.058954444781101</v>
      </c>
      <c r="C168" s="20">
        <f t="shared" si="20"/>
        <v>93.343948879999999</v>
      </c>
      <c r="D168" s="20">
        <f t="shared" si="21"/>
        <v>930.98463400000003</v>
      </c>
      <c r="E168" s="21">
        <f t="shared" si="22"/>
        <v>76.070320129999999</v>
      </c>
      <c r="F168" s="21">
        <f t="shared" si="22"/>
        <v>652.77978040000005</v>
      </c>
      <c r="G168" s="9">
        <f t="shared" si="22"/>
        <v>1700</v>
      </c>
      <c r="H168" s="9">
        <f t="shared" si="22"/>
        <v>0</v>
      </c>
      <c r="I168" s="20">
        <f t="shared" si="22"/>
        <v>2201</v>
      </c>
      <c r="J168">
        <f t="shared" si="17"/>
        <v>2000</v>
      </c>
      <c r="K168">
        <f t="shared" si="16"/>
        <v>2100</v>
      </c>
      <c r="L168">
        <v>1700</v>
      </c>
      <c r="M168">
        <v>0</v>
      </c>
      <c r="N168">
        <v>0</v>
      </c>
    </row>
    <row r="169" spans="1:14" ht="14.25" x14ac:dyDescent="0.35">
      <c r="A169" s="6">
        <f t="shared" si="19"/>
        <v>44364.958333332928</v>
      </c>
      <c r="B169" s="87">
        <v>22.948270134041401</v>
      </c>
      <c r="C169" s="20">
        <f t="shared" si="20"/>
        <v>93.343948879999999</v>
      </c>
      <c r="D169" s="20">
        <f t="shared" si="21"/>
        <v>930.98463400000003</v>
      </c>
      <c r="E169" s="21">
        <f t="shared" si="22"/>
        <v>76.070320129999999</v>
      </c>
      <c r="F169" s="21">
        <f t="shared" si="22"/>
        <v>652.77978040000005</v>
      </c>
      <c r="G169" s="9">
        <f t="shared" si="22"/>
        <v>1700</v>
      </c>
      <c r="H169" s="9">
        <f t="shared" si="22"/>
        <v>0</v>
      </c>
      <c r="I169" s="20">
        <f t="shared" si="22"/>
        <v>2201</v>
      </c>
      <c r="J169">
        <f t="shared" si="17"/>
        <v>2000</v>
      </c>
      <c r="K169">
        <f t="shared" si="16"/>
        <v>2100</v>
      </c>
      <c r="L169">
        <v>1700</v>
      </c>
      <c r="M169">
        <v>0</v>
      </c>
      <c r="N169">
        <v>0</v>
      </c>
    </row>
    <row r="170" spans="1:14" x14ac:dyDescent="0.35">
      <c r="I170" s="23"/>
    </row>
  </sheetData>
  <conditionalFormatting sqref="B2:B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B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69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 x14ac:dyDescent="0.35"/>
  <cols>
    <col min="1" max="1" width="19.73046875" style="6" customWidth="1"/>
    <col min="2" max="2" width="15.53125" style="12" customWidth="1"/>
    <col min="3" max="3" width="17.796875" style="12" customWidth="1"/>
    <col min="4" max="4" width="15.19921875" style="12" customWidth="1"/>
    <col min="5" max="5" width="17.46484375" style="12" customWidth="1"/>
    <col min="6" max="1025" width="11.53125"/>
  </cols>
  <sheetData>
    <row r="1" spans="1:1024" s="2" customFormat="1" ht="13.15" x14ac:dyDescent="0.4">
      <c r="A1" s="7" t="s">
        <v>54</v>
      </c>
      <c r="B1" s="13" t="s">
        <v>63</v>
      </c>
      <c r="C1" s="13" t="s">
        <v>64</v>
      </c>
      <c r="D1" s="13" t="s">
        <v>65</v>
      </c>
      <c r="E1" s="13" t="s">
        <v>66</v>
      </c>
      <c r="AMB1"/>
      <c r="AMC1"/>
      <c r="AMD1"/>
      <c r="AME1"/>
      <c r="AMF1"/>
      <c r="AMG1"/>
      <c r="AMH1"/>
      <c r="AMI1"/>
      <c r="AMJ1"/>
    </row>
    <row r="2" spans="1:1024" x14ac:dyDescent="0.35">
      <c r="A2" s="22">
        <f>'Mike O. additions'!B5+1</f>
        <v>44358</v>
      </c>
      <c r="B2" s="59">
        <f>DamMeta!B2+'Mike O. additions'!C27</f>
        <v>18.738620860000001</v>
      </c>
      <c r="C2" s="59">
        <v>28.713999999999999</v>
      </c>
      <c r="D2" s="32">
        <v>13.808</v>
      </c>
      <c r="E2" s="32">
        <v>14.3</v>
      </c>
    </row>
    <row r="3" spans="1:1024" x14ac:dyDescent="0.35">
      <c r="A3" s="6">
        <f>A2+1/24</f>
        <v>44358.041666666664</v>
      </c>
      <c r="B3" s="59">
        <f>B2</f>
        <v>18.738620860000001</v>
      </c>
      <c r="C3" s="59">
        <v>28.713999999999999</v>
      </c>
      <c r="D3" s="59">
        <f>D2</f>
        <v>13.808</v>
      </c>
      <c r="E3" s="59">
        <f>E2</f>
        <v>14.3</v>
      </c>
    </row>
    <row r="4" spans="1:1024" x14ac:dyDescent="0.35">
      <c r="A4" s="6">
        <f t="shared" ref="A4:A67" si="0">A3+1/24</f>
        <v>44358.083333333328</v>
      </c>
      <c r="B4" s="59">
        <f t="shared" ref="B4:B67" si="1">B3</f>
        <v>18.738620860000001</v>
      </c>
      <c r="C4" s="59">
        <v>28.713999999999999</v>
      </c>
      <c r="D4" s="59">
        <f t="shared" ref="D4:E67" si="2">D3</f>
        <v>13.808</v>
      </c>
      <c r="E4" s="59">
        <f t="shared" si="2"/>
        <v>14.3</v>
      </c>
    </row>
    <row r="5" spans="1:1024" x14ac:dyDescent="0.35">
      <c r="A5" s="6">
        <f t="shared" si="0"/>
        <v>44358.124999999993</v>
      </c>
      <c r="B5" s="59">
        <f t="shared" si="1"/>
        <v>18.738620860000001</v>
      </c>
      <c r="C5" s="59">
        <v>28.713999999999999</v>
      </c>
      <c r="D5" s="59">
        <f t="shared" si="2"/>
        <v>13.808</v>
      </c>
      <c r="E5" s="59">
        <f t="shared" si="2"/>
        <v>14.3</v>
      </c>
    </row>
    <row r="6" spans="1:1024" x14ac:dyDescent="0.35">
      <c r="A6" s="6">
        <f t="shared" si="0"/>
        <v>44358.166666666657</v>
      </c>
      <c r="B6" s="59">
        <f t="shared" si="1"/>
        <v>18.738620860000001</v>
      </c>
      <c r="C6" s="59">
        <v>28.713999999999999</v>
      </c>
      <c r="D6" s="59">
        <f t="shared" si="2"/>
        <v>13.808</v>
      </c>
      <c r="E6" s="59">
        <f t="shared" si="2"/>
        <v>14.3</v>
      </c>
    </row>
    <row r="7" spans="1:1024" x14ac:dyDescent="0.35">
      <c r="A7" s="6">
        <f t="shared" si="0"/>
        <v>44358.208333333321</v>
      </c>
      <c r="B7" s="59">
        <f t="shared" si="1"/>
        <v>18.738620860000001</v>
      </c>
      <c r="C7" s="59">
        <v>28.713999999999999</v>
      </c>
      <c r="D7" s="59">
        <f t="shared" si="2"/>
        <v>13.808</v>
      </c>
      <c r="E7" s="59">
        <f t="shared" si="2"/>
        <v>14.3</v>
      </c>
    </row>
    <row r="8" spans="1:1024" x14ac:dyDescent="0.35">
      <c r="A8" s="6">
        <f t="shared" si="0"/>
        <v>44358.249999999985</v>
      </c>
      <c r="B8" s="59">
        <f t="shared" si="1"/>
        <v>18.738620860000001</v>
      </c>
      <c r="C8" s="59">
        <v>28.713999999999999</v>
      </c>
      <c r="D8" s="59">
        <f t="shared" si="2"/>
        <v>13.808</v>
      </c>
      <c r="E8" s="59">
        <f t="shared" si="2"/>
        <v>14.3</v>
      </c>
    </row>
    <row r="9" spans="1:1024" x14ac:dyDescent="0.35">
      <c r="A9" s="6">
        <f t="shared" si="0"/>
        <v>44358.29166666665</v>
      </c>
      <c r="B9" s="59">
        <f t="shared" si="1"/>
        <v>18.738620860000001</v>
      </c>
      <c r="C9" s="59">
        <v>28.713999999999999</v>
      </c>
      <c r="D9" s="59">
        <f t="shared" si="2"/>
        <v>13.808</v>
      </c>
      <c r="E9" s="59">
        <f t="shared" si="2"/>
        <v>14.3</v>
      </c>
    </row>
    <row r="10" spans="1:1024" x14ac:dyDescent="0.35">
      <c r="A10" s="6">
        <f t="shared" si="0"/>
        <v>44358.333333333314</v>
      </c>
      <c r="B10" s="59">
        <f t="shared" si="1"/>
        <v>18.738620860000001</v>
      </c>
      <c r="C10" s="59">
        <v>28.713999999999999</v>
      </c>
      <c r="D10" s="59">
        <f t="shared" si="2"/>
        <v>13.808</v>
      </c>
      <c r="E10" s="59">
        <f t="shared" si="2"/>
        <v>14.3</v>
      </c>
    </row>
    <row r="11" spans="1:1024" x14ac:dyDescent="0.35">
      <c r="A11" s="6">
        <f t="shared" si="0"/>
        <v>44358.374999999978</v>
      </c>
      <c r="B11" s="59">
        <f t="shared" si="1"/>
        <v>18.738620860000001</v>
      </c>
      <c r="C11" s="59">
        <v>28.713999999999999</v>
      </c>
      <c r="D11" s="59">
        <f t="shared" si="2"/>
        <v>13.808</v>
      </c>
      <c r="E11" s="59">
        <f t="shared" si="2"/>
        <v>14.3</v>
      </c>
    </row>
    <row r="12" spans="1:1024" x14ac:dyDescent="0.35">
      <c r="A12" s="6">
        <f t="shared" si="0"/>
        <v>44358.416666666642</v>
      </c>
      <c r="B12" s="59">
        <f t="shared" si="1"/>
        <v>18.738620860000001</v>
      </c>
      <c r="C12" s="59">
        <v>28.713999999999999</v>
      </c>
      <c r="D12" s="59">
        <f t="shared" si="2"/>
        <v>13.808</v>
      </c>
      <c r="E12" s="59">
        <f t="shared" si="2"/>
        <v>14.3</v>
      </c>
    </row>
    <row r="13" spans="1:1024" x14ac:dyDescent="0.35">
      <c r="A13" s="6">
        <f t="shared" si="0"/>
        <v>44358.458333333307</v>
      </c>
      <c r="B13" s="59">
        <f t="shared" si="1"/>
        <v>18.738620860000001</v>
      </c>
      <c r="C13" s="59">
        <v>28.713999999999999</v>
      </c>
      <c r="D13" s="59">
        <f t="shared" si="2"/>
        <v>13.808</v>
      </c>
      <c r="E13" s="59">
        <f t="shared" si="2"/>
        <v>14.3</v>
      </c>
    </row>
    <row r="14" spans="1:1024" x14ac:dyDescent="0.35">
      <c r="A14" s="6">
        <f t="shared" si="0"/>
        <v>44358.499999999971</v>
      </c>
      <c r="B14" s="59">
        <f t="shared" si="1"/>
        <v>18.738620860000001</v>
      </c>
      <c r="C14" s="59">
        <v>28.713999999999999</v>
      </c>
      <c r="D14" s="59">
        <f t="shared" si="2"/>
        <v>13.808</v>
      </c>
      <c r="E14" s="59">
        <f t="shared" si="2"/>
        <v>14.3</v>
      </c>
    </row>
    <row r="15" spans="1:1024" x14ac:dyDescent="0.35">
      <c r="A15" s="6">
        <f t="shared" si="0"/>
        <v>44358.541666666635</v>
      </c>
      <c r="B15" s="59">
        <f t="shared" si="1"/>
        <v>18.738620860000001</v>
      </c>
      <c r="C15" s="59">
        <v>28.713999999999999</v>
      </c>
      <c r="D15" s="59">
        <f t="shared" si="2"/>
        <v>13.808</v>
      </c>
      <c r="E15" s="59">
        <f t="shared" si="2"/>
        <v>14.3</v>
      </c>
    </row>
    <row r="16" spans="1:1024" x14ac:dyDescent="0.35">
      <c r="A16" s="6">
        <f t="shared" si="0"/>
        <v>44358.583333333299</v>
      </c>
      <c r="B16" s="59">
        <f t="shared" si="1"/>
        <v>18.738620860000001</v>
      </c>
      <c r="C16" s="59">
        <v>28.713999999999999</v>
      </c>
      <c r="D16" s="59">
        <f t="shared" si="2"/>
        <v>13.808</v>
      </c>
      <c r="E16" s="59">
        <f t="shared" si="2"/>
        <v>14.3</v>
      </c>
    </row>
    <row r="17" spans="1:5" x14ac:dyDescent="0.35">
      <c r="A17" s="6">
        <f t="shared" si="0"/>
        <v>44358.624999999964</v>
      </c>
      <c r="B17" s="59">
        <f t="shared" si="1"/>
        <v>18.738620860000001</v>
      </c>
      <c r="C17" s="59">
        <v>28.713999999999999</v>
      </c>
      <c r="D17" s="59">
        <f t="shared" si="2"/>
        <v>13.808</v>
      </c>
      <c r="E17" s="59">
        <f t="shared" si="2"/>
        <v>14.3</v>
      </c>
    </row>
    <row r="18" spans="1:5" x14ac:dyDescent="0.35">
      <c r="A18" s="6">
        <f t="shared" si="0"/>
        <v>44358.666666666628</v>
      </c>
      <c r="B18" s="59">
        <f t="shared" si="1"/>
        <v>18.738620860000001</v>
      </c>
      <c r="C18" s="59">
        <v>28.713999999999999</v>
      </c>
      <c r="D18" s="59">
        <f t="shared" si="2"/>
        <v>13.808</v>
      </c>
      <c r="E18" s="59">
        <f t="shared" si="2"/>
        <v>14.3</v>
      </c>
    </row>
    <row r="19" spans="1:5" x14ac:dyDescent="0.35">
      <c r="A19" s="6">
        <f t="shared" si="0"/>
        <v>44358.708333333292</v>
      </c>
      <c r="B19" s="59">
        <f t="shared" si="1"/>
        <v>18.738620860000001</v>
      </c>
      <c r="C19" s="59">
        <v>28.713999999999999</v>
      </c>
      <c r="D19" s="59">
        <f t="shared" si="2"/>
        <v>13.808</v>
      </c>
      <c r="E19" s="59">
        <f t="shared" si="2"/>
        <v>14.3</v>
      </c>
    </row>
    <row r="20" spans="1:5" x14ac:dyDescent="0.35">
      <c r="A20" s="6">
        <f t="shared" si="0"/>
        <v>44358.749999999956</v>
      </c>
      <c r="B20" s="59">
        <f t="shared" si="1"/>
        <v>18.738620860000001</v>
      </c>
      <c r="C20" s="59">
        <v>28.713999999999999</v>
      </c>
      <c r="D20" s="59">
        <f t="shared" si="2"/>
        <v>13.808</v>
      </c>
      <c r="E20" s="59">
        <f t="shared" si="2"/>
        <v>14.3</v>
      </c>
    </row>
    <row r="21" spans="1:5" x14ac:dyDescent="0.35">
      <c r="A21" s="6">
        <f t="shared" si="0"/>
        <v>44358.791666666621</v>
      </c>
      <c r="B21" s="59">
        <f t="shared" si="1"/>
        <v>18.738620860000001</v>
      </c>
      <c r="C21" s="59">
        <v>28.713999999999999</v>
      </c>
      <c r="D21" s="59">
        <f t="shared" si="2"/>
        <v>13.808</v>
      </c>
      <c r="E21" s="59">
        <f t="shared" si="2"/>
        <v>14.3</v>
      </c>
    </row>
    <row r="22" spans="1:5" x14ac:dyDescent="0.35">
      <c r="A22" s="6">
        <f t="shared" si="0"/>
        <v>44358.833333333285</v>
      </c>
      <c r="B22" s="59">
        <f t="shared" si="1"/>
        <v>18.738620860000001</v>
      </c>
      <c r="C22" s="59">
        <v>28.713999999999999</v>
      </c>
      <c r="D22" s="59">
        <f t="shared" si="2"/>
        <v>13.808</v>
      </c>
      <c r="E22" s="59">
        <f t="shared" si="2"/>
        <v>14.3</v>
      </c>
    </row>
    <row r="23" spans="1:5" x14ac:dyDescent="0.35">
      <c r="A23" s="6">
        <f t="shared" si="0"/>
        <v>44358.874999999949</v>
      </c>
      <c r="B23" s="59">
        <f t="shared" si="1"/>
        <v>18.738620860000001</v>
      </c>
      <c r="C23" s="59">
        <v>28.713999999999999</v>
      </c>
      <c r="D23" s="59">
        <f t="shared" si="2"/>
        <v>13.808</v>
      </c>
      <c r="E23" s="59">
        <f t="shared" si="2"/>
        <v>14.3</v>
      </c>
    </row>
    <row r="24" spans="1:5" x14ac:dyDescent="0.35">
      <c r="A24" s="6">
        <f t="shared" si="0"/>
        <v>44358.916666666613</v>
      </c>
      <c r="B24" s="59">
        <f t="shared" si="1"/>
        <v>18.738620860000001</v>
      </c>
      <c r="C24" s="59">
        <v>28.713999999999999</v>
      </c>
      <c r="D24" s="59">
        <f t="shared" si="2"/>
        <v>13.808</v>
      </c>
      <c r="E24" s="59">
        <f t="shared" si="2"/>
        <v>14.3</v>
      </c>
    </row>
    <row r="25" spans="1:5" x14ac:dyDescent="0.35">
      <c r="A25" s="6">
        <f t="shared" si="0"/>
        <v>44358.958333333278</v>
      </c>
      <c r="B25" s="59">
        <f t="shared" si="1"/>
        <v>18.738620860000001</v>
      </c>
      <c r="C25" s="59">
        <v>28.713999999999999</v>
      </c>
      <c r="D25" s="59">
        <f t="shared" si="2"/>
        <v>13.808</v>
      </c>
      <c r="E25" s="59">
        <f t="shared" si="2"/>
        <v>14.3</v>
      </c>
    </row>
    <row r="26" spans="1:5" x14ac:dyDescent="0.35">
      <c r="A26" s="6">
        <f t="shared" si="0"/>
        <v>44358.999999999942</v>
      </c>
      <c r="B26" s="59">
        <f t="shared" si="1"/>
        <v>18.738620860000001</v>
      </c>
      <c r="C26" s="59">
        <v>28.713999999999999</v>
      </c>
      <c r="D26" s="59">
        <f t="shared" si="2"/>
        <v>13.808</v>
      </c>
      <c r="E26" s="59">
        <f t="shared" si="2"/>
        <v>14.3</v>
      </c>
    </row>
    <row r="27" spans="1:5" x14ac:dyDescent="0.35">
      <c r="A27" s="6">
        <f t="shared" si="0"/>
        <v>44359.041666666606</v>
      </c>
      <c r="B27" s="59">
        <f t="shared" si="1"/>
        <v>18.738620860000001</v>
      </c>
      <c r="C27" s="59">
        <v>28.713999999999999</v>
      </c>
      <c r="D27" s="59">
        <f t="shared" si="2"/>
        <v>13.808</v>
      </c>
      <c r="E27" s="59">
        <f t="shared" si="2"/>
        <v>14.3</v>
      </c>
    </row>
    <row r="28" spans="1:5" x14ac:dyDescent="0.35">
      <c r="A28" s="6">
        <f t="shared" si="0"/>
        <v>44359.08333333327</v>
      </c>
      <c r="B28" s="59">
        <f t="shared" si="1"/>
        <v>18.738620860000001</v>
      </c>
      <c r="C28" s="59">
        <v>28.713999999999999</v>
      </c>
      <c r="D28" s="59">
        <f t="shared" si="2"/>
        <v>13.808</v>
      </c>
      <c r="E28" s="59">
        <f t="shared" si="2"/>
        <v>14.3</v>
      </c>
    </row>
    <row r="29" spans="1:5" x14ac:dyDescent="0.35">
      <c r="A29" s="6">
        <f t="shared" si="0"/>
        <v>44359.124999999935</v>
      </c>
      <c r="B29" s="59">
        <f t="shared" si="1"/>
        <v>18.738620860000001</v>
      </c>
      <c r="C29" s="59">
        <v>28.713999999999999</v>
      </c>
      <c r="D29" s="59">
        <f t="shared" si="2"/>
        <v>13.808</v>
      </c>
      <c r="E29" s="59">
        <f t="shared" si="2"/>
        <v>14.3</v>
      </c>
    </row>
    <row r="30" spans="1:5" x14ac:dyDescent="0.35">
      <c r="A30" s="6">
        <f t="shared" si="0"/>
        <v>44359.166666666599</v>
      </c>
      <c r="B30" s="59">
        <f t="shared" si="1"/>
        <v>18.738620860000001</v>
      </c>
      <c r="C30" s="59">
        <v>28.713999999999999</v>
      </c>
      <c r="D30" s="59">
        <f t="shared" si="2"/>
        <v>13.808</v>
      </c>
      <c r="E30" s="59">
        <f t="shared" si="2"/>
        <v>14.3</v>
      </c>
    </row>
    <row r="31" spans="1:5" x14ac:dyDescent="0.35">
      <c r="A31" s="6">
        <f t="shared" si="0"/>
        <v>44359.208333333263</v>
      </c>
      <c r="B31" s="59">
        <f t="shared" si="1"/>
        <v>18.738620860000001</v>
      </c>
      <c r="C31" s="59">
        <v>28.713999999999999</v>
      </c>
      <c r="D31" s="59">
        <f t="shared" si="2"/>
        <v>13.808</v>
      </c>
      <c r="E31" s="59">
        <f t="shared" si="2"/>
        <v>14.3</v>
      </c>
    </row>
    <row r="32" spans="1:5" x14ac:dyDescent="0.35">
      <c r="A32" s="6">
        <f t="shared" si="0"/>
        <v>44359.249999999927</v>
      </c>
      <c r="B32" s="59">
        <f t="shared" si="1"/>
        <v>18.738620860000001</v>
      </c>
      <c r="C32" s="59">
        <v>28.713999999999999</v>
      </c>
      <c r="D32" s="59">
        <f t="shared" si="2"/>
        <v>13.808</v>
      </c>
      <c r="E32" s="59">
        <f t="shared" si="2"/>
        <v>14.3</v>
      </c>
    </row>
    <row r="33" spans="1:5" x14ac:dyDescent="0.35">
      <c r="A33" s="6">
        <f t="shared" si="0"/>
        <v>44359.291666666591</v>
      </c>
      <c r="B33" s="59">
        <f t="shared" si="1"/>
        <v>18.738620860000001</v>
      </c>
      <c r="C33" s="59">
        <v>28.713999999999999</v>
      </c>
      <c r="D33" s="59">
        <f t="shared" si="2"/>
        <v>13.808</v>
      </c>
      <c r="E33" s="59">
        <f t="shared" si="2"/>
        <v>14.3</v>
      </c>
    </row>
    <row r="34" spans="1:5" x14ac:dyDescent="0.35">
      <c r="A34" s="6">
        <f t="shared" si="0"/>
        <v>44359.333333333256</v>
      </c>
      <c r="B34" s="59">
        <f t="shared" si="1"/>
        <v>18.738620860000001</v>
      </c>
      <c r="C34" s="59">
        <v>28.713999999999999</v>
      </c>
      <c r="D34" s="59">
        <f t="shared" si="2"/>
        <v>13.808</v>
      </c>
      <c r="E34" s="59">
        <f t="shared" si="2"/>
        <v>14.3</v>
      </c>
    </row>
    <row r="35" spans="1:5" x14ac:dyDescent="0.35">
      <c r="A35" s="6">
        <f t="shared" si="0"/>
        <v>44359.37499999992</v>
      </c>
      <c r="B35" s="59">
        <f t="shared" si="1"/>
        <v>18.738620860000001</v>
      </c>
      <c r="C35" s="59">
        <v>28.713999999999999</v>
      </c>
      <c r="D35" s="59">
        <f t="shared" si="2"/>
        <v>13.808</v>
      </c>
      <c r="E35" s="59">
        <f t="shared" si="2"/>
        <v>14.3</v>
      </c>
    </row>
    <row r="36" spans="1:5" x14ac:dyDescent="0.35">
      <c r="A36" s="6">
        <f t="shared" si="0"/>
        <v>44359.416666666584</v>
      </c>
      <c r="B36" s="59">
        <f t="shared" si="1"/>
        <v>18.738620860000001</v>
      </c>
      <c r="C36" s="59">
        <v>28.713999999999999</v>
      </c>
      <c r="D36" s="59">
        <f t="shared" si="2"/>
        <v>13.808</v>
      </c>
      <c r="E36" s="59">
        <f t="shared" si="2"/>
        <v>14.3</v>
      </c>
    </row>
    <row r="37" spans="1:5" x14ac:dyDescent="0.35">
      <c r="A37" s="6">
        <f t="shared" si="0"/>
        <v>44359.458333333248</v>
      </c>
      <c r="B37" s="59">
        <f t="shared" si="1"/>
        <v>18.738620860000001</v>
      </c>
      <c r="C37" s="59">
        <v>28.713999999999999</v>
      </c>
      <c r="D37" s="59">
        <f t="shared" si="2"/>
        <v>13.808</v>
      </c>
      <c r="E37" s="59">
        <f t="shared" si="2"/>
        <v>14.3</v>
      </c>
    </row>
    <row r="38" spans="1:5" x14ac:dyDescent="0.35">
      <c r="A38" s="6">
        <f t="shared" si="0"/>
        <v>44359.499999999913</v>
      </c>
      <c r="B38" s="59">
        <f t="shared" si="1"/>
        <v>18.738620860000001</v>
      </c>
      <c r="C38" s="59">
        <v>28.713999999999999</v>
      </c>
      <c r="D38" s="59">
        <f t="shared" si="2"/>
        <v>13.808</v>
      </c>
      <c r="E38" s="59">
        <f t="shared" si="2"/>
        <v>14.3</v>
      </c>
    </row>
    <row r="39" spans="1:5" x14ac:dyDescent="0.35">
      <c r="A39" s="6">
        <f t="shared" si="0"/>
        <v>44359.541666666577</v>
      </c>
      <c r="B39" s="59">
        <f t="shared" si="1"/>
        <v>18.738620860000001</v>
      </c>
      <c r="C39" s="59">
        <v>28.713999999999999</v>
      </c>
      <c r="D39" s="59">
        <f t="shared" si="2"/>
        <v>13.808</v>
      </c>
      <c r="E39" s="59">
        <f t="shared" si="2"/>
        <v>14.3</v>
      </c>
    </row>
    <row r="40" spans="1:5" x14ac:dyDescent="0.35">
      <c r="A40" s="6">
        <f t="shared" si="0"/>
        <v>44359.583333333241</v>
      </c>
      <c r="B40" s="59">
        <f t="shared" si="1"/>
        <v>18.738620860000001</v>
      </c>
      <c r="C40" s="59">
        <v>28.713999999999999</v>
      </c>
      <c r="D40" s="59">
        <f t="shared" si="2"/>
        <v>13.808</v>
      </c>
      <c r="E40" s="59">
        <f t="shared" si="2"/>
        <v>14.3</v>
      </c>
    </row>
    <row r="41" spans="1:5" x14ac:dyDescent="0.35">
      <c r="A41" s="6">
        <f t="shared" si="0"/>
        <v>44359.624999999905</v>
      </c>
      <c r="B41" s="59">
        <f t="shared" si="1"/>
        <v>18.738620860000001</v>
      </c>
      <c r="C41" s="59">
        <v>28.713999999999999</v>
      </c>
      <c r="D41" s="59">
        <f t="shared" si="2"/>
        <v>13.808</v>
      </c>
      <c r="E41" s="59">
        <f t="shared" si="2"/>
        <v>14.3</v>
      </c>
    </row>
    <row r="42" spans="1:5" x14ac:dyDescent="0.35">
      <c r="A42" s="6">
        <f t="shared" si="0"/>
        <v>44359.66666666657</v>
      </c>
      <c r="B42" s="59">
        <f t="shared" si="1"/>
        <v>18.738620860000001</v>
      </c>
      <c r="C42" s="59">
        <v>28.713999999999999</v>
      </c>
      <c r="D42" s="59">
        <f t="shared" si="2"/>
        <v>13.808</v>
      </c>
      <c r="E42" s="59">
        <f t="shared" si="2"/>
        <v>14.3</v>
      </c>
    </row>
    <row r="43" spans="1:5" x14ac:dyDescent="0.35">
      <c r="A43" s="6">
        <f t="shared" si="0"/>
        <v>44359.708333333234</v>
      </c>
      <c r="B43" s="59">
        <f t="shared" si="1"/>
        <v>18.738620860000001</v>
      </c>
      <c r="C43" s="59">
        <v>28.713999999999999</v>
      </c>
      <c r="D43" s="59">
        <f t="shared" si="2"/>
        <v>13.808</v>
      </c>
      <c r="E43" s="59">
        <f t="shared" si="2"/>
        <v>14.3</v>
      </c>
    </row>
    <row r="44" spans="1:5" x14ac:dyDescent="0.35">
      <c r="A44" s="6">
        <f t="shared" si="0"/>
        <v>44359.749999999898</v>
      </c>
      <c r="B44" s="59">
        <f t="shared" si="1"/>
        <v>18.738620860000001</v>
      </c>
      <c r="C44" s="59">
        <v>28.713999999999999</v>
      </c>
      <c r="D44" s="59">
        <f t="shared" si="2"/>
        <v>13.808</v>
      </c>
      <c r="E44" s="59">
        <f t="shared" si="2"/>
        <v>14.3</v>
      </c>
    </row>
    <row r="45" spans="1:5" x14ac:dyDescent="0.35">
      <c r="A45" s="6">
        <f t="shared" si="0"/>
        <v>44359.791666666562</v>
      </c>
      <c r="B45" s="59">
        <f t="shared" si="1"/>
        <v>18.738620860000001</v>
      </c>
      <c r="C45" s="59">
        <v>28.713999999999999</v>
      </c>
      <c r="D45" s="59">
        <f t="shared" si="2"/>
        <v>13.808</v>
      </c>
      <c r="E45" s="59">
        <f t="shared" si="2"/>
        <v>14.3</v>
      </c>
    </row>
    <row r="46" spans="1:5" x14ac:dyDescent="0.35">
      <c r="A46" s="6">
        <f t="shared" si="0"/>
        <v>44359.833333333227</v>
      </c>
      <c r="B46" s="59">
        <f t="shared" si="1"/>
        <v>18.738620860000001</v>
      </c>
      <c r="C46" s="59">
        <v>28.713999999999999</v>
      </c>
      <c r="D46" s="59">
        <f t="shared" si="2"/>
        <v>13.808</v>
      </c>
      <c r="E46" s="59">
        <f t="shared" si="2"/>
        <v>14.3</v>
      </c>
    </row>
    <row r="47" spans="1:5" x14ac:dyDescent="0.35">
      <c r="A47" s="6">
        <f t="shared" si="0"/>
        <v>44359.874999999891</v>
      </c>
      <c r="B47" s="59">
        <f t="shared" si="1"/>
        <v>18.738620860000001</v>
      </c>
      <c r="C47" s="59">
        <v>28.713999999999999</v>
      </c>
      <c r="D47" s="59">
        <f t="shared" si="2"/>
        <v>13.808</v>
      </c>
      <c r="E47" s="59">
        <f t="shared" si="2"/>
        <v>14.3</v>
      </c>
    </row>
    <row r="48" spans="1:5" x14ac:dyDescent="0.35">
      <c r="A48" s="6">
        <f t="shared" si="0"/>
        <v>44359.916666666555</v>
      </c>
      <c r="B48" s="59">
        <f t="shared" si="1"/>
        <v>18.738620860000001</v>
      </c>
      <c r="C48" s="59">
        <v>28.713999999999999</v>
      </c>
      <c r="D48" s="59">
        <f t="shared" si="2"/>
        <v>13.808</v>
      </c>
      <c r="E48" s="59">
        <f t="shared" si="2"/>
        <v>14.3</v>
      </c>
    </row>
    <row r="49" spans="1:5" x14ac:dyDescent="0.35">
      <c r="A49" s="6">
        <f t="shared" si="0"/>
        <v>44359.958333333219</v>
      </c>
      <c r="B49" s="59">
        <f t="shared" si="1"/>
        <v>18.738620860000001</v>
      </c>
      <c r="C49" s="59">
        <v>28.713999999999999</v>
      </c>
      <c r="D49" s="59">
        <f t="shared" si="2"/>
        <v>13.808</v>
      </c>
      <c r="E49" s="59">
        <f t="shared" si="2"/>
        <v>14.3</v>
      </c>
    </row>
    <row r="50" spans="1:5" x14ac:dyDescent="0.35">
      <c r="A50" s="6">
        <f t="shared" si="0"/>
        <v>44359.999999999884</v>
      </c>
      <c r="B50" s="59">
        <f t="shared" si="1"/>
        <v>18.738620860000001</v>
      </c>
      <c r="C50" s="59">
        <v>28.713999999999999</v>
      </c>
      <c r="D50" s="59">
        <f t="shared" si="2"/>
        <v>13.808</v>
      </c>
      <c r="E50" s="59">
        <f t="shared" si="2"/>
        <v>14.3</v>
      </c>
    </row>
    <row r="51" spans="1:5" x14ac:dyDescent="0.35">
      <c r="A51" s="6">
        <f t="shared" si="0"/>
        <v>44360.041666666548</v>
      </c>
      <c r="B51" s="59">
        <f t="shared" si="1"/>
        <v>18.738620860000001</v>
      </c>
      <c r="C51" s="59">
        <v>28.713999999999999</v>
      </c>
      <c r="D51" s="59">
        <f t="shared" si="2"/>
        <v>13.808</v>
      </c>
      <c r="E51" s="59">
        <f t="shared" si="2"/>
        <v>14.3</v>
      </c>
    </row>
    <row r="52" spans="1:5" x14ac:dyDescent="0.35">
      <c r="A52" s="6">
        <f t="shared" si="0"/>
        <v>44360.083333333212</v>
      </c>
      <c r="B52" s="59">
        <f t="shared" si="1"/>
        <v>18.738620860000001</v>
      </c>
      <c r="C52" s="59">
        <v>28.713999999999999</v>
      </c>
      <c r="D52" s="59">
        <f t="shared" si="2"/>
        <v>13.808</v>
      </c>
      <c r="E52" s="59">
        <f t="shared" si="2"/>
        <v>14.3</v>
      </c>
    </row>
    <row r="53" spans="1:5" x14ac:dyDescent="0.35">
      <c r="A53" s="6">
        <f t="shared" si="0"/>
        <v>44360.124999999876</v>
      </c>
      <c r="B53" s="59">
        <f t="shared" si="1"/>
        <v>18.738620860000001</v>
      </c>
      <c r="C53" s="59">
        <v>28.713999999999999</v>
      </c>
      <c r="D53" s="59">
        <f t="shared" si="2"/>
        <v>13.808</v>
      </c>
      <c r="E53" s="59">
        <f t="shared" si="2"/>
        <v>14.3</v>
      </c>
    </row>
    <row r="54" spans="1:5" x14ac:dyDescent="0.35">
      <c r="A54" s="6">
        <f t="shared" si="0"/>
        <v>44360.166666666541</v>
      </c>
      <c r="B54" s="59">
        <f t="shared" si="1"/>
        <v>18.738620860000001</v>
      </c>
      <c r="C54" s="59">
        <v>28.713999999999999</v>
      </c>
      <c r="D54" s="59">
        <f t="shared" si="2"/>
        <v>13.808</v>
      </c>
      <c r="E54" s="59">
        <f t="shared" si="2"/>
        <v>14.3</v>
      </c>
    </row>
    <row r="55" spans="1:5" x14ac:dyDescent="0.35">
      <c r="A55" s="6">
        <f t="shared" si="0"/>
        <v>44360.208333333205</v>
      </c>
      <c r="B55" s="59">
        <f t="shared" si="1"/>
        <v>18.738620860000001</v>
      </c>
      <c r="C55" s="59">
        <v>28.713999999999999</v>
      </c>
      <c r="D55" s="59">
        <f t="shared" si="2"/>
        <v>13.808</v>
      </c>
      <c r="E55" s="59">
        <f t="shared" si="2"/>
        <v>14.3</v>
      </c>
    </row>
    <row r="56" spans="1:5" x14ac:dyDescent="0.35">
      <c r="A56" s="6">
        <f t="shared" si="0"/>
        <v>44360.249999999869</v>
      </c>
      <c r="B56" s="59">
        <f t="shared" si="1"/>
        <v>18.738620860000001</v>
      </c>
      <c r="C56" s="59">
        <v>28.713999999999999</v>
      </c>
      <c r="D56" s="59">
        <f t="shared" si="2"/>
        <v>13.808</v>
      </c>
      <c r="E56" s="59">
        <f t="shared" si="2"/>
        <v>14.3</v>
      </c>
    </row>
    <row r="57" spans="1:5" x14ac:dyDescent="0.35">
      <c r="A57" s="6">
        <f t="shared" si="0"/>
        <v>44360.291666666533</v>
      </c>
      <c r="B57" s="59">
        <f t="shared" si="1"/>
        <v>18.738620860000001</v>
      </c>
      <c r="C57" s="59">
        <v>28.713999999999999</v>
      </c>
      <c r="D57" s="59">
        <f t="shared" si="2"/>
        <v>13.808</v>
      </c>
      <c r="E57" s="59">
        <f t="shared" si="2"/>
        <v>14.3</v>
      </c>
    </row>
    <row r="58" spans="1:5" x14ac:dyDescent="0.35">
      <c r="A58" s="6">
        <f t="shared" si="0"/>
        <v>44360.333333333198</v>
      </c>
      <c r="B58" s="59">
        <f t="shared" si="1"/>
        <v>18.738620860000001</v>
      </c>
      <c r="C58" s="59">
        <v>28.713999999999999</v>
      </c>
      <c r="D58" s="59">
        <f t="shared" si="2"/>
        <v>13.808</v>
      </c>
      <c r="E58" s="59">
        <f t="shared" si="2"/>
        <v>14.3</v>
      </c>
    </row>
    <row r="59" spans="1:5" x14ac:dyDescent="0.35">
      <c r="A59" s="6">
        <f t="shared" si="0"/>
        <v>44360.374999999862</v>
      </c>
      <c r="B59" s="59">
        <f t="shared" si="1"/>
        <v>18.738620860000001</v>
      </c>
      <c r="C59" s="59">
        <v>28.713999999999999</v>
      </c>
      <c r="D59" s="59">
        <f t="shared" si="2"/>
        <v>13.808</v>
      </c>
      <c r="E59" s="59">
        <f t="shared" si="2"/>
        <v>14.3</v>
      </c>
    </row>
    <row r="60" spans="1:5" x14ac:dyDescent="0.35">
      <c r="A60" s="6">
        <f t="shared" si="0"/>
        <v>44360.416666666526</v>
      </c>
      <c r="B60" s="59">
        <f t="shared" si="1"/>
        <v>18.738620860000001</v>
      </c>
      <c r="C60" s="59">
        <v>28.713999999999999</v>
      </c>
      <c r="D60" s="59">
        <f t="shared" si="2"/>
        <v>13.808</v>
      </c>
      <c r="E60" s="59">
        <f t="shared" si="2"/>
        <v>14.3</v>
      </c>
    </row>
    <row r="61" spans="1:5" x14ac:dyDescent="0.35">
      <c r="A61" s="6">
        <f t="shared" si="0"/>
        <v>44360.45833333319</v>
      </c>
      <c r="B61" s="59">
        <f t="shared" si="1"/>
        <v>18.738620860000001</v>
      </c>
      <c r="C61" s="59">
        <v>28.713999999999999</v>
      </c>
      <c r="D61" s="59">
        <f t="shared" si="2"/>
        <v>13.808</v>
      </c>
      <c r="E61" s="59">
        <f t="shared" si="2"/>
        <v>14.3</v>
      </c>
    </row>
    <row r="62" spans="1:5" x14ac:dyDescent="0.35">
      <c r="A62" s="6">
        <f t="shared" si="0"/>
        <v>44360.499999999854</v>
      </c>
      <c r="B62" s="59">
        <f t="shared" si="1"/>
        <v>18.738620860000001</v>
      </c>
      <c r="C62" s="59">
        <v>28.713999999999999</v>
      </c>
      <c r="D62" s="59">
        <f t="shared" si="2"/>
        <v>13.808</v>
      </c>
      <c r="E62" s="59">
        <f t="shared" si="2"/>
        <v>14.3</v>
      </c>
    </row>
    <row r="63" spans="1:5" x14ac:dyDescent="0.35">
      <c r="A63" s="6">
        <f t="shared" si="0"/>
        <v>44360.541666666519</v>
      </c>
      <c r="B63" s="59">
        <f t="shared" si="1"/>
        <v>18.738620860000001</v>
      </c>
      <c r="C63" s="59">
        <v>28.713999999999999</v>
      </c>
      <c r="D63" s="59">
        <f t="shared" si="2"/>
        <v>13.808</v>
      </c>
      <c r="E63" s="59">
        <f t="shared" si="2"/>
        <v>14.3</v>
      </c>
    </row>
    <row r="64" spans="1:5" x14ac:dyDescent="0.35">
      <c r="A64" s="6">
        <f t="shared" si="0"/>
        <v>44360.583333333183</v>
      </c>
      <c r="B64" s="59">
        <f t="shared" si="1"/>
        <v>18.738620860000001</v>
      </c>
      <c r="C64" s="59">
        <v>28.713999999999999</v>
      </c>
      <c r="D64" s="59">
        <f t="shared" si="2"/>
        <v>13.808</v>
      </c>
      <c r="E64" s="59">
        <f t="shared" si="2"/>
        <v>14.3</v>
      </c>
    </row>
    <row r="65" spans="1:5" x14ac:dyDescent="0.35">
      <c r="A65" s="6">
        <f t="shared" si="0"/>
        <v>44360.624999999847</v>
      </c>
      <c r="B65" s="59">
        <f t="shared" si="1"/>
        <v>18.738620860000001</v>
      </c>
      <c r="C65" s="59">
        <v>28.713999999999999</v>
      </c>
      <c r="D65" s="59">
        <f t="shared" si="2"/>
        <v>13.808</v>
      </c>
      <c r="E65" s="59">
        <f t="shared" si="2"/>
        <v>14.3</v>
      </c>
    </row>
    <row r="66" spans="1:5" x14ac:dyDescent="0.35">
      <c r="A66" s="6">
        <f t="shared" si="0"/>
        <v>44360.666666666511</v>
      </c>
      <c r="B66" s="59">
        <f t="shared" si="1"/>
        <v>18.738620860000001</v>
      </c>
      <c r="C66" s="59">
        <v>28.713999999999999</v>
      </c>
      <c r="D66" s="59">
        <f t="shared" si="2"/>
        <v>13.808</v>
      </c>
      <c r="E66" s="59">
        <f t="shared" si="2"/>
        <v>14.3</v>
      </c>
    </row>
    <row r="67" spans="1:5" x14ac:dyDescent="0.35">
      <c r="A67" s="6">
        <f t="shared" si="0"/>
        <v>44360.708333333176</v>
      </c>
      <c r="B67" s="59">
        <f t="shared" si="1"/>
        <v>18.738620860000001</v>
      </c>
      <c r="C67" s="59">
        <v>28.713999999999999</v>
      </c>
      <c r="D67" s="59">
        <f t="shared" si="2"/>
        <v>13.808</v>
      </c>
      <c r="E67" s="59">
        <f t="shared" si="2"/>
        <v>14.3</v>
      </c>
    </row>
    <row r="68" spans="1:5" x14ac:dyDescent="0.35">
      <c r="A68" s="6">
        <f t="shared" ref="A68:A131" si="3">A67+1/24</f>
        <v>44360.74999999984</v>
      </c>
      <c r="B68" s="59">
        <f t="shared" ref="B68:B131" si="4">B67</f>
        <v>18.738620860000001</v>
      </c>
      <c r="C68" s="59">
        <v>28.713999999999999</v>
      </c>
      <c r="D68" s="59">
        <f t="shared" ref="D68:E131" si="5">D67</f>
        <v>13.808</v>
      </c>
      <c r="E68" s="59">
        <f t="shared" si="5"/>
        <v>14.3</v>
      </c>
    </row>
    <row r="69" spans="1:5" x14ac:dyDescent="0.35">
      <c r="A69" s="6">
        <f t="shared" si="3"/>
        <v>44360.791666666504</v>
      </c>
      <c r="B69" s="59">
        <f t="shared" si="4"/>
        <v>18.738620860000001</v>
      </c>
      <c r="C69" s="59">
        <v>28.713999999999999</v>
      </c>
      <c r="D69" s="59">
        <f t="shared" si="5"/>
        <v>13.808</v>
      </c>
      <c r="E69" s="59">
        <f t="shared" si="5"/>
        <v>14.3</v>
      </c>
    </row>
    <row r="70" spans="1:5" x14ac:dyDescent="0.35">
      <c r="A70" s="6">
        <f t="shared" si="3"/>
        <v>44360.833333333168</v>
      </c>
      <c r="B70" s="59">
        <f t="shared" si="4"/>
        <v>18.738620860000001</v>
      </c>
      <c r="C70" s="59">
        <v>28.713999999999999</v>
      </c>
      <c r="D70" s="59">
        <f t="shared" si="5"/>
        <v>13.808</v>
      </c>
      <c r="E70" s="59">
        <f t="shared" si="5"/>
        <v>14.3</v>
      </c>
    </row>
    <row r="71" spans="1:5" x14ac:dyDescent="0.35">
      <c r="A71" s="6">
        <f t="shared" si="3"/>
        <v>44360.874999999833</v>
      </c>
      <c r="B71" s="59">
        <f t="shared" si="4"/>
        <v>18.738620860000001</v>
      </c>
      <c r="C71" s="59">
        <v>28.713999999999999</v>
      </c>
      <c r="D71" s="59">
        <f t="shared" si="5"/>
        <v>13.808</v>
      </c>
      <c r="E71" s="59">
        <f t="shared" si="5"/>
        <v>14.3</v>
      </c>
    </row>
    <row r="72" spans="1:5" x14ac:dyDescent="0.35">
      <c r="A72" s="6">
        <f t="shared" si="3"/>
        <v>44360.916666666497</v>
      </c>
      <c r="B72" s="59">
        <f t="shared" si="4"/>
        <v>18.738620860000001</v>
      </c>
      <c r="C72" s="59">
        <v>28.713999999999999</v>
      </c>
      <c r="D72" s="59">
        <f t="shared" si="5"/>
        <v>13.808</v>
      </c>
      <c r="E72" s="59">
        <f t="shared" si="5"/>
        <v>14.3</v>
      </c>
    </row>
    <row r="73" spans="1:5" x14ac:dyDescent="0.35">
      <c r="A73" s="6">
        <f t="shared" si="3"/>
        <v>44360.958333333161</v>
      </c>
      <c r="B73" s="59">
        <f t="shared" si="4"/>
        <v>18.738620860000001</v>
      </c>
      <c r="C73" s="59">
        <v>28.713999999999999</v>
      </c>
      <c r="D73" s="59">
        <f t="shared" si="5"/>
        <v>13.808</v>
      </c>
      <c r="E73" s="59">
        <f t="shared" si="5"/>
        <v>14.3</v>
      </c>
    </row>
    <row r="74" spans="1:5" x14ac:dyDescent="0.35">
      <c r="A74" s="6">
        <f t="shared" si="3"/>
        <v>44360.999999999825</v>
      </c>
      <c r="B74" s="59">
        <f t="shared" si="4"/>
        <v>18.738620860000001</v>
      </c>
      <c r="C74" s="59">
        <v>28.713999999999999</v>
      </c>
      <c r="D74" s="59">
        <f t="shared" si="5"/>
        <v>13.808</v>
      </c>
      <c r="E74" s="59">
        <f t="shared" si="5"/>
        <v>14.3</v>
      </c>
    </row>
    <row r="75" spans="1:5" x14ac:dyDescent="0.35">
      <c r="A75" s="6">
        <f t="shared" si="3"/>
        <v>44361.04166666649</v>
      </c>
      <c r="B75" s="59">
        <f t="shared" si="4"/>
        <v>18.738620860000001</v>
      </c>
      <c r="C75" s="59">
        <v>28.713999999999999</v>
      </c>
      <c r="D75" s="59">
        <f t="shared" si="5"/>
        <v>13.808</v>
      </c>
      <c r="E75" s="59">
        <f t="shared" si="5"/>
        <v>14.3</v>
      </c>
    </row>
    <row r="76" spans="1:5" x14ac:dyDescent="0.35">
      <c r="A76" s="6">
        <f t="shared" si="3"/>
        <v>44361.083333333154</v>
      </c>
      <c r="B76" s="59">
        <f t="shared" si="4"/>
        <v>18.738620860000001</v>
      </c>
      <c r="C76" s="59">
        <v>28.713999999999999</v>
      </c>
      <c r="D76" s="59">
        <f t="shared" si="5"/>
        <v>13.808</v>
      </c>
      <c r="E76" s="59">
        <f t="shared" si="5"/>
        <v>14.3</v>
      </c>
    </row>
    <row r="77" spans="1:5" x14ac:dyDescent="0.35">
      <c r="A77" s="6">
        <f t="shared" si="3"/>
        <v>44361.124999999818</v>
      </c>
      <c r="B77" s="59">
        <f t="shared" si="4"/>
        <v>18.738620860000001</v>
      </c>
      <c r="C77" s="59">
        <v>28.713999999999999</v>
      </c>
      <c r="D77" s="59">
        <f t="shared" si="5"/>
        <v>13.808</v>
      </c>
      <c r="E77" s="59">
        <f t="shared" si="5"/>
        <v>14.3</v>
      </c>
    </row>
    <row r="78" spans="1:5" x14ac:dyDescent="0.35">
      <c r="A78" s="6">
        <f t="shared" si="3"/>
        <v>44361.166666666482</v>
      </c>
      <c r="B78" s="59">
        <f t="shared" si="4"/>
        <v>18.738620860000001</v>
      </c>
      <c r="C78" s="59">
        <v>28.713999999999999</v>
      </c>
      <c r="D78" s="59">
        <f t="shared" si="5"/>
        <v>13.808</v>
      </c>
      <c r="E78" s="59">
        <f t="shared" si="5"/>
        <v>14.3</v>
      </c>
    </row>
    <row r="79" spans="1:5" x14ac:dyDescent="0.35">
      <c r="A79" s="6">
        <f t="shared" si="3"/>
        <v>44361.208333333147</v>
      </c>
      <c r="B79" s="59">
        <f t="shared" si="4"/>
        <v>18.738620860000001</v>
      </c>
      <c r="C79" s="59">
        <v>28.713999999999999</v>
      </c>
      <c r="D79" s="59">
        <f t="shared" si="5"/>
        <v>13.808</v>
      </c>
      <c r="E79" s="59">
        <f t="shared" si="5"/>
        <v>14.3</v>
      </c>
    </row>
    <row r="80" spans="1:5" x14ac:dyDescent="0.35">
      <c r="A80" s="6">
        <f t="shared" si="3"/>
        <v>44361.249999999811</v>
      </c>
      <c r="B80" s="59">
        <f t="shared" si="4"/>
        <v>18.738620860000001</v>
      </c>
      <c r="C80" s="59">
        <v>28.713999999999999</v>
      </c>
      <c r="D80" s="59">
        <f t="shared" si="5"/>
        <v>13.808</v>
      </c>
      <c r="E80" s="59">
        <f t="shared" si="5"/>
        <v>14.3</v>
      </c>
    </row>
    <row r="81" spans="1:5" x14ac:dyDescent="0.35">
      <c r="A81" s="6">
        <f t="shared" si="3"/>
        <v>44361.291666666475</v>
      </c>
      <c r="B81" s="59">
        <f t="shared" si="4"/>
        <v>18.738620860000001</v>
      </c>
      <c r="C81" s="59">
        <v>28.713999999999999</v>
      </c>
      <c r="D81" s="59">
        <f t="shared" si="5"/>
        <v>13.808</v>
      </c>
      <c r="E81" s="59">
        <f t="shared" si="5"/>
        <v>14.3</v>
      </c>
    </row>
    <row r="82" spans="1:5" x14ac:dyDescent="0.35">
      <c r="A82" s="6">
        <f t="shared" si="3"/>
        <v>44361.333333333139</v>
      </c>
      <c r="B82" s="59">
        <f t="shared" si="4"/>
        <v>18.738620860000001</v>
      </c>
      <c r="C82" s="59">
        <v>28.713999999999999</v>
      </c>
      <c r="D82" s="59">
        <f t="shared" si="5"/>
        <v>13.808</v>
      </c>
      <c r="E82" s="59">
        <f t="shared" si="5"/>
        <v>14.3</v>
      </c>
    </row>
    <row r="83" spans="1:5" x14ac:dyDescent="0.35">
      <c r="A83" s="6">
        <f t="shared" si="3"/>
        <v>44361.374999999804</v>
      </c>
      <c r="B83" s="59">
        <f t="shared" si="4"/>
        <v>18.738620860000001</v>
      </c>
      <c r="C83" s="59">
        <v>28.713999999999999</v>
      </c>
      <c r="D83" s="59">
        <f t="shared" si="5"/>
        <v>13.808</v>
      </c>
      <c r="E83" s="59">
        <f t="shared" si="5"/>
        <v>14.3</v>
      </c>
    </row>
    <row r="84" spans="1:5" x14ac:dyDescent="0.35">
      <c r="A84" s="6">
        <f t="shared" si="3"/>
        <v>44361.416666666468</v>
      </c>
      <c r="B84" s="59">
        <f t="shared" si="4"/>
        <v>18.738620860000001</v>
      </c>
      <c r="C84" s="59">
        <v>28.713999999999999</v>
      </c>
      <c r="D84" s="59">
        <f t="shared" si="5"/>
        <v>13.808</v>
      </c>
      <c r="E84" s="59">
        <f t="shared" si="5"/>
        <v>14.3</v>
      </c>
    </row>
    <row r="85" spans="1:5" x14ac:dyDescent="0.35">
      <c r="A85" s="6">
        <f t="shared" si="3"/>
        <v>44361.458333333132</v>
      </c>
      <c r="B85" s="59">
        <f t="shared" si="4"/>
        <v>18.738620860000001</v>
      </c>
      <c r="C85" s="59">
        <v>28.713999999999999</v>
      </c>
      <c r="D85" s="59">
        <f t="shared" si="5"/>
        <v>13.808</v>
      </c>
      <c r="E85" s="59">
        <f t="shared" si="5"/>
        <v>14.3</v>
      </c>
    </row>
    <row r="86" spans="1:5" x14ac:dyDescent="0.35">
      <c r="A86" s="6">
        <f t="shared" si="3"/>
        <v>44361.499999999796</v>
      </c>
      <c r="B86" s="59">
        <f t="shared" si="4"/>
        <v>18.738620860000001</v>
      </c>
      <c r="C86" s="59">
        <v>28.713999999999999</v>
      </c>
      <c r="D86" s="59">
        <f t="shared" si="5"/>
        <v>13.808</v>
      </c>
      <c r="E86" s="59">
        <f t="shared" si="5"/>
        <v>14.3</v>
      </c>
    </row>
    <row r="87" spans="1:5" x14ac:dyDescent="0.35">
      <c r="A87" s="6">
        <f t="shared" si="3"/>
        <v>44361.541666666461</v>
      </c>
      <c r="B87" s="59">
        <f t="shared" si="4"/>
        <v>18.738620860000001</v>
      </c>
      <c r="C87" s="59">
        <v>28.713999999999999</v>
      </c>
      <c r="D87" s="59">
        <f t="shared" si="5"/>
        <v>13.808</v>
      </c>
      <c r="E87" s="59">
        <f t="shared" si="5"/>
        <v>14.3</v>
      </c>
    </row>
    <row r="88" spans="1:5" x14ac:dyDescent="0.35">
      <c r="A88" s="6">
        <f t="shared" si="3"/>
        <v>44361.583333333125</v>
      </c>
      <c r="B88" s="59">
        <f t="shared" si="4"/>
        <v>18.738620860000001</v>
      </c>
      <c r="C88" s="59">
        <v>28.713999999999999</v>
      </c>
      <c r="D88" s="59">
        <f t="shared" si="5"/>
        <v>13.808</v>
      </c>
      <c r="E88" s="59">
        <f t="shared" si="5"/>
        <v>14.3</v>
      </c>
    </row>
    <row r="89" spans="1:5" x14ac:dyDescent="0.35">
      <c r="A89" s="6">
        <f t="shared" si="3"/>
        <v>44361.624999999789</v>
      </c>
      <c r="B89" s="59">
        <f t="shared" si="4"/>
        <v>18.738620860000001</v>
      </c>
      <c r="C89" s="59">
        <v>28.713999999999999</v>
      </c>
      <c r="D89" s="59">
        <f t="shared" si="5"/>
        <v>13.808</v>
      </c>
      <c r="E89" s="59">
        <f t="shared" si="5"/>
        <v>14.3</v>
      </c>
    </row>
    <row r="90" spans="1:5" x14ac:dyDescent="0.35">
      <c r="A90" s="6">
        <f t="shared" si="3"/>
        <v>44361.666666666453</v>
      </c>
      <c r="B90" s="59">
        <f t="shared" si="4"/>
        <v>18.738620860000001</v>
      </c>
      <c r="C90" s="59">
        <v>28.713999999999999</v>
      </c>
      <c r="D90" s="59">
        <f t="shared" si="5"/>
        <v>13.808</v>
      </c>
      <c r="E90" s="59">
        <f t="shared" si="5"/>
        <v>14.3</v>
      </c>
    </row>
    <row r="91" spans="1:5" x14ac:dyDescent="0.35">
      <c r="A91" s="6">
        <f t="shared" si="3"/>
        <v>44361.708333333117</v>
      </c>
      <c r="B91" s="59">
        <f t="shared" si="4"/>
        <v>18.738620860000001</v>
      </c>
      <c r="C91" s="59">
        <v>28.713999999999999</v>
      </c>
      <c r="D91" s="59">
        <f t="shared" si="5"/>
        <v>13.808</v>
      </c>
      <c r="E91" s="59">
        <f t="shared" si="5"/>
        <v>14.3</v>
      </c>
    </row>
    <row r="92" spans="1:5" x14ac:dyDescent="0.35">
      <c r="A92" s="6">
        <f t="shared" si="3"/>
        <v>44361.749999999782</v>
      </c>
      <c r="B92" s="59">
        <f t="shared" si="4"/>
        <v>18.738620860000001</v>
      </c>
      <c r="C92" s="59">
        <v>28.713999999999999</v>
      </c>
      <c r="D92" s="59">
        <f t="shared" si="5"/>
        <v>13.808</v>
      </c>
      <c r="E92" s="59">
        <f t="shared" si="5"/>
        <v>14.3</v>
      </c>
    </row>
    <row r="93" spans="1:5" x14ac:dyDescent="0.35">
      <c r="A93" s="6">
        <f t="shared" si="3"/>
        <v>44361.791666666446</v>
      </c>
      <c r="B93" s="59">
        <f t="shared" si="4"/>
        <v>18.738620860000001</v>
      </c>
      <c r="C93" s="59">
        <v>28.713999999999999</v>
      </c>
      <c r="D93" s="59">
        <f t="shared" si="5"/>
        <v>13.808</v>
      </c>
      <c r="E93" s="59">
        <f t="shared" si="5"/>
        <v>14.3</v>
      </c>
    </row>
    <row r="94" spans="1:5" x14ac:dyDescent="0.35">
      <c r="A94" s="6">
        <f t="shared" si="3"/>
        <v>44361.83333333311</v>
      </c>
      <c r="B94" s="59">
        <f t="shared" si="4"/>
        <v>18.738620860000001</v>
      </c>
      <c r="C94" s="59">
        <v>28.713999999999999</v>
      </c>
      <c r="D94" s="59">
        <f t="shared" si="5"/>
        <v>13.808</v>
      </c>
      <c r="E94" s="59">
        <f t="shared" si="5"/>
        <v>14.3</v>
      </c>
    </row>
    <row r="95" spans="1:5" x14ac:dyDescent="0.35">
      <c r="A95" s="6">
        <f t="shared" si="3"/>
        <v>44361.874999999774</v>
      </c>
      <c r="B95" s="59">
        <f t="shared" si="4"/>
        <v>18.738620860000001</v>
      </c>
      <c r="C95" s="59">
        <v>28.713999999999999</v>
      </c>
      <c r="D95" s="59">
        <f t="shared" si="5"/>
        <v>13.808</v>
      </c>
      <c r="E95" s="59">
        <f t="shared" si="5"/>
        <v>14.3</v>
      </c>
    </row>
    <row r="96" spans="1:5" x14ac:dyDescent="0.35">
      <c r="A96" s="6">
        <f t="shared" si="3"/>
        <v>44361.916666666439</v>
      </c>
      <c r="B96" s="59">
        <f t="shared" si="4"/>
        <v>18.738620860000001</v>
      </c>
      <c r="C96" s="59">
        <v>28.713999999999999</v>
      </c>
      <c r="D96" s="59">
        <f t="shared" si="5"/>
        <v>13.808</v>
      </c>
      <c r="E96" s="59">
        <f t="shared" si="5"/>
        <v>14.3</v>
      </c>
    </row>
    <row r="97" spans="1:5" x14ac:dyDescent="0.35">
      <c r="A97" s="6">
        <f t="shared" si="3"/>
        <v>44361.958333333103</v>
      </c>
      <c r="B97" s="59">
        <f t="shared" si="4"/>
        <v>18.738620860000001</v>
      </c>
      <c r="C97" s="59">
        <v>28.713999999999999</v>
      </c>
      <c r="D97" s="59">
        <f t="shared" si="5"/>
        <v>13.808</v>
      </c>
      <c r="E97" s="59">
        <f t="shared" si="5"/>
        <v>14.3</v>
      </c>
    </row>
    <row r="98" spans="1:5" x14ac:dyDescent="0.35">
      <c r="A98" s="6">
        <f t="shared" si="3"/>
        <v>44361.999999999767</v>
      </c>
      <c r="B98" s="59">
        <f t="shared" si="4"/>
        <v>18.738620860000001</v>
      </c>
      <c r="C98" s="59">
        <v>28.713999999999999</v>
      </c>
      <c r="D98" s="59">
        <f t="shared" si="5"/>
        <v>13.808</v>
      </c>
      <c r="E98" s="59">
        <f t="shared" si="5"/>
        <v>14.3</v>
      </c>
    </row>
    <row r="99" spans="1:5" x14ac:dyDescent="0.35">
      <c r="A99" s="6">
        <f t="shared" si="3"/>
        <v>44362.041666666431</v>
      </c>
      <c r="B99" s="59">
        <f t="shared" si="4"/>
        <v>18.738620860000001</v>
      </c>
      <c r="C99" s="59">
        <v>28.713999999999999</v>
      </c>
      <c r="D99" s="59">
        <f t="shared" si="5"/>
        <v>13.808</v>
      </c>
      <c r="E99" s="59">
        <f t="shared" si="5"/>
        <v>14.3</v>
      </c>
    </row>
    <row r="100" spans="1:5" x14ac:dyDescent="0.35">
      <c r="A100" s="6">
        <f t="shared" si="3"/>
        <v>44362.083333333096</v>
      </c>
      <c r="B100" s="59">
        <f t="shared" si="4"/>
        <v>18.738620860000001</v>
      </c>
      <c r="C100" s="59">
        <v>28.713999999999999</v>
      </c>
      <c r="D100" s="59">
        <f t="shared" si="5"/>
        <v>13.808</v>
      </c>
      <c r="E100" s="59">
        <f t="shared" si="5"/>
        <v>14.3</v>
      </c>
    </row>
    <row r="101" spans="1:5" x14ac:dyDescent="0.35">
      <c r="A101" s="6">
        <f t="shared" si="3"/>
        <v>44362.12499999976</v>
      </c>
      <c r="B101" s="59">
        <f t="shared" si="4"/>
        <v>18.738620860000001</v>
      </c>
      <c r="C101" s="59">
        <v>28.713999999999999</v>
      </c>
      <c r="D101" s="59">
        <f t="shared" si="5"/>
        <v>13.808</v>
      </c>
      <c r="E101" s="59">
        <f t="shared" si="5"/>
        <v>14.3</v>
      </c>
    </row>
    <row r="102" spans="1:5" x14ac:dyDescent="0.35">
      <c r="A102" s="6">
        <f t="shared" si="3"/>
        <v>44362.166666666424</v>
      </c>
      <c r="B102" s="59">
        <f t="shared" si="4"/>
        <v>18.738620860000001</v>
      </c>
      <c r="C102" s="59">
        <v>28.713999999999999</v>
      </c>
      <c r="D102" s="59">
        <f t="shared" si="5"/>
        <v>13.808</v>
      </c>
      <c r="E102" s="59">
        <f t="shared" si="5"/>
        <v>14.3</v>
      </c>
    </row>
    <row r="103" spans="1:5" x14ac:dyDescent="0.35">
      <c r="A103" s="6">
        <f t="shared" si="3"/>
        <v>44362.208333333088</v>
      </c>
      <c r="B103" s="59">
        <f t="shared" si="4"/>
        <v>18.738620860000001</v>
      </c>
      <c r="C103" s="59">
        <v>28.713999999999999</v>
      </c>
      <c r="D103" s="59">
        <f t="shared" si="5"/>
        <v>13.808</v>
      </c>
      <c r="E103" s="59">
        <f t="shared" si="5"/>
        <v>14.3</v>
      </c>
    </row>
    <row r="104" spans="1:5" x14ac:dyDescent="0.35">
      <c r="A104" s="6">
        <f t="shared" si="3"/>
        <v>44362.249999999753</v>
      </c>
      <c r="B104" s="59">
        <f t="shared" si="4"/>
        <v>18.738620860000001</v>
      </c>
      <c r="C104" s="59">
        <v>28.713999999999999</v>
      </c>
      <c r="D104" s="59">
        <f t="shared" si="5"/>
        <v>13.808</v>
      </c>
      <c r="E104" s="59">
        <f t="shared" si="5"/>
        <v>14.3</v>
      </c>
    </row>
    <row r="105" spans="1:5" x14ac:dyDescent="0.35">
      <c r="A105" s="6">
        <f t="shared" si="3"/>
        <v>44362.291666666417</v>
      </c>
      <c r="B105" s="59">
        <f t="shared" si="4"/>
        <v>18.738620860000001</v>
      </c>
      <c r="C105" s="59">
        <v>28.713999999999999</v>
      </c>
      <c r="D105" s="59">
        <f t="shared" si="5"/>
        <v>13.808</v>
      </c>
      <c r="E105" s="59">
        <f t="shared" si="5"/>
        <v>14.3</v>
      </c>
    </row>
    <row r="106" spans="1:5" x14ac:dyDescent="0.35">
      <c r="A106" s="6">
        <f t="shared" si="3"/>
        <v>44362.333333333081</v>
      </c>
      <c r="B106" s="59">
        <f t="shared" si="4"/>
        <v>18.738620860000001</v>
      </c>
      <c r="C106" s="59">
        <v>28.713999999999999</v>
      </c>
      <c r="D106" s="59">
        <f t="shared" si="5"/>
        <v>13.808</v>
      </c>
      <c r="E106" s="59">
        <f t="shared" si="5"/>
        <v>14.3</v>
      </c>
    </row>
    <row r="107" spans="1:5" x14ac:dyDescent="0.35">
      <c r="A107" s="6">
        <f t="shared" si="3"/>
        <v>44362.374999999745</v>
      </c>
      <c r="B107" s="59">
        <f t="shared" si="4"/>
        <v>18.738620860000001</v>
      </c>
      <c r="C107" s="59">
        <v>28.713999999999999</v>
      </c>
      <c r="D107" s="59">
        <f t="shared" si="5"/>
        <v>13.808</v>
      </c>
      <c r="E107" s="59">
        <f t="shared" si="5"/>
        <v>14.3</v>
      </c>
    </row>
    <row r="108" spans="1:5" x14ac:dyDescent="0.35">
      <c r="A108" s="6">
        <f t="shared" si="3"/>
        <v>44362.41666666641</v>
      </c>
      <c r="B108" s="59">
        <f t="shared" si="4"/>
        <v>18.738620860000001</v>
      </c>
      <c r="C108" s="59">
        <v>28.713999999999999</v>
      </c>
      <c r="D108" s="59">
        <f t="shared" si="5"/>
        <v>13.808</v>
      </c>
      <c r="E108" s="59">
        <f t="shared" si="5"/>
        <v>14.3</v>
      </c>
    </row>
    <row r="109" spans="1:5" x14ac:dyDescent="0.35">
      <c r="A109" s="6">
        <f t="shared" si="3"/>
        <v>44362.458333333074</v>
      </c>
      <c r="B109" s="59">
        <f t="shared" si="4"/>
        <v>18.738620860000001</v>
      </c>
      <c r="C109" s="59">
        <v>28.713999999999999</v>
      </c>
      <c r="D109" s="59">
        <f t="shared" si="5"/>
        <v>13.808</v>
      </c>
      <c r="E109" s="59">
        <f t="shared" si="5"/>
        <v>14.3</v>
      </c>
    </row>
    <row r="110" spans="1:5" x14ac:dyDescent="0.35">
      <c r="A110" s="6">
        <f t="shared" si="3"/>
        <v>44362.499999999738</v>
      </c>
      <c r="B110" s="59">
        <f t="shared" si="4"/>
        <v>18.738620860000001</v>
      </c>
      <c r="C110" s="59">
        <v>28.713999999999999</v>
      </c>
      <c r="D110" s="59">
        <f t="shared" si="5"/>
        <v>13.808</v>
      </c>
      <c r="E110" s="59">
        <f t="shared" si="5"/>
        <v>14.3</v>
      </c>
    </row>
    <row r="111" spans="1:5" x14ac:dyDescent="0.35">
      <c r="A111" s="6">
        <f t="shared" si="3"/>
        <v>44362.541666666402</v>
      </c>
      <c r="B111" s="59">
        <f t="shared" si="4"/>
        <v>18.738620860000001</v>
      </c>
      <c r="C111" s="59">
        <v>28.713999999999999</v>
      </c>
      <c r="D111" s="59">
        <f t="shared" si="5"/>
        <v>13.808</v>
      </c>
      <c r="E111" s="59">
        <f t="shared" si="5"/>
        <v>14.3</v>
      </c>
    </row>
    <row r="112" spans="1:5" x14ac:dyDescent="0.35">
      <c r="A112" s="6">
        <f t="shared" si="3"/>
        <v>44362.583333333067</v>
      </c>
      <c r="B112" s="59">
        <f t="shared" si="4"/>
        <v>18.738620860000001</v>
      </c>
      <c r="C112" s="59">
        <v>28.713999999999999</v>
      </c>
      <c r="D112" s="59">
        <f t="shared" si="5"/>
        <v>13.808</v>
      </c>
      <c r="E112" s="59">
        <f t="shared" si="5"/>
        <v>14.3</v>
      </c>
    </row>
    <row r="113" spans="1:5" x14ac:dyDescent="0.35">
      <c r="A113" s="6">
        <f t="shared" si="3"/>
        <v>44362.624999999731</v>
      </c>
      <c r="B113" s="59">
        <f t="shared" si="4"/>
        <v>18.738620860000001</v>
      </c>
      <c r="C113" s="59">
        <v>28.713999999999999</v>
      </c>
      <c r="D113" s="59">
        <f t="shared" si="5"/>
        <v>13.808</v>
      </c>
      <c r="E113" s="59">
        <f t="shared" si="5"/>
        <v>14.3</v>
      </c>
    </row>
    <row r="114" spans="1:5" x14ac:dyDescent="0.35">
      <c r="A114" s="6">
        <f t="shared" si="3"/>
        <v>44362.666666666395</v>
      </c>
      <c r="B114" s="59">
        <f t="shared" si="4"/>
        <v>18.738620860000001</v>
      </c>
      <c r="C114" s="59">
        <v>28.713999999999999</v>
      </c>
      <c r="D114" s="59">
        <f t="shared" si="5"/>
        <v>13.808</v>
      </c>
      <c r="E114" s="59">
        <f t="shared" si="5"/>
        <v>14.3</v>
      </c>
    </row>
    <row r="115" spans="1:5" x14ac:dyDescent="0.35">
      <c r="A115" s="6">
        <f t="shared" si="3"/>
        <v>44362.708333333059</v>
      </c>
      <c r="B115" s="59">
        <f t="shared" si="4"/>
        <v>18.738620860000001</v>
      </c>
      <c r="C115" s="59">
        <v>28.713999999999999</v>
      </c>
      <c r="D115" s="59">
        <f t="shared" si="5"/>
        <v>13.808</v>
      </c>
      <c r="E115" s="59">
        <f t="shared" si="5"/>
        <v>14.3</v>
      </c>
    </row>
    <row r="116" spans="1:5" x14ac:dyDescent="0.35">
      <c r="A116" s="6">
        <f t="shared" si="3"/>
        <v>44362.749999999724</v>
      </c>
      <c r="B116" s="59">
        <f t="shared" si="4"/>
        <v>18.738620860000001</v>
      </c>
      <c r="C116" s="59">
        <v>28.713999999999999</v>
      </c>
      <c r="D116" s="59">
        <f t="shared" si="5"/>
        <v>13.808</v>
      </c>
      <c r="E116" s="59">
        <f t="shared" si="5"/>
        <v>14.3</v>
      </c>
    </row>
    <row r="117" spans="1:5" x14ac:dyDescent="0.35">
      <c r="A117" s="6">
        <f t="shared" si="3"/>
        <v>44362.791666666388</v>
      </c>
      <c r="B117" s="59">
        <f t="shared" si="4"/>
        <v>18.738620860000001</v>
      </c>
      <c r="C117" s="59">
        <v>28.713999999999999</v>
      </c>
      <c r="D117" s="59">
        <f t="shared" si="5"/>
        <v>13.808</v>
      </c>
      <c r="E117" s="59">
        <f t="shared" si="5"/>
        <v>14.3</v>
      </c>
    </row>
    <row r="118" spans="1:5" x14ac:dyDescent="0.35">
      <c r="A118" s="6">
        <f t="shared" si="3"/>
        <v>44362.833333333052</v>
      </c>
      <c r="B118" s="59">
        <f t="shared" si="4"/>
        <v>18.738620860000001</v>
      </c>
      <c r="C118" s="59">
        <v>28.713999999999999</v>
      </c>
      <c r="D118" s="59">
        <f t="shared" si="5"/>
        <v>13.808</v>
      </c>
      <c r="E118" s="59">
        <f t="shared" si="5"/>
        <v>14.3</v>
      </c>
    </row>
    <row r="119" spans="1:5" x14ac:dyDescent="0.35">
      <c r="A119" s="6">
        <f t="shared" si="3"/>
        <v>44362.874999999716</v>
      </c>
      <c r="B119" s="59">
        <f t="shared" si="4"/>
        <v>18.738620860000001</v>
      </c>
      <c r="C119" s="59">
        <v>28.713999999999999</v>
      </c>
      <c r="D119" s="59">
        <f t="shared" si="5"/>
        <v>13.808</v>
      </c>
      <c r="E119" s="59">
        <f t="shared" si="5"/>
        <v>14.3</v>
      </c>
    </row>
    <row r="120" spans="1:5" x14ac:dyDescent="0.35">
      <c r="A120" s="6">
        <f t="shared" si="3"/>
        <v>44362.91666666638</v>
      </c>
      <c r="B120" s="59">
        <f t="shared" si="4"/>
        <v>18.738620860000001</v>
      </c>
      <c r="C120" s="59">
        <v>28.713999999999999</v>
      </c>
      <c r="D120" s="59">
        <f t="shared" si="5"/>
        <v>13.808</v>
      </c>
      <c r="E120" s="59">
        <f t="shared" si="5"/>
        <v>14.3</v>
      </c>
    </row>
    <row r="121" spans="1:5" x14ac:dyDescent="0.35">
      <c r="A121" s="6">
        <f t="shared" si="3"/>
        <v>44362.958333333045</v>
      </c>
      <c r="B121" s="59">
        <f t="shared" si="4"/>
        <v>18.738620860000001</v>
      </c>
      <c r="C121" s="59">
        <v>28.713999999999999</v>
      </c>
      <c r="D121" s="59">
        <f t="shared" si="5"/>
        <v>13.808</v>
      </c>
      <c r="E121" s="59">
        <f t="shared" si="5"/>
        <v>14.3</v>
      </c>
    </row>
    <row r="122" spans="1:5" x14ac:dyDescent="0.35">
      <c r="A122" s="6">
        <f t="shared" si="3"/>
        <v>44362.999999999709</v>
      </c>
      <c r="B122" s="59">
        <f t="shared" si="4"/>
        <v>18.738620860000001</v>
      </c>
      <c r="C122" s="59">
        <v>28.713999999999999</v>
      </c>
      <c r="D122" s="59">
        <f t="shared" si="5"/>
        <v>13.808</v>
      </c>
      <c r="E122" s="59">
        <f t="shared" si="5"/>
        <v>14.3</v>
      </c>
    </row>
    <row r="123" spans="1:5" x14ac:dyDescent="0.35">
      <c r="A123" s="6">
        <f t="shared" si="3"/>
        <v>44363.041666666373</v>
      </c>
      <c r="B123" s="59">
        <f t="shared" si="4"/>
        <v>18.738620860000001</v>
      </c>
      <c r="C123" s="59">
        <v>28.713999999999999</v>
      </c>
      <c r="D123" s="59">
        <f t="shared" si="5"/>
        <v>13.808</v>
      </c>
      <c r="E123" s="59">
        <f t="shared" si="5"/>
        <v>14.3</v>
      </c>
    </row>
    <row r="124" spans="1:5" x14ac:dyDescent="0.35">
      <c r="A124" s="6">
        <f t="shared" si="3"/>
        <v>44363.083333333037</v>
      </c>
      <c r="B124" s="59">
        <f t="shared" si="4"/>
        <v>18.738620860000001</v>
      </c>
      <c r="C124" s="59">
        <v>28.713999999999999</v>
      </c>
      <c r="D124" s="59">
        <f t="shared" si="5"/>
        <v>13.808</v>
      </c>
      <c r="E124" s="59">
        <f t="shared" si="5"/>
        <v>14.3</v>
      </c>
    </row>
    <row r="125" spans="1:5" x14ac:dyDescent="0.35">
      <c r="A125" s="6">
        <f t="shared" si="3"/>
        <v>44363.124999999702</v>
      </c>
      <c r="B125" s="59">
        <f t="shared" si="4"/>
        <v>18.738620860000001</v>
      </c>
      <c r="C125" s="59">
        <v>28.713999999999999</v>
      </c>
      <c r="D125" s="59">
        <f t="shared" si="5"/>
        <v>13.808</v>
      </c>
      <c r="E125" s="59">
        <f t="shared" si="5"/>
        <v>14.3</v>
      </c>
    </row>
    <row r="126" spans="1:5" x14ac:dyDescent="0.35">
      <c r="A126" s="6">
        <f t="shared" si="3"/>
        <v>44363.166666666366</v>
      </c>
      <c r="B126" s="59">
        <f t="shared" si="4"/>
        <v>18.738620860000001</v>
      </c>
      <c r="C126" s="59">
        <v>28.713999999999999</v>
      </c>
      <c r="D126" s="59">
        <f t="shared" si="5"/>
        <v>13.808</v>
      </c>
      <c r="E126" s="59">
        <f t="shared" si="5"/>
        <v>14.3</v>
      </c>
    </row>
    <row r="127" spans="1:5" x14ac:dyDescent="0.35">
      <c r="A127" s="6">
        <f t="shared" si="3"/>
        <v>44363.20833333303</v>
      </c>
      <c r="B127" s="59">
        <f t="shared" si="4"/>
        <v>18.738620860000001</v>
      </c>
      <c r="C127" s="59">
        <v>28.713999999999999</v>
      </c>
      <c r="D127" s="59">
        <f t="shared" si="5"/>
        <v>13.808</v>
      </c>
      <c r="E127" s="59">
        <f t="shared" si="5"/>
        <v>14.3</v>
      </c>
    </row>
    <row r="128" spans="1:5" x14ac:dyDescent="0.35">
      <c r="A128" s="6">
        <f t="shared" si="3"/>
        <v>44363.249999999694</v>
      </c>
      <c r="B128" s="59">
        <f t="shared" si="4"/>
        <v>18.738620860000001</v>
      </c>
      <c r="C128" s="59">
        <v>28.713999999999999</v>
      </c>
      <c r="D128" s="59">
        <f t="shared" si="5"/>
        <v>13.808</v>
      </c>
      <c r="E128" s="59">
        <f t="shared" si="5"/>
        <v>14.3</v>
      </c>
    </row>
    <row r="129" spans="1:5" x14ac:dyDescent="0.35">
      <c r="A129" s="6">
        <f t="shared" si="3"/>
        <v>44363.291666666359</v>
      </c>
      <c r="B129" s="59">
        <f t="shared" si="4"/>
        <v>18.738620860000001</v>
      </c>
      <c r="C129" s="59">
        <v>28.713999999999999</v>
      </c>
      <c r="D129" s="59">
        <f t="shared" si="5"/>
        <v>13.808</v>
      </c>
      <c r="E129" s="59">
        <f t="shared" si="5"/>
        <v>14.3</v>
      </c>
    </row>
    <row r="130" spans="1:5" x14ac:dyDescent="0.35">
      <c r="A130" s="6">
        <f t="shared" si="3"/>
        <v>44363.333333333023</v>
      </c>
      <c r="B130" s="59">
        <f t="shared" si="4"/>
        <v>18.738620860000001</v>
      </c>
      <c r="C130" s="59">
        <v>28.713999999999999</v>
      </c>
      <c r="D130" s="59">
        <f t="shared" si="5"/>
        <v>13.808</v>
      </c>
      <c r="E130" s="59">
        <f t="shared" si="5"/>
        <v>14.3</v>
      </c>
    </row>
    <row r="131" spans="1:5" x14ac:dyDescent="0.35">
      <c r="A131" s="6">
        <f t="shared" si="3"/>
        <v>44363.374999999687</v>
      </c>
      <c r="B131" s="59">
        <f t="shared" si="4"/>
        <v>18.738620860000001</v>
      </c>
      <c r="C131" s="59">
        <v>28.713999999999999</v>
      </c>
      <c r="D131" s="59">
        <f t="shared" si="5"/>
        <v>13.808</v>
      </c>
      <c r="E131" s="59">
        <f t="shared" si="5"/>
        <v>14.3</v>
      </c>
    </row>
    <row r="132" spans="1:5" x14ac:dyDescent="0.35">
      <c r="A132" s="6">
        <f t="shared" ref="A132:A169" si="6">A131+1/24</f>
        <v>44363.416666666351</v>
      </c>
      <c r="B132" s="59">
        <f t="shared" ref="B132:B169" si="7">B131</f>
        <v>18.738620860000001</v>
      </c>
      <c r="C132" s="59">
        <v>28.713999999999999</v>
      </c>
      <c r="D132" s="59">
        <f t="shared" ref="D132:E169" si="8">D131</f>
        <v>13.808</v>
      </c>
      <c r="E132" s="59">
        <f t="shared" si="8"/>
        <v>14.3</v>
      </c>
    </row>
    <row r="133" spans="1:5" x14ac:dyDescent="0.35">
      <c r="A133" s="6">
        <f t="shared" si="6"/>
        <v>44363.458333333016</v>
      </c>
      <c r="B133" s="59">
        <f t="shared" si="7"/>
        <v>18.738620860000001</v>
      </c>
      <c r="C133" s="59">
        <v>28.713999999999999</v>
      </c>
      <c r="D133" s="59">
        <f t="shared" si="8"/>
        <v>13.808</v>
      </c>
      <c r="E133" s="59">
        <f t="shared" si="8"/>
        <v>14.3</v>
      </c>
    </row>
    <row r="134" spans="1:5" x14ac:dyDescent="0.35">
      <c r="A134" s="6">
        <f t="shared" si="6"/>
        <v>44363.49999999968</v>
      </c>
      <c r="B134" s="59">
        <f t="shared" si="7"/>
        <v>18.738620860000001</v>
      </c>
      <c r="C134" s="59">
        <v>28.713999999999999</v>
      </c>
      <c r="D134" s="59">
        <f t="shared" si="8"/>
        <v>13.808</v>
      </c>
      <c r="E134" s="59">
        <f t="shared" si="8"/>
        <v>14.3</v>
      </c>
    </row>
    <row r="135" spans="1:5" x14ac:dyDescent="0.35">
      <c r="A135" s="6">
        <f t="shared" si="6"/>
        <v>44363.541666666344</v>
      </c>
      <c r="B135" s="59">
        <f t="shared" si="7"/>
        <v>18.738620860000001</v>
      </c>
      <c r="C135" s="59">
        <v>28.713999999999999</v>
      </c>
      <c r="D135" s="59">
        <f t="shared" si="8"/>
        <v>13.808</v>
      </c>
      <c r="E135" s="59">
        <f t="shared" si="8"/>
        <v>14.3</v>
      </c>
    </row>
    <row r="136" spans="1:5" x14ac:dyDescent="0.35">
      <c r="A136" s="6">
        <f t="shared" si="6"/>
        <v>44363.583333333008</v>
      </c>
      <c r="B136" s="59">
        <f t="shared" si="7"/>
        <v>18.738620860000001</v>
      </c>
      <c r="C136" s="59">
        <v>28.713999999999999</v>
      </c>
      <c r="D136" s="59">
        <f t="shared" si="8"/>
        <v>13.808</v>
      </c>
      <c r="E136" s="59">
        <f t="shared" si="8"/>
        <v>14.3</v>
      </c>
    </row>
    <row r="137" spans="1:5" x14ac:dyDescent="0.35">
      <c r="A137" s="6">
        <f t="shared" si="6"/>
        <v>44363.624999999673</v>
      </c>
      <c r="B137" s="59">
        <f t="shared" si="7"/>
        <v>18.738620860000001</v>
      </c>
      <c r="C137" s="59">
        <v>28.713999999999999</v>
      </c>
      <c r="D137" s="59">
        <f t="shared" si="8"/>
        <v>13.808</v>
      </c>
      <c r="E137" s="59">
        <f t="shared" si="8"/>
        <v>14.3</v>
      </c>
    </row>
    <row r="138" spans="1:5" x14ac:dyDescent="0.35">
      <c r="A138" s="6">
        <f t="shared" si="6"/>
        <v>44363.666666666337</v>
      </c>
      <c r="B138" s="59">
        <f t="shared" si="7"/>
        <v>18.738620860000001</v>
      </c>
      <c r="C138" s="59">
        <v>28.713999999999999</v>
      </c>
      <c r="D138" s="59">
        <f t="shared" si="8"/>
        <v>13.808</v>
      </c>
      <c r="E138" s="59">
        <f t="shared" si="8"/>
        <v>14.3</v>
      </c>
    </row>
    <row r="139" spans="1:5" x14ac:dyDescent="0.35">
      <c r="A139" s="6">
        <f t="shared" si="6"/>
        <v>44363.708333333001</v>
      </c>
      <c r="B139" s="59">
        <f t="shared" si="7"/>
        <v>18.738620860000001</v>
      </c>
      <c r="C139" s="59">
        <v>28.713999999999999</v>
      </c>
      <c r="D139" s="59">
        <f t="shared" si="8"/>
        <v>13.808</v>
      </c>
      <c r="E139" s="59">
        <f t="shared" si="8"/>
        <v>14.3</v>
      </c>
    </row>
    <row r="140" spans="1:5" x14ac:dyDescent="0.35">
      <c r="A140" s="6">
        <f t="shared" si="6"/>
        <v>44363.749999999665</v>
      </c>
      <c r="B140" s="59">
        <f t="shared" si="7"/>
        <v>18.738620860000001</v>
      </c>
      <c r="C140" s="59">
        <v>28.713999999999999</v>
      </c>
      <c r="D140" s="59">
        <f t="shared" si="8"/>
        <v>13.808</v>
      </c>
      <c r="E140" s="59">
        <f t="shared" si="8"/>
        <v>14.3</v>
      </c>
    </row>
    <row r="141" spans="1:5" x14ac:dyDescent="0.35">
      <c r="A141" s="6">
        <f t="shared" si="6"/>
        <v>44363.79166666633</v>
      </c>
      <c r="B141" s="59">
        <f t="shared" si="7"/>
        <v>18.738620860000001</v>
      </c>
      <c r="C141" s="59">
        <v>28.713999999999999</v>
      </c>
      <c r="D141" s="59">
        <f t="shared" si="8"/>
        <v>13.808</v>
      </c>
      <c r="E141" s="59">
        <f t="shared" si="8"/>
        <v>14.3</v>
      </c>
    </row>
    <row r="142" spans="1:5" x14ac:dyDescent="0.35">
      <c r="A142" s="6">
        <f t="shared" si="6"/>
        <v>44363.833333332994</v>
      </c>
      <c r="B142" s="59">
        <f t="shared" si="7"/>
        <v>18.738620860000001</v>
      </c>
      <c r="C142" s="59">
        <v>28.713999999999999</v>
      </c>
      <c r="D142" s="59">
        <f t="shared" si="8"/>
        <v>13.808</v>
      </c>
      <c r="E142" s="59">
        <f t="shared" si="8"/>
        <v>14.3</v>
      </c>
    </row>
    <row r="143" spans="1:5" x14ac:dyDescent="0.35">
      <c r="A143" s="6">
        <f t="shared" si="6"/>
        <v>44363.874999999658</v>
      </c>
      <c r="B143" s="59">
        <f t="shared" si="7"/>
        <v>18.738620860000001</v>
      </c>
      <c r="C143" s="59">
        <v>28.713999999999999</v>
      </c>
      <c r="D143" s="59">
        <f t="shared" si="8"/>
        <v>13.808</v>
      </c>
      <c r="E143" s="59">
        <f t="shared" si="8"/>
        <v>14.3</v>
      </c>
    </row>
    <row r="144" spans="1:5" x14ac:dyDescent="0.35">
      <c r="A144" s="6">
        <f t="shared" si="6"/>
        <v>44363.916666666322</v>
      </c>
      <c r="B144" s="59">
        <f t="shared" si="7"/>
        <v>18.738620860000001</v>
      </c>
      <c r="C144" s="59">
        <v>28.713999999999999</v>
      </c>
      <c r="D144" s="59">
        <f t="shared" si="8"/>
        <v>13.808</v>
      </c>
      <c r="E144" s="59">
        <f t="shared" si="8"/>
        <v>14.3</v>
      </c>
    </row>
    <row r="145" spans="1:5" x14ac:dyDescent="0.35">
      <c r="A145" s="6">
        <f t="shared" si="6"/>
        <v>44363.958333332987</v>
      </c>
      <c r="B145" s="59">
        <f t="shared" si="7"/>
        <v>18.738620860000001</v>
      </c>
      <c r="C145" s="59">
        <v>28.713999999999999</v>
      </c>
      <c r="D145" s="59">
        <f t="shared" si="8"/>
        <v>13.808</v>
      </c>
      <c r="E145" s="59">
        <f t="shared" si="8"/>
        <v>14.3</v>
      </c>
    </row>
    <row r="146" spans="1:5" x14ac:dyDescent="0.35">
      <c r="A146" s="6">
        <f t="shared" si="6"/>
        <v>44363.999999999651</v>
      </c>
      <c r="B146" s="59">
        <f t="shared" si="7"/>
        <v>18.738620860000001</v>
      </c>
      <c r="C146" s="59">
        <v>28.713999999999999</v>
      </c>
      <c r="D146" s="59">
        <f t="shared" si="8"/>
        <v>13.808</v>
      </c>
      <c r="E146" s="59">
        <f t="shared" si="8"/>
        <v>14.3</v>
      </c>
    </row>
    <row r="147" spans="1:5" x14ac:dyDescent="0.35">
      <c r="A147" s="6">
        <f t="shared" si="6"/>
        <v>44364.041666666315</v>
      </c>
      <c r="B147" s="59">
        <f t="shared" si="7"/>
        <v>18.738620860000001</v>
      </c>
      <c r="C147" s="59">
        <v>28.713999999999999</v>
      </c>
      <c r="D147" s="59">
        <f t="shared" si="8"/>
        <v>13.808</v>
      </c>
      <c r="E147" s="59">
        <f t="shared" si="8"/>
        <v>14.3</v>
      </c>
    </row>
    <row r="148" spans="1:5" x14ac:dyDescent="0.35">
      <c r="A148" s="6">
        <f t="shared" si="6"/>
        <v>44364.083333332979</v>
      </c>
      <c r="B148" s="59">
        <f t="shared" si="7"/>
        <v>18.738620860000001</v>
      </c>
      <c r="C148" s="59">
        <v>28.713999999999999</v>
      </c>
      <c r="D148" s="59">
        <f t="shared" si="8"/>
        <v>13.808</v>
      </c>
      <c r="E148" s="59">
        <f t="shared" si="8"/>
        <v>14.3</v>
      </c>
    </row>
    <row r="149" spans="1:5" x14ac:dyDescent="0.35">
      <c r="A149" s="6">
        <f t="shared" si="6"/>
        <v>44364.124999999643</v>
      </c>
      <c r="B149" s="59">
        <f t="shared" si="7"/>
        <v>18.738620860000001</v>
      </c>
      <c r="C149" s="59">
        <v>28.713999999999999</v>
      </c>
      <c r="D149" s="59">
        <f t="shared" si="8"/>
        <v>13.808</v>
      </c>
      <c r="E149" s="59">
        <f t="shared" si="8"/>
        <v>14.3</v>
      </c>
    </row>
    <row r="150" spans="1:5" x14ac:dyDescent="0.35">
      <c r="A150" s="6">
        <f t="shared" si="6"/>
        <v>44364.166666666308</v>
      </c>
      <c r="B150" s="59">
        <f t="shared" si="7"/>
        <v>18.738620860000001</v>
      </c>
      <c r="C150" s="59">
        <v>28.713999999999999</v>
      </c>
      <c r="D150" s="59">
        <f t="shared" si="8"/>
        <v>13.808</v>
      </c>
      <c r="E150" s="59">
        <f t="shared" si="8"/>
        <v>14.3</v>
      </c>
    </row>
    <row r="151" spans="1:5" x14ac:dyDescent="0.35">
      <c r="A151" s="6">
        <f t="shared" si="6"/>
        <v>44364.208333332972</v>
      </c>
      <c r="B151" s="59">
        <f t="shared" si="7"/>
        <v>18.738620860000001</v>
      </c>
      <c r="C151" s="59">
        <v>28.713999999999999</v>
      </c>
      <c r="D151" s="59">
        <f t="shared" si="8"/>
        <v>13.808</v>
      </c>
      <c r="E151" s="59">
        <f t="shared" si="8"/>
        <v>14.3</v>
      </c>
    </row>
    <row r="152" spans="1:5" x14ac:dyDescent="0.35">
      <c r="A152" s="6">
        <f t="shared" si="6"/>
        <v>44364.249999999636</v>
      </c>
      <c r="B152" s="59">
        <f t="shared" si="7"/>
        <v>18.738620860000001</v>
      </c>
      <c r="C152" s="59">
        <v>28.713999999999999</v>
      </c>
      <c r="D152" s="59">
        <f t="shared" si="8"/>
        <v>13.808</v>
      </c>
      <c r="E152" s="59">
        <f t="shared" si="8"/>
        <v>14.3</v>
      </c>
    </row>
    <row r="153" spans="1:5" x14ac:dyDescent="0.35">
      <c r="A153" s="6">
        <f t="shared" si="6"/>
        <v>44364.2916666663</v>
      </c>
      <c r="B153" s="59">
        <f t="shared" si="7"/>
        <v>18.738620860000001</v>
      </c>
      <c r="C153" s="59">
        <v>28.713999999999999</v>
      </c>
      <c r="D153" s="59">
        <f t="shared" si="8"/>
        <v>13.808</v>
      </c>
      <c r="E153" s="59">
        <f t="shared" si="8"/>
        <v>14.3</v>
      </c>
    </row>
    <row r="154" spans="1:5" x14ac:dyDescent="0.35">
      <c r="A154" s="6">
        <f t="shared" si="6"/>
        <v>44364.333333332965</v>
      </c>
      <c r="B154" s="59">
        <f t="shared" si="7"/>
        <v>18.738620860000001</v>
      </c>
      <c r="C154" s="59">
        <v>28.713999999999999</v>
      </c>
      <c r="D154" s="59">
        <f t="shared" si="8"/>
        <v>13.808</v>
      </c>
      <c r="E154" s="59">
        <f t="shared" si="8"/>
        <v>14.3</v>
      </c>
    </row>
    <row r="155" spans="1:5" x14ac:dyDescent="0.35">
      <c r="A155" s="6">
        <f t="shared" si="6"/>
        <v>44364.374999999629</v>
      </c>
      <c r="B155" s="59">
        <f t="shared" si="7"/>
        <v>18.738620860000001</v>
      </c>
      <c r="C155" s="59">
        <v>28.713999999999999</v>
      </c>
      <c r="D155" s="59">
        <f t="shared" si="8"/>
        <v>13.808</v>
      </c>
      <c r="E155" s="59">
        <f t="shared" si="8"/>
        <v>14.3</v>
      </c>
    </row>
    <row r="156" spans="1:5" x14ac:dyDescent="0.35">
      <c r="A156" s="6">
        <f t="shared" si="6"/>
        <v>44364.416666666293</v>
      </c>
      <c r="B156" s="59">
        <f t="shared" si="7"/>
        <v>18.738620860000001</v>
      </c>
      <c r="C156" s="59">
        <v>28.713999999999999</v>
      </c>
      <c r="D156" s="59">
        <f t="shared" si="8"/>
        <v>13.808</v>
      </c>
      <c r="E156" s="59">
        <f t="shared" si="8"/>
        <v>14.3</v>
      </c>
    </row>
    <row r="157" spans="1:5" x14ac:dyDescent="0.35">
      <c r="A157" s="6">
        <f t="shared" si="6"/>
        <v>44364.458333332957</v>
      </c>
      <c r="B157" s="59">
        <f t="shared" si="7"/>
        <v>18.738620860000001</v>
      </c>
      <c r="C157" s="59">
        <v>28.713999999999999</v>
      </c>
      <c r="D157" s="59">
        <f t="shared" si="8"/>
        <v>13.808</v>
      </c>
      <c r="E157" s="59">
        <f t="shared" si="8"/>
        <v>14.3</v>
      </c>
    </row>
    <row r="158" spans="1:5" x14ac:dyDescent="0.35">
      <c r="A158" s="6">
        <f t="shared" si="6"/>
        <v>44364.499999999622</v>
      </c>
      <c r="B158" s="59">
        <f t="shared" si="7"/>
        <v>18.738620860000001</v>
      </c>
      <c r="C158" s="59">
        <v>28.713999999999999</v>
      </c>
      <c r="D158" s="59">
        <f t="shared" si="8"/>
        <v>13.808</v>
      </c>
      <c r="E158" s="59">
        <f t="shared" si="8"/>
        <v>14.3</v>
      </c>
    </row>
    <row r="159" spans="1:5" x14ac:dyDescent="0.35">
      <c r="A159" s="6">
        <f t="shared" si="6"/>
        <v>44364.541666666286</v>
      </c>
      <c r="B159" s="59">
        <f t="shared" si="7"/>
        <v>18.738620860000001</v>
      </c>
      <c r="C159" s="59">
        <v>28.713999999999999</v>
      </c>
      <c r="D159" s="59">
        <f t="shared" si="8"/>
        <v>13.808</v>
      </c>
      <c r="E159" s="59">
        <f t="shared" si="8"/>
        <v>14.3</v>
      </c>
    </row>
    <row r="160" spans="1:5" x14ac:dyDescent="0.35">
      <c r="A160" s="6">
        <f t="shared" si="6"/>
        <v>44364.58333333295</v>
      </c>
      <c r="B160" s="59">
        <f t="shared" si="7"/>
        <v>18.738620860000001</v>
      </c>
      <c r="C160" s="59">
        <v>28.713999999999999</v>
      </c>
      <c r="D160" s="59">
        <f t="shared" si="8"/>
        <v>13.808</v>
      </c>
      <c r="E160" s="59">
        <f t="shared" si="8"/>
        <v>14.3</v>
      </c>
    </row>
    <row r="161" spans="1:6" x14ac:dyDescent="0.35">
      <c r="A161" s="6">
        <f t="shared" si="6"/>
        <v>44364.624999999614</v>
      </c>
      <c r="B161" s="59">
        <f t="shared" si="7"/>
        <v>18.738620860000001</v>
      </c>
      <c r="C161" s="59">
        <v>28.713999999999999</v>
      </c>
      <c r="D161" s="59">
        <f t="shared" si="8"/>
        <v>13.808</v>
      </c>
      <c r="E161" s="59">
        <f t="shared" si="8"/>
        <v>14.3</v>
      </c>
    </row>
    <row r="162" spans="1:6" x14ac:dyDescent="0.35">
      <c r="A162" s="6">
        <f t="shared" si="6"/>
        <v>44364.666666666279</v>
      </c>
      <c r="B162" s="59">
        <f t="shared" si="7"/>
        <v>18.738620860000001</v>
      </c>
      <c r="C162" s="59">
        <v>28.713999999999999</v>
      </c>
      <c r="D162" s="59">
        <f t="shared" si="8"/>
        <v>13.808</v>
      </c>
      <c r="E162" s="59">
        <f t="shared" si="8"/>
        <v>14.3</v>
      </c>
    </row>
    <row r="163" spans="1:6" x14ac:dyDescent="0.35">
      <c r="A163" s="6">
        <f t="shared" si="6"/>
        <v>44364.708333332943</v>
      </c>
      <c r="B163" s="59">
        <f t="shared" si="7"/>
        <v>18.738620860000001</v>
      </c>
      <c r="C163" s="59">
        <v>28.713999999999999</v>
      </c>
      <c r="D163" s="59">
        <f t="shared" si="8"/>
        <v>13.808</v>
      </c>
      <c r="E163" s="59">
        <f t="shared" si="8"/>
        <v>14.3</v>
      </c>
    </row>
    <row r="164" spans="1:6" x14ac:dyDescent="0.35">
      <c r="A164" s="6">
        <f t="shared" si="6"/>
        <v>44364.749999999607</v>
      </c>
      <c r="B164" s="59">
        <f t="shared" si="7"/>
        <v>18.738620860000001</v>
      </c>
      <c r="C164" s="59">
        <v>28.713999999999999</v>
      </c>
      <c r="D164" s="59">
        <f t="shared" si="8"/>
        <v>13.808</v>
      </c>
      <c r="E164" s="59">
        <f t="shared" si="8"/>
        <v>14.3</v>
      </c>
    </row>
    <row r="165" spans="1:6" x14ac:dyDescent="0.35">
      <c r="A165" s="6">
        <f t="shared" si="6"/>
        <v>44364.791666666271</v>
      </c>
      <c r="B165" s="59">
        <f t="shared" si="7"/>
        <v>18.738620860000001</v>
      </c>
      <c r="C165" s="59">
        <v>28.713999999999999</v>
      </c>
      <c r="D165" s="59">
        <f t="shared" si="8"/>
        <v>13.808</v>
      </c>
      <c r="E165" s="59">
        <f t="shared" si="8"/>
        <v>14.3</v>
      </c>
    </row>
    <row r="166" spans="1:6" x14ac:dyDescent="0.35">
      <c r="A166" s="6">
        <f t="shared" si="6"/>
        <v>44364.833333332936</v>
      </c>
      <c r="B166" s="59">
        <f t="shared" si="7"/>
        <v>18.738620860000001</v>
      </c>
      <c r="C166" s="59">
        <v>28.713999999999999</v>
      </c>
      <c r="D166" s="59">
        <f t="shared" si="8"/>
        <v>13.808</v>
      </c>
      <c r="E166" s="59">
        <f t="shared" si="8"/>
        <v>14.3</v>
      </c>
    </row>
    <row r="167" spans="1:6" x14ac:dyDescent="0.35">
      <c r="A167" s="6">
        <f t="shared" si="6"/>
        <v>44364.8749999996</v>
      </c>
      <c r="B167" s="59">
        <f t="shared" si="7"/>
        <v>18.738620860000001</v>
      </c>
      <c r="C167" s="59">
        <v>28.713999999999999</v>
      </c>
      <c r="D167" s="59">
        <f t="shared" si="8"/>
        <v>13.808</v>
      </c>
      <c r="E167" s="59">
        <f t="shared" si="8"/>
        <v>14.3</v>
      </c>
    </row>
    <row r="168" spans="1:6" x14ac:dyDescent="0.35">
      <c r="A168" s="6">
        <f t="shared" si="6"/>
        <v>44364.916666666264</v>
      </c>
      <c r="B168" s="59">
        <f t="shared" si="7"/>
        <v>18.738620860000001</v>
      </c>
      <c r="C168" s="59">
        <v>28.713999999999999</v>
      </c>
      <c r="D168" s="59">
        <f t="shared" si="8"/>
        <v>13.808</v>
      </c>
      <c r="E168" s="59">
        <f t="shared" si="8"/>
        <v>14.3</v>
      </c>
    </row>
    <row r="169" spans="1:6" x14ac:dyDescent="0.35">
      <c r="A169" s="6">
        <f t="shared" si="6"/>
        <v>44364.958333332928</v>
      </c>
      <c r="B169" s="59">
        <f t="shared" si="7"/>
        <v>18.738620860000001</v>
      </c>
      <c r="C169" s="59">
        <v>28.713999999999999</v>
      </c>
      <c r="D169" s="32">
        <f t="shared" si="8"/>
        <v>13.808</v>
      </c>
      <c r="E169" s="59">
        <f t="shared" si="8"/>
        <v>14.3</v>
      </c>
      <c r="F169" t="s">
        <v>132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2057-4767-4CEA-BD2E-B6B18431E29D}">
  <dimension ref="A1:D35"/>
  <sheetViews>
    <sheetView workbookViewId="0">
      <selection activeCell="B8" sqref="B8"/>
    </sheetView>
  </sheetViews>
  <sheetFormatPr defaultRowHeight="12.75" x14ac:dyDescent="0.35"/>
  <cols>
    <col min="1" max="1" width="13.19921875" customWidth="1"/>
    <col min="2" max="3" width="18" style="27" customWidth="1"/>
    <col min="4" max="4" width="26.46484375" customWidth="1"/>
    <col min="5" max="1025" width="8.53125" customWidth="1"/>
  </cols>
  <sheetData>
    <row r="1" spans="1:4" ht="13.15" x14ac:dyDescent="0.4">
      <c r="A1" s="2" t="s">
        <v>16</v>
      </c>
      <c r="B1" s="25" t="s">
        <v>52</v>
      </c>
      <c r="C1" s="25" t="s">
        <v>53</v>
      </c>
    </row>
    <row r="2" spans="1:4" x14ac:dyDescent="0.35">
      <c r="A2" s="15" t="s">
        <v>20</v>
      </c>
      <c r="B2" s="26">
        <v>0.1</v>
      </c>
      <c r="C2" s="26">
        <v>7.9</v>
      </c>
      <c r="D2" s="8"/>
    </row>
    <row r="3" spans="1:4" ht="13.15" x14ac:dyDescent="0.4">
      <c r="A3" s="17" t="s">
        <v>21</v>
      </c>
      <c r="B3" s="26">
        <v>0.1</v>
      </c>
      <c r="C3" s="26">
        <v>7.9</v>
      </c>
    </row>
    <row r="4" spans="1:4" x14ac:dyDescent="0.35">
      <c r="A4" s="15" t="s">
        <v>22</v>
      </c>
      <c r="B4" s="28">
        <v>0.1</v>
      </c>
      <c r="C4" s="28">
        <v>12.4</v>
      </c>
    </row>
    <row r="5" spans="1:4" x14ac:dyDescent="0.35">
      <c r="A5" s="23"/>
      <c r="B5" s="29"/>
      <c r="C5" s="29"/>
    </row>
    <row r="6" spans="1:4" x14ac:dyDescent="0.35">
      <c r="B6" s="30"/>
      <c r="C6" s="30"/>
    </row>
    <row r="7" spans="1:4" x14ac:dyDescent="0.35">
      <c r="B7" s="30"/>
      <c r="C7" s="30"/>
    </row>
    <row r="8" spans="1:4" x14ac:dyDescent="0.35">
      <c r="B8" s="30"/>
      <c r="C8" s="30"/>
    </row>
    <row r="9" spans="1:4" x14ac:dyDescent="0.35">
      <c r="B9" s="30"/>
      <c r="C9" s="30"/>
    </row>
    <row r="10" spans="1:4" x14ac:dyDescent="0.35">
      <c r="B10" s="30"/>
      <c r="C10" s="30"/>
    </row>
    <row r="11" spans="1:4" x14ac:dyDescent="0.35">
      <c r="B11" s="30"/>
      <c r="C11" s="30"/>
    </row>
    <row r="12" spans="1:4" x14ac:dyDescent="0.35">
      <c r="B12" s="30"/>
      <c r="C12" s="30"/>
    </row>
    <row r="13" spans="1:4" x14ac:dyDescent="0.35">
      <c r="B13" s="30"/>
      <c r="C13" s="30"/>
    </row>
    <row r="14" spans="1:4" x14ac:dyDescent="0.35">
      <c r="B14" s="30"/>
      <c r="C14" s="30"/>
    </row>
    <row r="15" spans="1:4" x14ac:dyDescent="0.35">
      <c r="B15" s="30"/>
      <c r="C15" s="30"/>
    </row>
    <row r="16" spans="1:4" x14ac:dyDescent="0.35">
      <c r="B16" s="30"/>
      <c r="C16" s="30"/>
    </row>
    <row r="17" spans="2:3" x14ac:dyDescent="0.35">
      <c r="B17" s="30"/>
      <c r="C17" s="30"/>
    </row>
    <row r="18" spans="2:3" x14ac:dyDescent="0.35">
      <c r="B18" s="30"/>
      <c r="C18" s="30"/>
    </row>
    <row r="19" spans="2:3" x14ac:dyDescent="0.35">
      <c r="B19" s="30"/>
      <c r="C19" s="30"/>
    </row>
    <row r="20" spans="2:3" x14ac:dyDescent="0.35">
      <c r="B20" s="30"/>
      <c r="C20" s="30"/>
    </row>
    <row r="21" spans="2:3" x14ac:dyDescent="0.35">
      <c r="B21" s="30"/>
      <c r="C21" s="30"/>
    </row>
    <row r="22" spans="2:3" x14ac:dyDescent="0.35">
      <c r="B22" s="30"/>
      <c r="C22" s="30"/>
    </row>
    <row r="23" spans="2:3" x14ac:dyDescent="0.35">
      <c r="B23" s="30"/>
      <c r="C23" s="30"/>
    </row>
    <row r="24" spans="2:3" x14ac:dyDescent="0.35">
      <c r="B24" s="30"/>
      <c r="C24" s="30"/>
    </row>
    <row r="25" spans="2:3" x14ac:dyDescent="0.35">
      <c r="B25" s="30"/>
      <c r="C25" s="30"/>
    </row>
    <row r="26" spans="2:3" x14ac:dyDescent="0.35">
      <c r="B26" s="30"/>
      <c r="C26" s="30"/>
    </row>
    <row r="27" spans="2:3" x14ac:dyDescent="0.35">
      <c r="B27" s="30"/>
      <c r="C27" s="30"/>
    </row>
    <row r="28" spans="2:3" x14ac:dyDescent="0.35">
      <c r="B28" s="30"/>
      <c r="C28" s="30"/>
    </row>
    <row r="29" spans="2:3" x14ac:dyDescent="0.35">
      <c r="B29" s="30"/>
      <c r="C29" s="30"/>
    </row>
    <row r="30" spans="2:3" x14ac:dyDescent="0.35">
      <c r="B30" s="30"/>
      <c r="C30" s="30"/>
    </row>
    <row r="31" spans="2:3" x14ac:dyDescent="0.35">
      <c r="B31" s="30"/>
      <c r="C31" s="30"/>
    </row>
    <row r="32" spans="2:3" x14ac:dyDescent="0.35">
      <c r="B32" s="30"/>
      <c r="C32" s="30"/>
    </row>
    <row r="33" spans="2:3" x14ac:dyDescent="0.35">
      <c r="B33" s="30"/>
      <c r="C33" s="30"/>
    </row>
    <row r="34" spans="2:3" x14ac:dyDescent="0.35">
      <c r="B34" s="30"/>
      <c r="C34" s="30"/>
    </row>
    <row r="35" spans="2:3" x14ac:dyDescent="0.35">
      <c r="B35" s="30"/>
      <c r="C35" s="3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zoomScaleNormal="100" workbookViewId="0">
      <selection activeCell="I43" sqref="I43"/>
    </sheetView>
  </sheetViews>
  <sheetFormatPr defaultRowHeight="12.75" x14ac:dyDescent="0.35"/>
  <cols>
    <col min="1" max="1" width="19.53125" customWidth="1"/>
    <col min="2" max="2" width="12.265625" customWidth="1"/>
    <col min="3" max="1025" width="11.53125"/>
  </cols>
  <sheetData>
    <row r="1" spans="1:3" ht="13.15" x14ac:dyDescent="0.4">
      <c r="A1" s="2" t="s">
        <v>54</v>
      </c>
      <c r="B1" s="2" t="s">
        <v>67</v>
      </c>
      <c r="C1" s="14" t="s">
        <v>68</v>
      </c>
    </row>
    <row r="2" spans="1:3" x14ac:dyDescent="0.35">
      <c r="A2" s="6">
        <f>'Mike O. additions'!B5</f>
        <v>44357</v>
      </c>
      <c r="B2" s="16">
        <v>2392</v>
      </c>
      <c r="C2" s="9" t="s">
        <v>15</v>
      </c>
    </row>
    <row r="3" spans="1:3" x14ac:dyDescent="0.35">
      <c r="A3" s="6">
        <f>A2+1</f>
        <v>44358</v>
      </c>
      <c r="B3" s="16">
        <v>2392</v>
      </c>
      <c r="C3" s="9" t="s">
        <v>15</v>
      </c>
    </row>
    <row r="4" spans="1:3" x14ac:dyDescent="0.35">
      <c r="A4" s="6">
        <f t="shared" ref="A4:A8" si="0">A3+1</f>
        <v>44359</v>
      </c>
      <c r="B4" s="16">
        <v>2392</v>
      </c>
      <c r="C4" s="9" t="s">
        <v>15</v>
      </c>
    </row>
    <row r="5" spans="1:3" x14ac:dyDescent="0.35">
      <c r="A5" s="6">
        <f t="shared" si="0"/>
        <v>44360</v>
      </c>
      <c r="B5" s="16">
        <v>2392</v>
      </c>
      <c r="C5" s="9" t="s">
        <v>15</v>
      </c>
    </row>
    <row r="6" spans="1:3" x14ac:dyDescent="0.35">
      <c r="A6" s="6">
        <f t="shared" si="0"/>
        <v>44361</v>
      </c>
      <c r="B6" s="16">
        <v>2392</v>
      </c>
      <c r="C6" s="9" t="s">
        <v>15</v>
      </c>
    </row>
    <row r="7" spans="1:3" x14ac:dyDescent="0.35">
      <c r="A7" s="6">
        <f t="shared" si="0"/>
        <v>44362</v>
      </c>
      <c r="B7" s="16">
        <v>2392</v>
      </c>
      <c r="C7" s="9" t="s">
        <v>15</v>
      </c>
    </row>
    <row r="8" spans="1:3" x14ac:dyDescent="0.35">
      <c r="A8" s="6">
        <f t="shared" si="0"/>
        <v>44363</v>
      </c>
      <c r="B8" s="16">
        <v>2392</v>
      </c>
      <c r="C8" s="9" t="s">
        <v>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8"/>
  <sheetViews>
    <sheetView zoomScaleNormal="100" workbookViewId="0">
      <selection activeCell="I30" sqref="I30:I31"/>
    </sheetView>
  </sheetViews>
  <sheetFormatPr defaultRowHeight="12.75" x14ac:dyDescent="0.35"/>
  <cols>
    <col min="1" max="2" width="18" customWidth="1"/>
    <col min="3" max="3" width="18.796875" customWidth="1"/>
    <col min="4" max="4" width="17.796875" customWidth="1"/>
    <col min="5" max="5" width="17.19921875" customWidth="1"/>
    <col min="6" max="6" width="16.53125" customWidth="1"/>
    <col min="7" max="1026" width="11.53125"/>
  </cols>
  <sheetData>
    <row r="1" spans="1:6" ht="13.15" x14ac:dyDescent="0.4">
      <c r="A1" s="2" t="s">
        <v>54</v>
      </c>
      <c r="B1" s="2" t="s">
        <v>135</v>
      </c>
      <c r="C1" s="2" t="s">
        <v>69</v>
      </c>
      <c r="D1" s="2" t="s">
        <v>70</v>
      </c>
      <c r="E1" s="2" t="s">
        <v>71</v>
      </c>
      <c r="F1" s="2" t="s">
        <v>72</v>
      </c>
    </row>
    <row r="2" spans="1:6" x14ac:dyDescent="0.35">
      <c r="A2" s="6">
        <f t="shared" ref="A2:A22" si="0">A3-1/24</f>
        <v>44357.000000000058</v>
      </c>
      <c r="B2" s="62">
        <f>'Mike O. additions'!$B$13</f>
        <v>1854.440773</v>
      </c>
      <c r="C2" t="s">
        <v>15</v>
      </c>
      <c r="D2" t="s">
        <v>15</v>
      </c>
      <c r="E2" t="s">
        <v>15</v>
      </c>
      <c r="F2" t="s">
        <v>15</v>
      </c>
    </row>
    <row r="3" spans="1:6" x14ac:dyDescent="0.35">
      <c r="A3" s="6">
        <f t="shared" si="0"/>
        <v>44357.041666666722</v>
      </c>
      <c r="B3" s="62">
        <f>'Mike O. additions'!$B$13</f>
        <v>1854.440773</v>
      </c>
      <c r="C3" t="s">
        <v>15</v>
      </c>
      <c r="D3" t="s">
        <v>15</v>
      </c>
      <c r="E3" t="s">
        <v>15</v>
      </c>
      <c r="F3" t="s">
        <v>15</v>
      </c>
    </row>
    <row r="4" spans="1:6" x14ac:dyDescent="0.35">
      <c r="A4" s="6">
        <f t="shared" si="0"/>
        <v>44357.083333333387</v>
      </c>
      <c r="B4" s="62">
        <f>'Mike O. additions'!$B$13</f>
        <v>1854.440773</v>
      </c>
      <c r="C4" t="s">
        <v>15</v>
      </c>
      <c r="D4" t="s">
        <v>15</v>
      </c>
      <c r="E4" t="s">
        <v>15</v>
      </c>
      <c r="F4" t="s">
        <v>15</v>
      </c>
    </row>
    <row r="5" spans="1:6" x14ac:dyDescent="0.35">
      <c r="A5" s="6">
        <f t="shared" si="0"/>
        <v>44357.125000000051</v>
      </c>
      <c r="B5" s="62">
        <f>'Mike O. additions'!$B$13</f>
        <v>1854.440773</v>
      </c>
      <c r="C5" t="s">
        <v>15</v>
      </c>
      <c r="D5" t="s">
        <v>15</v>
      </c>
      <c r="E5" t="s">
        <v>15</v>
      </c>
      <c r="F5" t="s">
        <v>15</v>
      </c>
    </row>
    <row r="6" spans="1:6" x14ac:dyDescent="0.35">
      <c r="A6" s="6">
        <f t="shared" si="0"/>
        <v>44357.166666666715</v>
      </c>
      <c r="B6" s="62">
        <f>'Mike O. additions'!$B$13</f>
        <v>1854.440773</v>
      </c>
      <c r="C6" t="s">
        <v>15</v>
      </c>
      <c r="D6" t="s">
        <v>15</v>
      </c>
      <c r="E6" t="s">
        <v>15</v>
      </c>
      <c r="F6" t="s">
        <v>15</v>
      </c>
    </row>
    <row r="7" spans="1:6" x14ac:dyDescent="0.35">
      <c r="A7" s="6">
        <f t="shared" si="0"/>
        <v>44357.208333333379</v>
      </c>
      <c r="B7" s="62">
        <f>'Mike O. additions'!$B$13</f>
        <v>1854.440773</v>
      </c>
      <c r="C7" t="s">
        <v>15</v>
      </c>
      <c r="D7" t="s">
        <v>15</v>
      </c>
      <c r="E7" t="s">
        <v>15</v>
      </c>
      <c r="F7" t="s">
        <v>15</v>
      </c>
    </row>
    <row r="8" spans="1:6" x14ac:dyDescent="0.35">
      <c r="A8" s="6">
        <f t="shared" si="0"/>
        <v>44357.250000000044</v>
      </c>
      <c r="B8" s="62">
        <f>'Mike O. additions'!$B$13</f>
        <v>1854.440773</v>
      </c>
      <c r="C8" t="s">
        <v>15</v>
      </c>
      <c r="D8" t="s">
        <v>15</v>
      </c>
      <c r="E8" t="s">
        <v>15</v>
      </c>
      <c r="F8" t="s">
        <v>15</v>
      </c>
    </row>
    <row r="9" spans="1:6" x14ac:dyDescent="0.35">
      <c r="A9" s="6">
        <f t="shared" si="0"/>
        <v>44357.291666666708</v>
      </c>
      <c r="B9" s="62">
        <f>'Mike O. additions'!$B$13</f>
        <v>1854.440773</v>
      </c>
      <c r="C9" t="s">
        <v>15</v>
      </c>
      <c r="D9" t="s">
        <v>15</v>
      </c>
      <c r="E9" t="s">
        <v>15</v>
      </c>
      <c r="F9" t="s">
        <v>15</v>
      </c>
    </row>
    <row r="10" spans="1:6" x14ac:dyDescent="0.35">
      <c r="A10" s="6">
        <f t="shared" si="0"/>
        <v>44357.333333333372</v>
      </c>
      <c r="B10" s="62">
        <f>'Mike O. additions'!$B$13</f>
        <v>1854.440773</v>
      </c>
      <c r="C10" t="s">
        <v>15</v>
      </c>
      <c r="D10" t="s">
        <v>15</v>
      </c>
      <c r="E10" t="s">
        <v>15</v>
      </c>
      <c r="F10" t="s">
        <v>15</v>
      </c>
    </row>
    <row r="11" spans="1:6" x14ac:dyDescent="0.35">
      <c r="A11" s="6">
        <f t="shared" si="0"/>
        <v>44357.375000000036</v>
      </c>
      <c r="B11" s="62">
        <f>'Mike O. additions'!$B$13</f>
        <v>1854.440773</v>
      </c>
      <c r="C11" t="s">
        <v>15</v>
      </c>
      <c r="D11" t="s">
        <v>15</v>
      </c>
      <c r="E11" t="s">
        <v>15</v>
      </c>
      <c r="F11" t="s">
        <v>15</v>
      </c>
    </row>
    <row r="12" spans="1:6" x14ac:dyDescent="0.35">
      <c r="A12" s="6">
        <f t="shared" si="0"/>
        <v>44357.416666666701</v>
      </c>
      <c r="B12" s="62">
        <f>'Mike O. additions'!$B$13</f>
        <v>1854.440773</v>
      </c>
      <c r="C12" t="s">
        <v>15</v>
      </c>
      <c r="D12" t="s">
        <v>15</v>
      </c>
      <c r="E12" t="s">
        <v>15</v>
      </c>
      <c r="F12" t="s">
        <v>15</v>
      </c>
    </row>
    <row r="13" spans="1:6" x14ac:dyDescent="0.35">
      <c r="A13" s="6">
        <f t="shared" si="0"/>
        <v>44357.458333333365</v>
      </c>
      <c r="B13" s="62">
        <f>'Mike O. additions'!$B$13</f>
        <v>1854.440773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35">
      <c r="A14" s="6">
        <f t="shared" si="0"/>
        <v>44357.500000000029</v>
      </c>
      <c r="B14" s="62">
        <f>'Mike O. additions'!$B$13</f>
        <v>1854.440773</v>
      </c>
      <c r="C14" t="s">
        <v>15</v>
      </c>
      <c r="D14" t="s">
        <v>15</v>
      </c>
      <c r="E14" t="s">
        <v>15</v>
      </c>
      <c r="F14" t="s">
        <v>15</v>
      </c>
    </row>
    <row r="15" spans="1:6" x14ac:dyDescent="0.35">
      <c r="A15" s="6">
        <f t="shared" si="0"/>
        <v>44357.541666666693</v>
      </c>
      <c r="B15" s="62">
        <f>'Mike O. additions'!$B$13</f>
        <v>1854.440773</v>
      </c>
      <c r="C15" t="s">
        <v>15</v>
      </c>
      <c r="D15" t="s">
        <v>15</v>
      </c>
      <c r="E15" t="s">
        <v>15</v>
      </c>
      <c r="F15" t="s">
        <v>15</v>
      </c>
    </row>
    <row r="16" spans="1:6" x14ac:dyDescent="0.35">
      <c r="A16" s="6">
        <f t="shared" si="0"/>
        <v>44357.583333333358</v>
      </c>
      <c r="B16" s="62">
        <f>'Mike O. additions'!$B$13</f>
        <v>1854.440773</v>
      </c>
      <c r="C16" t="s">
        <v>15</v>
      </c>
      <c r="D16" t="s">
        <v>15</v>
      </c>
      <c r="E16" t="s">
        <v>15</v>
      </c>
      <c r="F16" t="s">
        <v>15</v>
      </c>
    </row>
    <row r="17" spans="1:6" x14ac:dyDescent="0.35">
      <c r="A17" s="6">
        <f t="shared" si="0"/>
        <v>44357.625000000022</v>
      </c>
      <c r="B17" s="62">
        <f>'Mike O. additions'!$B$13</f>
        <v>1854.440773</v>
      </c>
      <c r="C17" t="s">
        <v>15</v>
      </c>
      <c r="D17" t="s">
        <v>15</v>
      </c>
      <c r="E17" t="s">
        <v>15</v>
      </c>
      <c r="F17" t="s">
        <v>15</v>
      </c>
    </row>
    <row r="18" spans="1:6" x14ac:dyDescent="0.35">
      <c r="A18" s="6">
        <f t="shared" si="0"/>
        <v>44357.666666666686</v>
      </c>
      <c r="B18" s="62">
        <f>'Mike O. additions'!$B$13</f>
        <v>1854.440773</v>
      </c>
      <c r="C18" t="s">
        <v>15</v>
      </c>
      <c r="D18" t="s">
        <v>15</v>
      </c>
      <c r="E18" t="s">
        <v>15</v>
      </c>
      <c r="F18" t="s">
        <v>15</v>
      </c>
    </row>
    <row r="19" spans="1:6" x14ac:dyDescent="0.35">
      <c r="A19" s="6">
        <f t="shared" si="0"/>
        <v>44357.70833333335</v>
      </c>
      <c r="B19" s="62">
        <f>'Mike O. additions'!$B$13</f>
        <v>1854.440773</v>
      </c>
      <c r="C19" t="s">
        <v>15</v>
      </c>
      <c r="D19" t="s">
        <v>15</v>
      </c>
      <c r="E19" t="s">
        <v>15</v>
      </c>
      <c r="F19" t="s">
        <v>15</v>
      </c>
    </row>
    <row r="20" spans="1:6" x14ac:dyDescent="0.35">
      <c r="A20" s="6">
        <f t="shared" si="0"/>
        <v>44357.750000000015</v>
      </c>
      <c r="B20" s="62">
        <f>'Mike O. additions'!$B$13</f>
        <v>1854.440773</v>
      </c>
      <c r="C20" t="s">
        <v>15</v>
      </c>
      <c r="D20" t="s">
        <v>15</v>
      </c>
      <c r="E20" t="s">
        <v>15</v>
      </c>
      <c r="F20" t="s">
        <v>15</v>
      </c>
    </row>
    <row r="21" spans="1:6" x14ac:dyDescent="0.35">
      <c r="A21" s="6">
        <f t="shared" si="0"/>
        <v>44357.791666666679</v>
      </c>
      <c r="B21" s="62">
        <f>'Mike O. additions'!$B$13</f>
        <v>1854.440773</v>
      </c>
      <c r="C21" t="s">
        <v>15</v>
      </c>
      <c r="D21" t="s">
        <v>15</v>
      </c>
      <c r="E21" t="s">
        <v>15</v>
      </c>
      <c r="F21" t="s">
        <v>15</v>
      </c>
    </row>
    <row r="22" spans="1:6" x14ac:dyDescent="0.35">
      <c r="A22" s="6">
        <f t="shared" si="0"/>
        <v>44357.833333333343</v>
      </c>
      <c r="B22" s="62">
        <f>'Mike O. additions'!$B$13</f>
        <v>1854.440773</v>
      </c>
      <c r="C22" t="s">
        <v>15</v>
      </c>
      <c r="D22" t="s">
        <v>15</v>
      </c>
      <c r="E22" t="s">
        <v>15</v>
      </c>
      <c r="F22" t="s">
        <v>15</v>
      </c>
    </row>
    <row r="23" spans="1:6" x14ac:dyDescent="0.35">
      <c r="A23" s="6">
        <f t="shared" ref="A23:A24" si="1">A24-1/24</f>
        <v>44357.875000000007</v>
      </c>
      <c r="B23" s="62">
        <f>'Mike O. additions'!$B$13</f>
        <v>1854.440773</v>
      </c>
      <c r="C23" t="s">
        <v>15</v>
      </c>
      <c r="D23" t="s">
        <v>15</v>
      </c>
      <c r="E23" t="s">
        <v>15</v>
      </c>
      <c r="F23" s="33">
        <f>F24</f>
        <v>2153.0703199999998</v>
      </c>
    </row>
    <row r="24" spans="1:6" x14ac:dyDescent="0.35">
      <c r="A24" s="6">
        <f t="shared" si="1"/>
        <v>44357.916666666672</v>
      </c>
      <c r="B24" s="62">
        <f>'Mike O. additions'!$B$13</f>
        <v>1854.440773</v>
      </c>
      <c r="C24" s="33">
        <f>'Mike O. additions'!B12</f>
        <v>2049</v>
      </c>
      <c r="D24" s="33">
        <f>C24</f>
        <v>2049</v>
      </c>
      <c r="E24" t="s">
        <v>15</v>
      </c>
      <c r="F24" s="33">
        <f>F25</f>
        <v>2153.0703199999998</v>
      </c>
    </row>
    <row r="25" spans="1:6" x14ac:dyDescent="0.35">
      <c r="A25" s="6">
        <f>'Mike O. additions'!B5-1/24+1</f>
        <v>44357.958333333336</v>
      </c>
      <c r="B25" s="62">
        <f>'Mike O. additions'!$B$13</f>
        <v>1854.440773</v>
      </c>
      <c r="C25" s="33">
        <f>'Mike O. additions'!B11</f>
        <v>2038</v>
      </c>
      <c r="D25" s="33">
        <f>C25</f>
        <v>2038</v>
      </c>
      <c r="E25" s="33">
        <f>'Mike O. additions'!B22</f>
        <v>2153.0703199999998</v>
      </c>
      <c r="F25" s="33">
        <f>E25</f>
        <v>2153.0703199999998</v>
      </c>
    </row>
    <row r="26" spans="1:6" x14ac:dyDescent="0.35">
      <c r="A26" s="6"/>
      <c r="B26" s="6"/>
    </row>
    <row r="27" spans="1:6" x14ac:dyDescent="0.35">
      <c r="A27" s="6"/>
      <c r="B27" s="6"/>
    </row>
    <row r="28" spans="1:6" x14ac:dyDescent="0.35">
      <c r="A28" s="6"/>
      <c r="B28" s="6"/>
    </row>
    <row r="29" spans="1:6" x14ac:dyDescent="0.35">
      <c r="A29" s="6"/>
      <c r="B29" s="6"/>
    </row>
    <row r="30" spans="1:6" x14ac:dyDescent="0.35">
      <c r="A30" s="6"/>
      <c r="B30" s="6"/>
    </row>
    <row r="31" spans="1:6" x14ac:dyDescent="0.35">
      <c r="A31" s="6"/>
      <c r="B31" s="6"/>
    </row>
    <row r="32" spans="1:6" x14ac:dyDescent="0.35">
      <c r="A32" s="6"/>
      <c r="B32" s="6"/>
    </row>
    <row r="33" spans="1:2" x14ac:dyDescent="0.35">
      <c r="A33" s="6"/>
      <c r="B33" s="6"/>
    </row>
    <row r="34" spans="1:2" x14ac:dyDescent="0.35">
      <c r="A34" s="6"/>
      <c r="B34" s="6"/>
    </row>
    <row r="35" spans="1:2" x14ac:dyDescent="0.35">
      <c r="A35" s="6"/>
      <c r="B35" s="6"/>
    </row>
    <row r="36" spans="1:2" x14ac:dyDescent="0.35">
      <c r="A36" s="6"/>
      <c r="B36" s="6"/>
    </row>
    <row r="37" spans="1:2" x14ac:dyDescent="0.35">
      <c r="A37" s="6"/>
      <c r="B37" s="6"/>
    </row>
    <row r="38" spans="1:2" x14ac:dyDescent="0.35">
      <c r="A38" s="6"/>
      <c r="B38" s="6"/>
    </row>
    <row r="39" spans="1:2" x14ac:dyDescent="0.35">
      <c r="A39" s="6"/>
      <c r="B39" s="6"/>
    </row>
    <row r="40" spans="1:2" x14ac:dyDescent="0.35">
      <c r="A40" s="6"/>
      <c r="B40" s="6"/>
    </row>
    <row r="41" spans="1:2" x14ac:dyDescent="0.35">
      <c r="A41" s="6"/>
      <c r="B41" s="6"/>
    </row>
    <row r="42" spans="1:2" x14ac:dyDescent="0.35">
      <c r="A42" s="6"/>
      <c r="B42" s="6"/>
    </row>
    <row r="43" spans="1:2" x14ac:dyDescent="0.35">
      <c r="A43" s="6"/>
      <c r="B43" s="6"/>
    </row>
    <row r="44" spans="1:2" x14ac:dyDescent="0.35">
      <c r="A44" s="6"/>
      <c r="B44" s="6"/>
    </row>
    <row r="45" spans="1:2" x14ac:dyDescent="0.35">
      <c r="A45" s="6"/>
      <c r="B45" s="6"/>
    </row>
    <row r="46" spans="1:2" x14ac:dyDescent="0.35">
      <c r="A46" s="6"/>
      <c r="B46" s="6"/>
    </row>
    <row r="47" spans="1:2" x14ac:dyDescent="0.35">
      <c r="A47" s="6"/>
      <c r="B47" s="6"/>
    </row>
    <row r="48" spans="1:2" x14ac:dyDescent="0.35">
      <c r="A48" s="6"/>
      <c r="B48" s="6"/>
    </row>
    <row r="49" spans="1:2" x14ac:dyDescent="0.35">
      <c r="A49" s="6"/>
      <c r="B49" s="6"/>
    </row>
    <row r="50" spans="1:2" x14ac:dyDescent="0.35">
      <c r="A50" s="6"/>
      <c r="B50" s="6"/>
    </row>
    <row r="51" spans="1:2" x14ac:dyDescent="0.35">
      <c r="A51" s="6"/>
      <c r="B51" s="6"/>
    </row>
    <row r="52" spans="1:2" x14ac:dyDescent="0.35">
      <c r="A52" s="6"/>
      <c r="B52" s="6"/>
    </row>
    <row r="53" spans="1:2" x14ac:dyDescent="0.35">
      <c r="A53" s="6"/>
      <c r="B53" s="6"/>
    </row>
    <row r="54" spans="1:2" x14ac:dyDescent="0.35">
      <c r="A54" s="6"/>
      <c r="B54" s="6"/>
    </row>
    <row r="55" spans="1:2" x14ac:dyDescent="0.35">
      <c r="A55" s="6"/>
      <c r="B55" s="6"/>
    </row>
    <row r="56" spans="1:2" x14ac:dyDescent="0.35">
      <c r="A56" s="6"/>
      <c r="B56" s="6"/>
    </row>
    <row r="57" spans="1:2" x14ac:dyDescent="0.35">
      <c r="A57" s="6"/>
      <c r="B57" s="6"/>
    </row>
    <row r="58" spans="1:2" x14ac:dyDescent="0.35">
      <c r="A58" s="6"/>
      <c r="B58" s="6"/>
    </row>
    <row r="59" spans="1:2" x14ac:dyDescent="0.35">
      <c r="A59" s="6"/>
      <c r="B59" s="6"/>
    </row>
    <row r="60" spans="1:2" x14ac:dyDescent="0.35">
      <c r="A60" s="6"/>
      <c r="B60" s="6"/>
    </row>
    <row r="61" spans="1:2" x14ac:dyDescent="0.35">
      <c r="A61" s="6"/>
      <c r="B61" s="6"/>
    </row>
    <row r="62" spans="1:2" x14ac:dyDescent="0.35">
      <c r="A62" s="6"/>
      <c r="B62" s="6"/>
    </row>
    <row r="63" spans="1:2" x14ac:dyDescent="0.35">
      <c r="A63" s="6"/>
      <c r="B63" s="6"/>
    </row>
    <row r="64" spans="1:2" x14ac:dyDescent="0.35">
      <c r="A64" s="6"/>
      <c r="B64" s="6"/>
    </row>
    <row r="65" spans="1:2" x14ac:dyDescent="0.35">
      <c r="A65" s="6"/>
      <c r="B65" s="6"/>
    </row>
    <row r="66" spans="1:2" x14ac:dyDescent="0.35">
      <c r="A66" s="6"/>
      <c r="B66" s="6"/>
    </row>
    <row r="67" spans="1:2" x14ac:dyDescent="0.35">
      <c r="A67" s="6"/>
      <c r="B67" s="6"/>
    </row>
    <row r="68" spans="1:2" x14ac:dyDescent="0.35">
      <c r="A68" s="6"/>
      <c r="B68" s="6"/>
    </row>
    <row r="69" spans="1:2" x14ac:dyDescent="0.35">
      <c r="A69" s="6"/>
      <c r="B69" s="6"/>
    </row>
    <row r="70" spans="1:2" x14ac:dyDescent="0.35">
      <c r="A70" s="6"/>
      <c r="B70" s="6"/>
    </row>
    <row r="71" spans="1:2" x14ac:dyDescent="0.35">
      <c r="A71" s="6"/>
      <c r="B71" s="6"/>
    </row>
    <row r="72" spans="1:2" x14ac:dyDescent="0.35">
      <c r="A72" s="6"/>
      <c r="B72" s="6"/>
    </row>
    <row r="73" spans="1:2" x14ac:dyDescent="0.35">
      <c r="A73" s="6"/>
      <c r="B73" s="6"/>
    </row>
    <row r="74" spans="1:2" x14ac:dyDescent="0.35">
      <c r="A74" s="6"/>
      <c r="B74" s="6"/>
    </row>
    <row r="75" spans="1:2" x14ac:dyDescent="0.35">
      <c r="A75" s="6"/>
      <c r="B75" s="6"/>
    </row>
    <row r="76" spans="1:2" x14ac:dyDescent="0.35">
      <c r="A76" s="6"/>
      <c r="B76" s="6"/>
    </row>
    <row r="77" spans="1:2" x14ac:dyDescent="0.35">
      <c r="A77" s="6"/>
      <c r="B77" s="6"/>
    </row>
    <row r="78" spans="1:2" x14ac:dyDescent="0.35">
      <c r="A78" s="6"/>
      <c r="B78" s="6"/>
    </row>
    <row r="79" spans="1:2" x14ac:dyDescent="0.35">
      <c r="A79" s="6"/>
      <c r="B79" s="6"/>
    </row>
    <row r="80" spans="1:2" x14ac:dyDescent="0.35">
      <c r="A80" s="6"/>
      <c r="B80" s="6"/>
    </row>
    <row r="81" spans="1:2" x14ac:dyDescent="0.35">
      <c r="A81" s="6"/>
      <c r="B81" s="6"/>
    </row>
    <row r="82" spans="1:2" x14ac:dyDescent="0.35">
      <c r="A82" s="6"/>
      <c r="B82" s="6"/>
    </row>
    <row r="83" spans="1:2" x14ac:dyDescent="0.35">
      <c r="A83" s="6"/>
      <c r="B83" s="6"/>
    </row>
    <row r="84" spans="1:2" x14ac:dyDescent="0.35">
      <c r="A84" s="6"/>
      <c r="B84" s="6"/>
    </row>
    <row r="85" spans="1:2" x14ac:dyDescent="0.35">
      <c r="A85" s="6"/>
      <c r="B85" s="6"/>
    </row>
    <row r="86" spans="1:2" x14ac:dyDescent="0.35">
      <c r="A86" s="6"/>
      <c r="B86" s="6"/>
    </row>
    <row r="87" spans="1:2" x14ac:dyDescent="0.35">
      <c r="A87" s="6"/>
      <c r="B87" s="6"/>
    </row>
    <row r="88" spans="1:2" x14ac:dyDescent="0.35">
      <c r="A88" s="6"/>
      <c r="B88" s="6"/>
    </row>
    <row r="89" spans="1:2" x14ac:dyDescent="0.35">
      <c r="A89" s="6"/>
      <c r="B89" s="6"/>
    </row>
    <row r="90" spans="1:2" x14ac:dyDescent="0.35">
      <c r="A90" s="6"/>
      <c r="B90" s="6"/>
    </row>
    <row r="91" spans="1:2" x14ac:dyDescent="0.35">
      <c r="A91" s="6"/>
      <c r="B91" s="6"/>
    </row>
    <row r="92" spans="1:2" x14ac:dyDescent="0.35">
      <c r="A92" s="6"/>
      <c r="B92" s="6"/>
    </row>
    <row r="93" spans="1:2" x14ac:dyDescent="0.35">
      <c r="A93" s="6"/>
      <c r="B93" s="6"/>
    </row>
    <row r="94" spans="1:2" x14ac:dyDescent="0.35">
      <c r="A94" s="6"/>
      <c r="B94" s="6"/>
    </row>
    <row r="95" spans="1:2" x14ac:dyDescent="0.35">
      <c r="A95" s="6"/>
      <c r="B95" s="6"/>
    </row>
    <row r="96" spans="1:2" x14ac:dyDescent="0.35">
      <c r="A96" s="6"/>
      <c r="B96" s="6"/>
    </row>
    <row r="97" spans="1:2" x14ac:dyDescent="0.35">
      <c r="A97" s="6"/>
      <c r="B97" s="6"/>
    </row>
    <row r="98" spans="1:2" x14ac:dyDescent="0.35">
      <c r="A98" s="6"/>
      <c r="B98" s="6"/>
    </row>
    <row r="99" spans="1:2" x14ac:dyDescent="0.35">
      <c r="A99" s="6"/>
      <c r="B99" s="6"/>
    </row>
    <row r="100" spans="1:2" x14ac:dyDescent="0.35">
      <c r="A100" s="6"/>
      <c r="B100" s="6"/>
    </row>
    <row r="101" spans="1:2" x14ac:dyDescent="0.35">
      <c r="A101" s="6"/>
      <c r="B101" s="6"/>
    </row>
    <row r="102" spans="1:2" x14ac:dyDescent="0.35">
      <c r="A102" s="6"/>
      <c r="B102" s="6"/>
    </row>
    <row r="103" spans="1:2" x14ac:dyDescent="0.35">
      <c r="A103" s="6"/>
      <c r="B103" s="6"/>
    </row>
    <row r="104" spans="1:2" x14ac:dyDescent="0.35">
      <c r="A104" s="6"/>
      <c r="B104" s="6"/>
    </row>
    <row r="105" spans="1:2" x14ac:dyDescent="0.35">
      <c r="A105" s="6"/>
      <c r="B105" s="6"/>
    </row>
    <row r="106" spans="1:2" x14ac:dyDescent="0.35">
      <c r="A106" s="6"/>
      <c r="B106" s="6"/>
    </row>
    <row r="107" spans="1:2" x14ac:dyDescent="0.35">
      <c r="A107" s="6"/>
      <c r="B107" s="6"/>
    </row>
    <row r="108" spans="1:2" x14ac:dyDescent="0.35">
      <c r="A108" s="6"/>
      <c r="B108" s="6"/>
    </row>
    <row r="109" spans="1:2" x14ac:dyDescent="0.35">
      <c r="A109" s="6"/>
      <c r="B109" s="6"/>
    </row>
    <row r="110" spans="1:2" x14ac:dyDescent="0.35">
      <c r="A110" s="6"/>
      <c r="B110" s="6"/>
    </row>
    <row r="111" spans="1:2" x14ac:dyDescent="0.35">
      <c r="A111" s="6"/>
      <c r="B111" s="6"/>
    </row>
    <row r="112" spans="1:2" x14ac:dyDescent="0.35">
      <c r="A112" s="6"/>
      <c r="B112" s="6"/>
    </row>
    <row r="113" spans="1:2" x14ac:dyDescent="0.35">
      <c r="A113" s="6"/>
      <c r="B113" s="6"/>
    </row>
    <row r="114" spans="1:2" x14ac:dyDescent="0.35">
      <c r="A114" s="6"/>
      <c r="B114" s="6"/>
    </row>
    <row r="115" spans="1:2" x14ac:dyDescent="0.35">
      <c r="A115" s="6"/>
      <c r="B115" s="6"/>
    </row>
    <row r="116" spans="1:2" x14ac:dyDescent="0.35">
      <c r="A116" s="6"/>
      <c r="B116" s="6"/>
    </row>
    <row r="117" spans="1:2" x14ac:dyDescent="0.35">
      <c r="A117" s="6"/>
      <c r="B117" s="6"/>
    </row>
    <row r="118" spans="1:2" x14ac:dyDescent="0.35">
      <c r="A118" s="6"/>
      <c r="B118" s="6"/>
    </row>
    <row r="119" spans="1:2" x14ac:dyDescent="0.35">
      <c r="A119" s="6"/>
      <c r="B119" s="6"/>
    </row>
    <row r="120" spans="1:2" x14ac:dyDescent="0.35">
      <c r="A120" s="6"/>
      <c r="B120" s="6"/>
    </row>
    <row r="121" spans="1:2" x14ac:dyDescent="0.35">
      <c r="A121" s="6"/>
      <c r="B121" s="6"/>
    </row>
    <row r="122" spans="1:2" x14ac:dyDescent="0.35">
      <c r="A122" s="6"/>
      <c r="B122" s="6"/>
    </row>
    <row r="123" spans="1:2" x14ac:dyDescent="0.35">
      <c r="A123" s="6"/>
      <c r="B123" s="6"/>
    </row>
    <row r="124" spans="1:2" x14ac:dyDescent="0.35">
      <c r="A124" s="6"/>
      <c r="B124" s="6"/>
    </row>
    <row r="125" spans="1:2" x14ac:dyDescent="0.35">
      <c r="A125" s="6"/>
      <c r="B125" s="6"/>
    </row>
    <row r="126" spans="1:2" x14ac:dyDescent="0.35">
      <c r="A126" s="6"/>
      <c r="B126" s="6"/>
    </row>
    <row r="127" spans="1:2" x14ac:dyDescent="0.35">
      <c r="A127" s="6"/>
      <c r="B127" s="6"/>
    </row>
    <row r="128" spans="1:2" x14ac:dyDescent="0.35">
      <c r="A128" s="6"/>
      <c r="B128" s="6"/>
    </row>
    <row r="129" spans="1:2" x14ac:dyDescent="0.35">
      <c r="A129" s="6"/>
      <c r="B129" s="6"/>
    </row>
    <row r="130" spans="1:2" x14ac:dyDescent="0.35">
      <c r="A130" s="6"/>
      <c r="B130" s="6"/>
    </row>
    <row r="131" spans="1:2" x14ac:dyDescent="0.35">
      <c r="A131" s="6"/>
      <c r="B131" s="6"/>
    </row>
    <row r="132" spans="1:2" x14ac:dyDescent="0.35">
      <c r="A132" s="6"/>
      <c r="B132" s="6"/>
    </row>
    <row r="133" spans="1:2" x14ac:dyDescent="0.35">
      <c r="A133" s="6"/>
      <c r="B133" s="6"/>
    </row>
    <row r="134" spans="1:2" x14ac:dyDescent="0.35">
      <c r="A134" s="6"/>
      <c r="B134" s="6"/>
    </row>
    <row r="135" spans="1:2" x14ac:dyDescent="0.35">
      <c r="A135" s="6"/>
      <c r="B135" s="6"/>
    </row>
    <row r="136" spans="1:2" x14ac:dyDescent="0.35">
      <c r="A136" s="6"/>
      <c r="B136" s="6"/>
    </row>
    <row r="137" spans="1:2" x14ac:dyDescent="0.35">
      <c r="A137" s="6"/>
      <c r="B137" s="6"/>
    </row>
    <row r="138" spans="1:2" x14ac:dyDescent="0.35">
      <c r="A138" s="6"/>
      <c r="B138" s="6"/>
    </row>
    <row r="139" spans="1:2" x14ac:dyDescent="0.35">
      <c r="A139" s="6"/>
      <c r="B139" s="6"/>
    </row>
    <row r="140" spans="1:2" x14ac:dyDescent="0.35">
      <c r="A140" s="6"/>
      <c r="B140" s="6"/>
    </row>
    <row r="141" spans="1:2" x14ac:dyDescent="0.35">
      <c r="A141" s="6"/>
      <c r="B141" s="6"/>
    </row>
    <row r="142" spans="1:2" x14ac:dyDescent="0.35">
      <c r="A142" s="6"/>
      <c r="B142" s="6"/>
    </row>
    <row r="143" spans="1:2" x14ac:dyDescent="0.35">
      <c r="A143" s="6"/>
      <c r="B143" s="6"/>
    </row>
    <row r="144" spans="1:2" x14ac:dyDescent="0.35">
      <c r="A144" s="6"/>
      <c r="B144" s="6"/>
    </row>
    <row r="145" spans="1:2" x14ac:dyDescent="0.35">
      <c r="A145" s="6"/>
      <c r="B145" s="6"/>
    </row>
    <row r="146" spans="1:2" x14ac:dyDescent="0.35">
      <c r="A146" s="6"/>
      <c r="B146" s="6"/>
    </row>
    <row r="147" spans="1:2" x14ac:dyDescent="0.35">
      <c r="A147" s="6"/>
      <c r="B147" s="6"/>
    </row>
    <row r="148" spans="1:2" x14ac:dyDescent="0.35">
      <c r="A148" s="6"/>
      <c r="B148" s="6"/>
    </row>
    <row r="149" spans="1:2" x14ac:dyDescent="0.35">
      <c r="A149" s="6"/>
      <c r="B149" s="6"/>
    </row>
    <row r="150" spans="1:2" x14ac:dyDescent="0.35">
      <c r="A150" s="6"/>
      <c r="B150" s="6"/>
    </row>
    <row r="151" spans="1:2" x14ac:dyDescent="0.35">
      <c r="A151" s="6"/>
      <c r="B151" s="6"/>
    </row>
    <row r="152" spans="1:2" x14ac:dyDescent="0.35">
      <c r="A152" s="6"/>
      <c r="B152" s="6"/>
    </row>
    <row r="153" spans="1:2" x14ac:dyDescent="0.35">
      <c r="A153" s="6"/>
      <c r="B153" s="6"/>
    </row>
    <row r="154" spans="1:2" x14ac:dyDescent="0.35">
      <c r="A154" s="6"/>
      <c r="B154" s="6"/>
    </row>
    <row r="155" spans="1:2" x14ac:dyDescent="0.35">
      <c r="A155" s="6"/>
      <c r="B155" s="6"/>
    </row>
    <row r="156" spans="1:2" x14ac:dyDescent="0.35">
      <c r="A156" s="6"/>
      <c r="B156" s="6"/>
    </row>
    <row r="157" spans="1:2" x14ac:dyDescent="0.35">
      <c r="A157" s="6"/>
      <c r="B157" s="6"/>
    </row>
    <row r="158" spans="1:2" x14ac:dyDescent="0.35">
      <c r="A158" s="6"/>
      <c r="B158" s="6"/>
    </row>
    <row r="159" spans="1:2" x14ac:dyDescent="0.35">
      <c r="A159" s="6"/>
      <c r="B159" s="6"/>
    </row>
    <row r="160" spans="1:2" x14ac:dyDescent="0.35">
      <c r="A160" s="6"/>
      <c r="B160" s="6"/>
    </row>
    <row r="161" spans="1:2" x14ac:dyDescent="0.35">
      <c r="A161" s="6"/>
      <c r="B161" s="6"/>
    </row>
    <row r="162" spans="1:2" x14ac:dyDescent="0.35">
      <c r="A162" s="6"/>
      <c r="B162" s="6"/>
    </row>
    <row r="163" spans="1:2" x14ac:dyDescent="0.35">
      <c r="A163" s="6"/>
      <c r="B163" s="6"/>
    </row>
    <row r="164" spans="1:2" x14ac:dyDescent="0.35">
      <c r="A164" s="6"/>
      <c r="B164" s="6"/>
    </row>
    <row r="165" spans="1:2" x14ac:dyDescent="0.35">
      <c r="A165" s="6"/>
      <c r="B165" s="6"/>
    </row>
    <row r="166" spans="1:2" x14ac:dyDescent="0.35">
      <c r="A166" s="6"/>
      <c r="B166" s="6"/>
    </row>
    <row r="167" spans="1:2" x14ac:dyDescent="0.35">
      <c r="A167" s="6"/>
      <c r="B167" s="6"/>
    </row>
    <row r="168" spans="1:2" x14ac:dyDescent="0.35">
      <c r="A168" s="6"/>
      <c r="B168" s="6"/>
    </row>
    <row r="169" spans="1:2" x14ac:dyDescent="0.35">
      <c r="A169" s="6"/>
      <c r="B169" s="6"/>
    </row>
    <row r="170" spans="1:2" x14ac:dyDescent="0.35">
      <c r="A170" s="6"/>
      <c r="B170" s="6"/>
    </row>
    <row r="171" spans="1:2" x14ac:dyDescent="0.35">
      <c r="A171" s="6"/>
      <c r="B171" s="6"/>
    </row>
    <row r="172" spans="1:2" x14ac:dyDescent="0.35">
      <c r="A172" s="6"/>
      <c r="B172" s="6"/>
    </row>
    <row r="173" spans="1:2" x14ac:dyDescent="0.35">
      <c r="A173" s="6"/>
      <c r="B173" s="6"/>
    </row>
    <row r="174" spans="1:2" x14ac:dyDescent="0.35">
      <c r="A174" s="6"/>
      <c r="B174" s="6"/>
    </row>
    <row r="175" spans="1:2" x14ac:dyDescent="0.35">
      <c r="A175" s="6"/>
      <c r="B175" s="6"/>
    </row>
    <row r="176" spans="1:2" x14ac:dyDescent="0.35">
      <c r="A176" s="6"/>
      <c r="B176" s="6"/>
    </row>
    <row r="177" spans="1:2" x14ac:dyDescent="0.35">
      <c r="A177" s="6"/>
      <c r="B177" s="6"/>
    </row>
    <row r="178" spans="1:2" x14ac:dyDescent="0.35">
      <c r="A178" s="6"/>
      <c r="B178" s="6"/>
    </row>
    <row r="179" spans="1:2" x14ac:dyDescent="0.35">
      <c r="A179" s="6"/>
      <c r="B179" s="6"/>
    </row>
    <row r="180" spans="1:2" x14ac:dyDescent="0.35">
      <c r="A180" s="6"/>
      <c r="B180" s="6"/>
    </row>
    <row r="181" spans="1:2" x14ac:dyDescent="0.35">
      <c r="A181" s="6"/>
      <c r="B181" s="6"/>
    </row>
    <row r="182" spans="1:2" x14ac:dyDescent="0.35">
      <c r="A182" s="6"/>
      <c r="B182" s="6"/>
    </row>
    <row r="183" spans="1:2" x14ac:dyDescent="0.35">
      <c r="A183" s="6"/>
      <c r="B183" s="6"/>
    </row>
    <row r="184" spans="1:2" x14ac:dyDescent="0.35">
      <c r="A184" s="6"/>
      <c r="B184" s="6"/>
    </row>
    <row r="185" spans="1:2" x14ac:dyDescent="0.35">
      <c r="A185" s="6"/>
      <c r="B185" s="6"/>
    </row>
    <row r="186" spans="1:2" x14ac:dyDescent="0.35">
      <c r="A186" s="6"/>
      <c r="B186" s="6"/>
    </row>
    <row r="187" spans="1:2" x14ac:dyDescent="0.35">
      <c r="A187" s="6"/>
      <c r="B187" s="6"/>
    </row>
    <row r="188" spans="1:2" x14ac:dyDescent="0.35">
      <c r="A188" s="6"/>
      <c r="B188" s="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4F7D-7259-4880-996A-DDEB8A6BF028}">
  <dimension ref="A1:Q58"/>
  <sheetViews>
    <sheetView workbookViewId="0">
      <selection sqref="A1:E58"/>
    </sheetView>
  </sheetViews>
  <sheetFormatPr defaultRowHeight="12.75" x14ac:dyDescent="0.35"/>
  <cols>
    <col min="1" max="1" width="21.19921875" customWidth="1"/>
    <col min="2" max="2" width="17.46484375" bestFit="1" customWidth="1"/>
    <col min="3" max="3" width="13.19921875" bestFit="1" customWidth="1"/>
    <col min="4" max="4" width="16.796875" bestFit="1" customWidth="1"/>
    <col min="14" max="14" width="12.796875" customWidth="1"/>
    <col min="16" max="16" width="15.19921875" customWidth="1"/>
  </cols>
  <sheetData>
    <row r="1" spans="1:15" ht="13.15" thickBot="1" x14ac:dyDescent="0.4">
      <c r="A1" s="98"/>
      <c r="B1" s="98"/>
      <c r="C1" s="98"/>
      <c r="D1" s="98"/>
      <c r="E1" s="98"/>
    </row>
    <row r="2" spans="1:15" ht="15.4" thickBot="1" x14ac:dyDescent="0.4">
      <c r="A2" s="98"/>
      <c r="B2" s="98"/>
      <c r="C2" s="98"/>
      <c r="D2" s="98"/>
      <c r="E2" s="98"/>
      <c r="F2" s="92" t="s">
        <v>106</v>
      </c>
      <c r="G2" s="92"/>
      <c r="H2" s="92"/>
      <c r="I2" s="92"/>
      <c r="J2" s="92"/>
      <c r="K2" s="92"/>
      <c r="L2" s="93"/>
    </row>
    <row r="3" spans="1:15" ht="28.15" thickBot="1" x14ac:dyDescent="0.4">
      <c r="A3" s="98" t="s">
        <v>73</v>
      </c>
      <c r="B3" s="98"/>
      <c r="C3" s="98"/>
      <c r="D3" s="98"/>
      <c r="E3" s="98"/>
      <c r="F3" s="34" t="s">
        <v>107</v>
      </c>
      <c r="G3" s="35" t="s">
        <v>54</v>
      </c>
      <c r="H3" s="36" t="s">
        <v>108</v>
      </c>
      <c r="I3" s="36" t="s">
        <v>109</v>
      </c>
      <c r="J3" s="37" t="s">
        <v>110</v>
      </c>
      <c r="K3" s="94" t="s">
        <v>111</v>
      </c>
      <c r="L3" s="95"/>
    </row>
    <row r="4" spans="1:15" x14ac:dyDescent="0.35">
      <c r="A4" s="98"/>
      <c r="B4" s="110">
        <v>44350</v>
      </c>
      <c r="C4" s="98"/>
      <c r="D4" s="98"/>
      <c r="E4" s="98"/>
      <c r="F4" s="38">
        <v>0</v>
      </c>
      <c r="G4" s="39">
        <v>43556</v>
      </c>
      <c r="H4" s="40">
        <v>4190.2377295238093</v>
      </c>
      <c r="I4" s="40">
        <v>3326.3434744268079</v>
      </c>
      <c r="J4" s="41">
        <v>1306.933876684303</v>
      </c>
      <c r="K4" s="42" t="s">
        <v>112</v>
      </c>
      <c r="L4" s="43">
        <v>2198.3823811382117</v>
      </c>
    </row>
    <row r="5" spans="1:15" x14ac:dyDescent="0.35">
      <c r="A5" s="98" t="s">
        <v>54</v>
      </c>
      <c r="B5" s="102">
        <v>44357</v>
      </c>
      <c r="C5" s="104">
        <v>44445.958333333336</v>
      </c>
      <c r="D5" s="104">
        <v>44445.916666666664</v>
      </c>
      <c r="E5" s="98"/>
      <c r="F5" s="44">
        <v>1</v>
      </c>
      <c r="G5" s="45">
        <v>43563</v>
      </c>
      <c r="H5" s="46">
        <v>7509.4749028571423</v>
      </c>
      <c r="I5" s="46">
        <v>6848.7622721928274</v>
      </c>
      <c r="J5" s="47">
        <v>1530.4862255849494</v>
      </c>
      <c r="K5" s="48" t="s">
        <v>113</v>
      </c>
      <c r="L5" s="47">
        <v>1637.3570790243903</v>
      </c>
    </row>
    <row r="6" spans="1:15" x14ac:dyDescent="0.35">
      <c r="A6" s="98" t="s">
        <v>86</v>
      </c>
      <c r="B6" s="105">
        <v>19.401620860000001</v>
      </c>
      <c r="C6" s="98">
        <v>19.401620860000001</v>
      </c>
      <c r="D6" s="98"/>
      <c r="E6" s="98"/>
      <c r="F6" s="44">
        <v>2</v>
      </c>
      <c r="G6" s="45">
        <v>43570</v>
      </c>
      <c r="H6" s="46">
        <v>8841.7841828571436</v>
      </c>
      <c r="I6" s="46">
        <v>6877.9225455614351</v>
      </c>
      <c r="J6" s="47">
        <v>2257.3256677718991</v>
      </c>
      <c r="K6" s="48" t="s">
        <v>114</v>
      </c>
      <c r="L6" s="47">
        <v>2430.9311160975612</v>
      </c>
      <c r="N6" t="s">
        <v>153</v>
      </c>
      <c r="O6">
        <v>1500</v>
      </c>
    </row>
    <row r="7" spans="1:15" x14ac:dyDescent="0.35">
      <c r="A7" s="98" t="s">
        <v>87</v>
      </c>
      <c r="B7" s="105">
        <v>14.03956309</v>
      </c>
      <c r="C7" s="98">
        <v>14.03956309</v>
      </c>
      <c r="D7" s="98"/>
      <c r="E7" s="98"/>
      <c r="F7" s="44">
        <v>3</v>
      </c>
      <c r="G7" s="45">
        <v>43577</v>
      </c>
      <c r="H7" s="46">
        <v>12357.541836190476</v>
      </c>
      <c r="I7" s="46">
        <v>9522.0745149911818</v>
      </c>
      <c r="J7" s="47">
        <v>2738.8631827865956</v>
      </c>
      <c r="K7" s="48" t="s">
        <v>115</v>
      </c>
      <c r="L7" s="47">
        <v>10648.973274285714</v>
      </c>
    </row>
    <row r="8" spans="1:15" x14ac:dyDescent="0.35">
      <c r="A8" s="98" t="s">
        <v>88</v>
      </c>
      <c r="B8" s="105">
        <v>1698</v>
      </c>
      <c r="C8" s="98">
        <v>1698</v>
      </c>
      <c r="D8" s="98"/>
      <c r="E8" s="98"/>
      <c r="F8" s="44">
        <v>4</v>
      </c>
      <c r="G8" s="45">
        <v>43584</v>
      </c>
      <c r="H8" s="46">
        <v>13887.092175238095</v>
      </c>
      <c r="I8" s="46">
        <v>11003.16159611993</v>
      </c>
      <c r="J8" s="47">
        <v>3238.5292749911823</v>
      </c>
      <c r="K8" s="48" t="s">
        <v>116</v>
      </c>
      <c r="L8" s="47">
        <v>8399.3289889523821</v>
      </c>
    </row>
    <row r="9" spans="1:15" x14ac:dyDescent="0.35">
      <c r="A9" s="98" t="s">
        <v>89</v>
      </c>
      <c r="B9" s="105">
        <v>2067</v>
      </c>
      <c r="C9" s="98">
        <v>2067</v>
      </c>
      <c r="D9" s="98"/>
      <c r="E9" s="98"/>
      <c r="F9" s="44">
        <v>5</v>
      </c>
      <c r="G9" s="45">
        <v>43591</v>
      </c>
      <c r="H9" s="46">
        <v>12940.838041904763</v>
      </c>
      <c r="I9" s="46">
        <v>8501.337301587304</v>
      </c>
      <c r="J9" s="47">
        <v>3281.6404139682545</v>
      </c>
      <c r="K9" s="48" t="s">
        <v>117</v>
      </c>
      <c r="L9" s="47">
        <v>3542.0106266666662</v>
      </c>
      <c r="N9" t="s">
        <v>161</v>
      </c>
      <c r="O9">
        <v>14.159000000000001</v>
      </c>
    </row>
    <row r="10" spans="1:15" x14ac:dyDescent="0.35">
      <c r="A10" s="98" t="s">
        <v>90</v>
      </c>
      <c r="B10" s="105">
        <v>2067</v>
      </c>
      <c r="C10" s="98">
        <v>2067</v>
      </c>
      <c r="D10" s="98"/>
      <c r="E10" s="98"/>
      <c r="F10" s="44">
        <v>6</v>
      </c>
      <c r="G10" s="45">
        <v>43598</v>
      </c>
      <c r="H10" s="46">
        <v>10835.583055238096</v>
      </c>
      <c r="I10" s="46">
        <v>7024.3830099941224</v>
      </c>
      <c r="J10" s="47">
        <v>2700.5194433392116</v>
      </c>
      <c r="K10" s="48" t="s">
        <v>118</v>
      </c>
      <c r="L10" s="47">
        <v>2273.0772678095236</v>
      </c>
      <c r="N10" t="s">
        <v>162</v>
      </c>
      <c r="O10">
        <v>13.808</v>
      </c>
    </row>
    <row r="11" spans="1:15" x14ac:dyDescent="0.35">
      <c r="A11" s="98" t="s">
        <v>91</v>
      </c>
      <c r="B11" s="105">
        <v>2038</v>
      </c>
      <c r="C11" s="98">
        <v>2038</v>
      </c>
      <c r="D11" s="98"/>
      <c r="E11" s="98"/>
      <c r="F11" s="44">
        <v>7</v>
      </c>
      <c r="G11" s="45">
        <v>43605</v>
      </c>
      <c r="H11" s="46">
        <v>7836.9408076190475</v>
      </c>
      <c r="I11" s="46">
        <v>5037.6389623750729</v>
      </c>
      <c r="J11" s="47">
        <v>2402.5142020693706</v>
      </c>
      <c r="K11" s="48" t="s">
        <v>119</v>
      </c>
      <c r="L11" s="47">
        <v>1737.4228209523812</v>
      </c>
    </row>
    <row r="12" spans="1:15" x14ac:dyDescent="0.35">
      <c r="A12" s="98" t="s">
        <v>92</v>
      </c>
      <c r="B12" s="105">
        <v>2049</v>
      </c>
      <c r="C12" s="98">
        <v>2049</v>
      </c>
      <c r="D12" s="98"/>
      <c r="E12" s="98"/>
      <c r="F12" s="44">
        <v>8</v>
      </c>
      <c r="G12" s="45">
        <v>43612</v>
      </c>
      <c r="H12" s="46">
        <v>5381.379184761905</v>
      </c>
      <c r="I12" s="46">
        <v>3304.1779100529097</v>
      </c>
      <c r="J12" s="47">
        <v>1750.9033610582019</v>
      </c>
      <c r="K12" s="48" t="s">
        <v>120</v>
      </c>
      <c r="L12" s="47">
        <v>1605.9496628571428</v>
      </c>
    </row>
    <row r="13" spans="1:15" x14ac:dyDescent="0.35">
      <c r="A13" s="98" t="s">
        <v>93</v>
      </c>
      <c r="B13" s="105">
        <v>1854.440773</v>
      </c>
      <c r="C13" s="103">
        <v>1854.440773</v>
      </c>
      <c r="D13" s="98"/>
      <c r="E13" s="98"/>
      <c r="F13" s="44">
        <v>9</v>
      </c>
      <c r="G13" s="45">
        <v>43619</v>
      </c>
      <c r="H13" s="46">
        <v>5001.9038552380953</v>
      </c>
      <c r="I13" s="46">
        <v>3017.7071208112884</v>
      </c>
      <c r="J13" s="47">
        <v>1754.2362658553784</v>
      </c>
      <c r="K13" s="48" t="s">
        <v>121</v>
      </c>
      <c r="L13" s="47">
        <v>2851.0275977142855</v>
      </c>
    </row>
    <row r="14" spans="1:15" x14ac:dyDescent="0.35">
      <c r="A14" s="98" t="s">
        <v>94</v>
      </c>
      <c r="B14" s="105">
        <v>1809.9095580000001</v>
      </c>
      <c r="C14" s="103">
        <v>1809.9095580000001</v>
      </c>
      <c r="D14" s="108">
        <v>44356</v>
      </c>
      <c r="E14" s="98"/>
      <c r="F14" s="44">
        <v>10</v>
      </c>
      <c r="G14" s="45">
        <v>43626</v>
      </c>
      <c r="H14" s="46">
        <v>3897.4400152380949</v>
      </c>
      <c r="I14" s="46">
        <v>2347.2985376249258</v>
      </c>
      <c r="J14" s="47">
        <v>1474.1592579306298</v>
      </c>
      <c r="K14" s="48" t="s">
        <v>122</v>
      </c>
      <c r="L14" s="47">
        <v>3799.2430742857141</v>
      </c>
    </row>
    <row r="15" spans="1:15" x14ac:dyDescent="0.35">
      <c r="A15" s="98" t="s">
        <v>95</v>
      </c>
      <c r="B15" s="105">
        <v>-44.531214400000003</v>
      </c>
      <c r="C15" s="106">
        <v>-44.531214400000003</v>
      </c>
      <c r="D15" s="98"/>
      <c r="E15" s="98"/>
      <c r="F15" s="44">
        <v>11</v>
      </c>
      <c r="G15" s="45">
        <v>43633</v>
      </c>
      <c r="H15" s="46">
        <v>3371.0690895238099</v>
      </c>
      <c r="I15" s="46">
        <v>2369.6342960023517</v>
      </c>
      <c r="J15" s="47">
        <v>892.69630844209325</v>
      </c>
      <c r="K15" s="48" t="s">
        <v>123</v>
      </c>
      <c r="L15" s="47">
        <v>2999.1057036190477</v>
      </c>
    </row>
    <row r="16" spans="1:15" ht="13.15" thickBot="1" x14ac:dyDescent="0.4">
      <c r="A16" s="98" t="s">
        <v>101</v>
      </c>
      <c r="B16" s="105">
        <v>2077</v>
      </c>
      <c r="C16" s="103">
        <v>2077</v>
      </c>
      <c r="D16" s="98"/>
      <c r="E16" s="98"/>
      <c r="F16" s="44">
        <v>12</v>
      </c>
      <c r="G16" s="45">
        <v>43640</v>
      </c>
      <c r="H16" s="46">
        <v>3528.7732266666667</v>
      </c>
      <c r="I16" s="46">
        <v>2338.0197310405647</v>
      </c>
      <c r="J16" s="47">
        <v>1080.9657000705467</v>
      </c>
      <c r="K16" s="49" t="s">
        <v>124</v>
      </c>
      <c r="L16" s="50">
        <v>3676.9007994502522</v>
      </c>
    </row>
    <row r="17" spans="1:17" x14ac:dyDescent="0.35">
      <c r="A17" s="98" t="s">
        <v>102</v>
      </c>
      <c r="B17" s="105">
        <v>10</v>
      </c>
      <c r="C17" s="106">
        <v>10</v>
      </c>
      <c r="D17" s="98"/>
      <c r="E17" s="98"/>
      <c r="F17" s="44">
        <v>13</v>
      </c>
      <c r="G17" s="45">
        <v>43647</v>
      </c>
      <c r="H17" s="46">
        <v>3370.7601752380951</v>
      </c>
      <c r="I17" s="46">
        <v>2304.248309817754</v>
      </c>
      <c r="J17" s="47">
        <v>1058.4996724044681</v>
      </c>
    </row>
    <row r="18" spans="1:17" x14ac:dyDescent="0.35">
      <c r="A18" s="98" t="s">
        <v>103</v>
      </c>
      <c r="B18" s="105">
        <v>2032.5981879999999</v>
      </c>
      <c r="C18" s="103">
        <v>2032.5981879999999</v>
      </c>
      <c r="D18" s="98"/>
      <c r="E18" s="98"/>
      <c r="F18" s="44">
        <v>14</v>
      </c>
      <c r="G18" s="45">
        <v>43654</v>
      </c>
      <c r="H18" s="46">
        <v>2830.7492114285715</v>
      </c>
      <c r="I18" s="46">
        <v>1818.6269841269846</v>
      </c>
      <c r="J18" s="47">
        <v>861.49709587301538</v>
      </c>
    </row>
    <row r="19" spans="1:17" x14ac:dyDescent="0.35">
      <c r="A19" s="98" t="s">
        <v>104</v>
      </c>
      <c r="B19" s="105">
        <v>2034.181742</v>
      </c>
      <c r="C19" s="103">
        <v>2034.181742</v>
      </c>
      <c r="D19" s="98"/>
      <c r="E19" s="98"/>
      <c r="F19" s="44">
        <v>15</v>
      </c>
      <c r="G19" s="45">
        <v>43661</v>
      </c>
      <c r="H19" s="46">
        <v>2610.9115123809524</v>
      </c>
      <c r="I19" s="46">
        <v>1544.6111845972957</v>
      </c>
      <c r="J19" s="47">
        <v>800.89669095826002</v>
      </c>
    </row>
    <row r="20" spans="1:17" x14ac:dyDescent="0.35">
      <c r="A20" s="98" t="s">
        <v>100</v>
      </c>
      <c r="B20" s="105">
        <v>2153.0703199999998</v>
      </c>
      <c r="C20" s="114">
        <v>2153.0703199999998</v>
      </c>
      <c r="D20" s="111" t="s">
        <v>149</v>
      </c>
      <c r="E20" s="111"/>
      <c r="F20" s="44">
        <v>16</v>
      </c>
      <c r="G20" s="45">
        <v>43668</v>
      </c>
      <c r="H20" s="46">
        <v>2484.6065828571427</v>
      </c>
      <c r="I20" s="46">
        <v>1416.9789829512047</v>
      </c>
      <c r="J20" s="47">
        <v>873.14536371546205</v>
      </c>
    </row>
    <row r="21" spans="1:17" x14ac:dyDescent="0.35">
      <c r="A21" s="98" t="s">
        <v>96</v>
      </c>
      <c r="B21" s="105">
        <v>76.070320129999999</v>
      </c>
      <c r="C21" s="106">
        <v>76.070320129999999</v>
      </c>
      <c r="D21" s="98">
        <v>7320.4390880000001</v>
      </c>
      <c r="E21" s="98"/>
      <c r="F21" s="44">
        <v>17</v>
      </c>
      <c r="G21" s="45">
        <v>43675</v>
      </c>
      <c r="H21" s="46">
        <v>1905.5993142857142</v>
      </c>
      <c r="I21" s="46">
        <v>1231.2002498530276</v>
      </c>
      <c r="J21" s="47">
        <v>584.49895014697256</v>
      </c>
    </row>
    <row r="22" spans="1:17" x14ac:dyDescent="0.35">
      <c r="A22" s="98" t="s">
        <v>97</v>
      </c>
      <c r="B22" s="105">
        <v>2153.0703199999998</v>
      </c>
      <c r="C22" s="107">
        <v>2153.0703199999998</v>
      </c>
      <c r="D22" s="98"/>
      <c r="E22" s="98"/>
      <c r="F22" s="44">
        <v>18</v>
      </c>
      <c r="G22" s="45">
        <v>43682</v>
      </c>
      <c r="H22" s="46">
        <v>1533.5197180952382</v>
      </c>
      <c r="I22" s="46">
        <v>962.3187095825981</v>
      </c>
      <c r="J22" s="47">
        <v>439.75985041740182</v>
      </c>
    </row>
    <row r="23" spans="1:17" x14ac:dyDescent="0.35">
      <c r="A23" s="98" t="s">
        <v>98</v>
      </c>
      <c r="B23" s="105">
        <v>2805.8501000000001</v>
      </c>
      <c r="C23" s="103">
        <v>2805.8501000000001</v>
      </c>
      <c r="D23" s="110">
        <v>44356</v>
      </c>
      <c r="E23" s="98"/>
      <c r="F23" s="44">
        <v>19</v>
      </c>
      <c r="G23" s="45">
        <v>43689</v>
      </c>
      <c r="H23" s="46">
        <v>1673.3189561904762</v>
      </c>
      <c r="I23" s="46">
        <v>840.51308054085882</v>
      </c>
      <c r="J23" s="47">
        <v>451.13681279247459</v>
      </c>
    </row>
    <row r="24" spans="1:17" ht="20.25" x14ac:dyDescent="0.55000000000000004">
      <c r="A24" s="98" t="s">
        <v>99</v>
      </c>
      <c r="B24" s="105">
        <v>652.77978040000005</v>
      </c>
      <c r="C24" s="106">
        <v>652.77978040000005</v>
      </c>
      <c r="D24" s="98"/>
      <c r="E24" s="98"/>
      <c r="F24" s="44">
        <v>20</v>
      </c>
      <c r="G24" s="45">
        <v>43696</v>
      </c>
      <c r="H24" s="46">
        <v>2234.9201066666669</v>
      </c>
      <c r="I24" s="46">
        <v>1603.9528218694895</v>
      </c>
      <c r="J24" s="47">
        <v>371.67619146384436</v>
      </c>
      <c r="K24" s="56"/>
      <c r="L24" s="23"/>
      <c r="M24" s="96" t="s">
        <v>156</v>
      </c>
      <c r="N24" s="96"/>
      <c r="O24" s="96"/>
      <c r="P24" s="97" t="s">
        <v>157</v>
      </c>
      <c r="Q24" s="97"/>
    </row>
    <row r="25" spans="1:17" x14ac:dyDescent="0.35">
      <c r="A25" s="98"/>
      <c r="B25" s="98"/>
      <c r="C25" s="98"/>
      <c r="D25" s="98"/>
      <c r="E25" s="98"/>
      <c r="F25" s="44">
        <v>21</v>
      </c>
      <c r="G25" s="45">
        <v>43703</v>
      </c>
      <c r="H25" s="46">
        <v>1658.1261714285715</v>
      </c>
      <c r="I25" s="46">
        <v>1120.6279394473831</v>
      </c>
      <c r="J25" s="47">
        <v>396.65814944150588</v>
      </c>
      <c r="K25" s="56"/>
      <c r="L25" s="23"/>
      <c r="M25" s="55"/>
      <c r="N25" s="15" t="s">
        <v>163</v>
      </c>
      <c r="O25" s="15" t="s">
        <v>164</v>
      </c>
      <c r="P25" s="88" t="s">
        <v>163</v>
      </c>
      <c r="Q25" s="88" t="s">
        <v>164</v>
      </c>
    </row>
    <row r="26" spans="1:17" x14ac:dyDescent="0.35">
      <c r="A26" s="98" t="s">
        <v>137</v>
      </c>
      <c r="B26" s="98" t="s">
        <v>136</v>
      </c>
      <c r="C26" s="98" t="s">
        <v>139</v>
      </c>
      <c r="D26" s="98" t="s">
        <v>140</v>
      </c>
      <c r="E26" s="98"/>
      <c r="F26" s="44">
        <v>22</v>
      </c>
      <c r="G26" s="45">
        <v>43710</v>
      </c>
      <c r="H26" s="46">
        <v>1383.3260495238096</v>
      </c>
      <c r="I26" s="46">
        <v>1018.2815990593772</v>
      </c>
      <c r="J26" s="47">
        <v>406.15434760728954</v>
      </c>
      <c r="K26" s="55"/>
      <c r="L26" s="23"/>
      <c r="M26" s="90">
        <v>44358</v>
      </c>
      <c r="N26" s="15">
        <v>953.44659548781283</v>
      </c>
      <c r="O26" s="15">
        <v>122.74387023776997</v>
      </c>
      <c r="P26" s="88">
        <v>2000</v>
      </c>
      <c r="Q26" s="91">
        <v>2000</v>
      </c>
    </row>
    <row r="27" spans="1:17" x14ac:dyDescent="0.35">
      <c r="A27" s="100">
        <v>122.7438702</v>
      </c>
      <c r="B27" s="100">
        <v>953.44659549999994</v>
      </c>
      <c r="C27" s="115">
        <v>-0.66300000000000003</v>
      </c>
      <c r="D27" s="115">
        <v>4.8000000000000001E-2</v>
      </c>
      <c r="E27" s="98"/>
      <c r="F27" s="44">
        <v>23</v>
      </c>
      <c r="G27" s="45">
        <v>43717</v>
      </c>
      <c r="H27" s="46">
        <v>1306.7683352380952</v>
      </c>
      <c r="I27" s="46">
        <v>836.78115814226919</v>
      </c>
      <c r="J27" s="47">
        <v>423.89301074661972</v>
      </c>
      <c r="K27" s="55"/>
      <c r="L27" s="23"/>
      <c r="M27" s="90">
        <v>44359</v>
      </c>
      <c r="N27" s="15">
        <v>871.79386269359338</v>
      </c>
      <c r="O27" s="15">
        <v>115.9534799768893</v>
      </c>
      <c r="P27" s="88">
        <v>2200</v>
      </c>
      <c r="Q27" s="91">
        <v>2000</v>
      </c>
    </row>
    <row r="28" spans="1:17" x14ac:dyDescent="0.35">
      <c r="A28" s="100">
        <v>115.95348</v>
      </c>
      <c r="B28" s="100">
        <v>871.79386269999998</v>
      </c>
      <c r="C28" s="98"/>
      <c r="D28" s="98"/>
      <c r="E28" s="98"/>
      <c r="F28" s="44">
        <v>24</v>
      </c>
      <c r="G28" s="45">
        <v>43724</v>
      </c>
      <c r="H28" s="46">
        <v>1564.4367085714284</v>
      </c>
      <c r="I28" s="46">
        <v>1186.3329659024103</v>
      </c>
      <c r="J28" s="47">
        <v>514.20430520870127</v>
      </c>
      <c r="K28" s="55"/>
      <c r="L28" s="23"/>
      <c r="M28" s="90">
        <v>44360</v>
      </c>
      <c r="N28" s="15">
        <v>774.87333143549893</v>
      </c>
      <c r="O28" s="15">
        <v>111.57222463733372</v>
      </c>
      <c r="P28" s="88">
        <v>2200</v>
      </c>
      <c r="Q28" s="91">
        <v>2000</v>
      </c>
    </row>
    <row r="29" spans="1:17" x14ac:dyDescent="0.35">
      <c r="A29" s="100">
        <v>111.5722246</v>
      </c>
      <c r="B29" s="100">
        <v>774.87333139999998</v>
      </c>
      <c r="C29" s="98" t="s">
        <v>150</v>
      </c>
      <c r="D29" s="103">
        <v>76.070320129999999</v>
      </c>
      <c r="E29" s="98"/>
      <c r="F29" s="44">
        <v>25</v>
      </c>
      <c r="G29" s="45">
        <v>43731</v>
      </c>
      <c r="H29" s="46">
        <v>1563.8167923809524</v>
      </c>
      <c r="I29" s="46">
        <v>1319.7707965902414</v>
      </c>
      <c r="J29" s="47">
        <v>398.34879452086977</v>
      </c>
      <c r="K29" s="55"/>
      <c r="L29" s="23"/>
      <c r="M29" s="90">
        <v>44361</v>
      </c>
      <c r="N29" s="15">
        <v>797.24548233653832</v>
      </c>
      <c r="O29" s="15">
        <v>106.91364261507438</v>
      </c>
      <c r="P29" s="88">
        <v>2000</v>
      </c>
      <c r="Q29" s="91">
        <v>2000</v>
      </c>
    </row>
    <row r="30" spans="1:17" x14ac:dyDescent="0.35">
      <c r="A30" s="100">
        <v>106.9136426</v>
      </c>
      <c r="B30" s="100">
        <v>797.24548230000005</v>
      </c>
      <c r="C30" s="98"/>
      <c r="D30" s="98"/>
      <c r="E30" s="98"/>
      <c r="F30" s="44">
        <v>26</v>
      </c>
      <c r="G30" s="45">
        <v>43738</v>
      </c>
      <c r="H30" s="46">
        <v>1988.7768152380952</v>
      </c>
      <c r="I30" s="46">
        <v>1608.151675485009</v>
      </c>
      <c r="J30" s="47">
        <v>557.39349784832439</v>
      </c>
      <c r="K30" s="55"/>
      <c r="L30" s="23"/>
      <c r="M30" s="90">
        <v>44362</v>
      </c>
      <c r="N30" s="15">
        <v>856.32716628425351</v>
      </c>
      <c r="O30" s="15">
        <v>104.20602922624644</v>
      </c>
      <c r="P30" s="88">
        <v>1800</v>
      </c>
      <c r="Q30" s="91">
        <v>2000</v>
      </c>
    </row>
    <row r="31" spans="1:17" x14ac:dyDescent="0.35">
      <c r="A31" s="100">
        <v>104.2060292</v>
      </c>
      <c r="B31" s="100">
        <v>856.32716630000004</v>
      </c>
      <c r="C31" s="98"/>
      <c r="D31" s="98"/>
      <c r="E31" s="98"/>
      <c r="F31" s="44">
        <v>27</v>
      </c>
      <c r="G31" s="45">
        <v>43745</v>
      </c>
      <c r="H31" s="46">
        <v>1852.8988495238095</v>
      </c>
      <c r="I31" s="46">
        <v>1526.7209729570841</v>
      </c>
      <c r="J31" s="47">
        <v>466.71657370958303</v>
      </c>
      <c r="K31" s="55"/>
      <c r="L31" s="23"/>
      <c r="M31" s="90">
        <v>44363</v>
      </c>
      <c r="N31" s="15">
        <v>937.52445379964229</v>
      </c>
      <c r="O31" s="15">
        <v>96.826191808328716</v>
      </c>
      <c r="P31" s="88">
        <v>1800</v>
      </c>
      <c r="Q31" s="91">
        <v>2000</v>
      </c>
    </row>
    <row r="32" spans="1:17" x14ac:dyDescent="0.35">
      <c r="A32" s="100">
        <v>96.826191809999997</v>
      </c>
      <c r="B32" s="100">
        <v>937.52445379999995</v>
      </c>
      <c r="C32" s="98"/>
      <c r="D32" s="98"/>
      <c r="E32" s="98"/>
      <c r="F32" s="44">
        <v>28</v>
      </c>
      <c r="G32" s="45">
        <v>43752</v>
      </c>
      <c r="H32" s="46">
        <v>2171.1731352380953</v>
      </c>
      <c r="I32" s="46">
        <v>1726.8802910052907</v>
      </c>
      <c r="J32" s="47">
        <v>466.3772556613759</v>
      </c>
      <c r="K32" s="55"/>
      <c r="L32" s="23"/>
      <c r="M32" s="90">
        <v>44364</v>
      </c>
      <c r="N32" s="15">
        <v>930.98463402821812</v>
      </c>
      <c r="O32" s="15">
        <v>93.343948875717643</v>
      </c>
      <c r="P32" s="88">
        <v>1800</v>
      </c>
      <c r="Q32" s="91">
        <v>2000</v>
      </c>
    </row>
    <row r="33" spans="1:17" x14ac:dyDescent="0.35">
      <c r="A33" s="100">
        <v>93.343948879999999</v>
      </c>
      <c r="B33" s="100">
        <v>930.98463400000003</v>
      </c>
      <c r="C33" s="98"/>
      <c r="D33" s="98"/>
      <c r="E33" s="98"/>
      <c r="F33" s="44">
        <v>29</v>
      </c>
      <c r="G33" s="45">
        <v>43759</v>
      </c>
      <c r="H33" s="46">
        <v>2899.7671771428568</v>
      </c>
      <c r="I33" s="46">
        <v>2101.6854791299243</v>
      </c>
      <c r="J33" s="47">
        <v>748.70956087007596</v>
      </c>
      <c r="K33" s="55"/>
      <c r="L33" s="23"/>
      <c r="M33" s="90">
        <v>44365</v>
      </c>
      <c r="N33" s="15">
        <v>863.41501314485868</v>
      </c>
      <c r="O33" s="15">
        <v>91.549449283400222</v>
      </c>
      <c r="P33" s="88">
        <v>2000</v>
      </c>
      <c r="Q33" s="91">
        <v>2000</v>
      </c>
    </row>
    <row r="34" spans="1:17" x14ac:dyDescent="0.35">
      <c r="A34" s="109"/>
      <c r="B34" s="103"/>
      <c r="C34" s="98"/>
      <c r="D34" s="98"/>
      <c r="E34" s="98"/>
      <c r="F34" s="44">
        <v>30</v>
      </c>
      <c r="G34" s="45">
        <v>43766</v>
      </c>
      <c r="H34" s="46">
        <v>3558.875900952381</v>
      </c>
      <c r="I34" s="46">
        <v>2102.3035714285706</v>
      </c>
      <c r="J34" s="47">
        <v>1004.0238685714295</v>
      </c>
      <c r="K34" s="55"/>
      <c r="L34" s="23"/>
      <c r="M34" s="90">
        <v>44366</v>
      </c>
      <c r="N34" s="15">
        <v>805.05036065268109</v>
      </c>
      <c r="O34" s="15">
        <v>92.162705224000007</v>
      </c>
      <c r="P34" s="88">
        <v>2200</v>
      </c>
      <c r="Q34" s="91">
        <v>2000</v>
      </c>
    </row>
    <row r="35" spans="1:17" x14ac:dyDescent="0.35">
      <c r="A35" s="109" t="s">
        <v>144</v>
      </c>
      <c r="B35" s="103">
        <v>932.6290894</v>
      </c>
      <c r="C35" s="98" t="s">
        <v>148</v>
      </c>
      <c r="D35" s="103">
        <v>490.52252199999998</v>
      </c>
      <c r="E35" s="98"/>
      <c r="F35" s="44">
        <v>31</v>
      </c>
      <c r="G35" s="45">
        <v>43773</v>
      </c>
      <c r="H35" s="46">
        <v>3772.4229257142856</v>
      </c>
      <c r="I35" s="46">
        <v>2415.6141975308656</v>
      </c>
      <c r="J35" s="47">
        <v>1122.2125491358017</v>
      </c>
      <c r="K35" s="55"/>
      <c r="L35" s="23"/>
      <c r="M35" s="90">
        <v>44367</v>
      </c>
      <c r="N35" s="15">
        <v>788.11677714468556</v>
      </c>
      <c r="O35" s="15">
        <v>84.581591329115895</v>
      </c>
      <c r="P35" s="88">
        <v>2200</v>
      </c>
      <c r="Q35" s="91">
        <v>2000</v>
      </c>
    </row>
    <row r="36" spans="1:17" x14ac:dyDescent="0.35">
      <c r="A36" s="109" t="s">
        <v>145</v>
      </c>
      <c r="B36" s="113">
        <v>757.52770999999996</v>
      </c>
      <c r="C36" s="98" t="s">
        <v>147</v>
      </c>
      <c r="D36" s="113">
        <v>464</v>
      </c>
      <c r="E36" s="98"/>
      <c r="F36" s="44">
        <v>32</v>
      </c>
      <c r="G36" s="45">
        <v>43780</v>
      </c>
      <c r="H36" s="46">
        <v>3977.4387276190473</v>
      </c>
      <c r="I36" s="46">
        <v>2327.4295267489706</v>
      </c>
      <c r="J36" s="47">
        <v>1041.9712110288071</v>
      </c>
      <c r="K36" s="55"/>
      <c r="L36" s="23"/>
      <c r="M36" s="90">
        <v>44368</v>
      </c>
      <c r="N36" s="15">
        <v>775.14056346395319</v>
      </c>
      <c r="O36" s="15">
        <v>89.118830720142981</v>
      </c>
      <c r="P36" s="88">
        <v>2000</v>
      </c>
      <c r="Q36" s="91">
        <v>2000</v>
      </c>
    </row>
    <row r="37" spans="1:17" x14ac:dyDescent="0.35">
      <c r="A37" s="109" t="s">
        <v>143</v>
      </c>
      <c r="B37" s="112">
        <v>175.10137940000001</v>
      </c>
      <c r="C37" s="98" t="s">
        <v>146</v>
      </c>
      <c r="D37" s="101">
        <v>26.52252197</v>
      </c>
      <c r="E37" s="98"/>
      <c r="F37" s="44">
        <v>33</v>
      </c>
      <c r="G37" s="45">
        <v>43787</v>
      </c>
      <c r="H37" s="46">
        <v>3818.3856304761903</v>
      </c>
      <c r="I37" s="46">
        <v>2591.3300264550262</v>
      </c>
      <c r="J37" s="47">
        <v>1043.0643202116398</v>
      </c>
      <c r="K37" s="55"/>
      <c r="L37" s="23"/>
      <c r="M37" s="90">
        <v>44369</v>
      </c>
      <c r="N37" s="15">
        <v>761.62772692059571</v>
      </c>
      <c r="O37" s="15">
        <v>81.949696039367709</v>
      </c>
      <c r="P37" s="88">
        <v>1800</v>
      </c>
      <c r="Q37" s="91">
        <v>2000</v>
      </c>
    </row>
    <row r="38" spans="1:17" x14ac:dyDescent="0.35">
      <c r="A38" s="109"/>
      <c r="B38" s="103"/>
      <c r="C38" s="98"/>
      <c r="D38" s="98"/>
      <c r="E38" s="98"/>
      <c r="F38" s="44">
        <v>34</v>
      </c>
      <c r="G38" s="45">
        <v>43794</v>
      </c>
      <c r="H38" s="46">
        <v>3676.3032152380952</v>
      </c>
      <c r="I38" s="46">
        <v>1873.1775426219876</v>
      </c>
      <c r="J38" s="47">
        <v>1363.3428751557901</v>
      </c>
      <c r="K38" s="55"/>
      <c r="L38" s="23"/>
      <c r="M38" s="90">
        <v>44370</v>
      </c>
      <c r="N38" s="15">
        <v>781.16393855219349</v>
      </c>
      <c r="O38" s="15">
        <v>83.183513670791072</v>
      </c>
      <c r="P38" s="88">
        <v>1800</v>
      </c>
      <c r="Q38" s="91">
        <v>2000</v>
      </c>
    </row>
    <row r="39" spans="1:17" x14ac:dyDescent="0.35">
      <c r="A39" s="109"/>
      <c r="B39" s="103"/>
      <c r="C39" s="98"/>
      <c r="D39" s="98"/>
      <c r="E39" s="98"/>
      <c r="F39" s="44">
        <v>35</v>
      </c>
      <c r="G39" s="45">
        <v>43801</v>
      </c>
      <c r="H39" s="46">
        <v>3724.8447238095237</v>
      </c>
      <c r="I39" s="46">
        <v>1995.1337448559664</v>
      </c>
      <c r="J39" s="47">
        <v>939.68509958847812</v>
      </c>
      <c r="K39" s="55"/>
      <c r="L39" s="23"/>
      <c r="M39" s="90">
        <v>44371</v>
      </c>
      <c r="N39" s="15">
        <v>784.86110714524261</v>
      </c>
      <c r="O39" s="15">
        <v>80.118052472328557</v>
      </c>
      <c r="P39" s="88">
        <v>1800</v>
      </c>
      <c r="Q39" s="91">
        <v>2000</v>
      </c>
    </row>
    <row r="40" spans="1:17" x14ac:dyDescent="0.35">
      <c r="A40" s="109" t="s">
        <v>155</v>
      </c>
      <c r="B40" s="103" t="s">
        <v>154</v>
      </c>
      <c r="C40" s="98"/>
      <c r="D40" s="98"/>
      <c r="E40" s="98"/>
      <c r="F40" s="44">
        <v>36</v>
      </c>
      <c r="G40" s="45">
        <v>43808</v>
      </c>
      <c r="H40" s="46">
        <v>3601.4901790476192</v>
      </c>
      <c r="I40" s="46">
        <v>2434.384222516167</v>
      </c>
      <c r="J40" s="47">
        <v>614.54876415049978</v>
      </c>
      <c r="K40" s="55"/>
      <c r="L40" s="23"/>
      <c r="M40" s="90">
        <v>44372</v>
      </c>
      <c r="N40" s="15">
        <v>791.80558270295001</v>
      </c>
      <c r="O40" s="15">
        <v>79.770908790602917</v>
      </c>
      <c r="P40" s="88">
        <v>2000</v>
      </c>
      <c r="Q40" s="91">
        <v>2000</v>
      </c>
    </row>
    <row r="41" spans="1:17" x14ac:dyDescent="0.35">
      <c r="A41" s="115">
        <v>1.2569999999999999</v>
      </c>
      <c r="B41" s="115">
        <v>0.52900000000000003</v>
      </c>
      <c r="C41" s="98" t="s">
        <v>156</v>
      </c>
      <c r="D41" s="98"/>
      <c r="E41" s="98"/>
      <c r="F41" s="44">
        <v>37</v>
      </c>
      <c r="G41" s="45">
        <v>43815</v>
      </c>
      <c r="H41" s="46">
        <v>3207.9785066666664</v>
      </c>
      <c r="I41" s="46">
        <v>1757.4314006466784</v>
      </c>
      <c r="J41" s="47">
        <v>923.90463490887691</v>
      </c>
      <c r="K41" s="55"/>
      <c r="L41" s="23"/>
      <c r="M41" s="90">
        <v>44373</v>
      </c>
      <c r="N41" s="15">
        <v>770.11757984259998</v>
      </c>
      <c r="O41" s="15">
        <v>80.124158061744737</v>
      </c>
      <c r="P41" s="88">
        <v>2200</v>
      </c>
      <c r="Q41" s="91">
        <v>2000</v>
      </c>
    </row>
    <row r="42" spans="1:17" x14ac:dyDescent="0.35">
      <c r="A42" s="115">
        <v>1.21</v>
      </c>
      <c r="B42" s="115">
        <v>1.1919999999999999</v>
      </c>
      <c r="C42" s="98" t="s">
        <v>157</v>
      </c>
      <c r="D42" s="98"/>
      <c r="E42" s="98"/>
      <c r="F42" s="44">
        <v>38</v>
      </c>
      <c r="G42" s="45">
        <v>43822</v>
      </c>
      <c r="H42" s="46">
        <v>2716.5600228571429</v>
      </c>
      <c r="I42" s="46">
        <v>1566.097626396238</v>
      </c>
      <c r="J42" s="47">
        <v>964.83351138153978</v>
      </c>
      <c r="K42" s="55"/>
      <c r="L42" s="23"/>
      <c r="M42" s="90">
        <v>44374</v>
      </c>
      <c r="N42" s="15">
        <v>763.62862075472503</v>
      </c>
      <c r="O42" s="15">
        <v>82.652541640393736</v>
      </c>
      <c r="P42" s="88">
        <v>2200</v>
      </c>
      <c r="Q42" s="91">
        <v>2000</v>
      </c>
    </row>
    <row r="43" spans="1:17" x14ac:dyDescent="0.35">
      <c r="A43" s="115">
        <v>4.8000000000000001E-2</v>
      </c>
      <c r="B43" s="115">
        <v>-0.66300000000000003</v>
      </c>
      <c r="C43" s="98" t="s">
        <v>158</v>
      </c>
      <c r="D43" s="98"/>
      <c r="E43" s="98"/>
      <c r="F43" s="44">
        <v>39</v>
      </c>
      <c r="G43" s="45">
        <v>43829</v>
      </c>
      <c r="H43" s="46">
        <v>2871.1023695238096</v>
      </c>
      <c r="I43" s="46">
        <v>1682.2685920047022</v>
      </c>
      <c r="J43" s="47">
        <v>1128.8508391064088</v>
      </c>
      <c r="K43" s="55"/>
      <c r="L43" s="23"/>
      <c r="M43" s="90">
        <v>44375</v>
      </c>
      <c r="N43" s="15">
        <v>760.59631564013785</v>
      </c>
      <c r="O43" s="15">
        <v>84.86755322847911</v>
      </c>
      <c r="P43" s="88">
        <v>2000</v>
      </c>
      <c r="Q43" s="91">
        <v>2000</v>
      </c>
    </row>
    <row r="44" spans="1:17" x14ac:dyDescent="0.35">
      <c r="A44" s="109"/>
      <c r="B44" s="103"/>
      <c r="C44" s="98"/>
      <c r="D44" s="98"/>
      <c r="E44" s="98"/>
      <c r="F44" s="44">
        <v>40</v>
      </c>
      <c r="G44" s="45">
        <v>43836</v>
      </c>
      <c r="H44" s="46">
        <v>2598.3974399999997</v>
      </c>
      <c r="I44" s="46">
        <v>1584.398846266902</v>
      </c>
      <c r="J44" s="47">
        <v>841.12038928865377</v>
      </c>
      <c r="K44" s="55"/>
      <c r="L44" s="23"/>
      <c r="M44" s="90">
        <v>44376</v>
      </c>
      <c r="N44" s="15">
        <v>761.01133982023066</v>
      </c>
      <c r="O44" s="15">
        <v>77.593118205677882</v>
      </c>
      <c r="P44" s="88">
        <v>1800</v>
      </c>
      <c r="Q44" s="91">
        <v>2000</v>
      </c>
    </row>
    <row r="45" spans="1:17" x14ac:dyDescent="0.35">
      <c r="A45" s="109"/>
      <c r="B45" s="103"/>
      <c r="C45" s="98"/>
      <c r="D45" s="98"/>
      <c r="E45" s="98"/>
      <c r="F45" s="44">
        <v>41</v>
      </c>
      <c r="G45" s="45">
        <v>43843</v>
      </c>
      <c r="H45" s="46">
        <v>2215.295131428571</v>
      </c>
      <c r="I45" s="46">
        <v>1380.9395943562611</v>
      </c>
      <c r="J45" s="47">
        <v>664.15472564373908</v>
      </c>
      <c r="K45" s="55"/>
      <c r="L45" s="23"/>
      <c r="M45" s="90">
        <v>44377</v>
      </c>
      <c r="N45" s="15">
        <v>748.07860647855409</v>
      </c>
      <c r="O45" s="15">
        <v>72.480916669192524</v>
      </c>
      <c r="P45" s="88">
        <v>1800</v>
      </c>
      <c r="Q45" s="91">
        <v>2000</v>
      </c>
    </row>
    <row r="46" spans="1:17" x14ac:dyDescent="0.35">
      <c r="A46" s="109" t="s">
        <v>159</v>
      </c>
      <c r="B46" s="103" t="s">
        <v>160</v>
      </c>
      <c r="C46" s="98"/>
      <c r="D46" s="98"/>
      <c r="E46" s="98"/>
      <c r="F46" s="44">
        <v>42</v>
      </c>
      <c r="G46" s="45">
        <v>43850</v>
      </c>
      <c r="H46" s="46">
        <v>2279.2443047619049</v>
      </c>
      <c r="I46" s="46">
        <v>1352.9010141093479</v>
      </c>
      <c r="J46" s="47">
        <v>754.38400811287431</v>
      </c>
      <c r="K46" s="56"/>
      <c r="L46" s="23"/>
      <c r="M46" s="90">
        <v>44378</v>
      </c>
      <c r="N46" s="15">
        <v>744.30655682735937</v>
      </c>
      <c r="O46" s="15">
        <v>75.624880546058719</v>
      </c>
      <c r="P46" s="88">
        <v>1800</v>
      </c>
      <c r="Q46" s="91">
        <v>2000</v>
      </c>
    </row>
    <row r="47" spans="1:17" x14ac:dyDescent="0.35">
      <c r="A47" s="117">
        <v>2000</v>
      </c>
      <c r="B47" s="117">
        <v>1971</v>
      </c>
      <c r="C47" s="98"/>
      <c r="D47" s="98"/>
      <c r="E47" s="98"/>
      <c r="F47" s="44">
        <v>43</v>
      </c>
      <c r="G47" s="45">
        <v>43857</v>
      </c>
      <c r="H47" s="46">
        <v>2170.6034971428571</v>
      </c>
      <c r="I47" s="46">
        <v>1233.0806878306871</v>
      </c>
      <c r="J47" s="47">
        <v>714.48450328042395</v>
      </c>
      <c r="L47" s="23"/>
      <c r="M47" s="90">
        <v>44379</v>
      </c>
      <c r="N47" s="15">
        <v>763.64136126110679</v>
      </c>
      <c r="O47" s="15">
        <v>72.531395499165313</v>
      </c>
      <c r="P47" s="88">
        <v>2000</v>
      </c>
      <c r="Q47" s="91">
        <v>2000</v>
      </c>
    </row>
    <row r="48" spans="1:17" x14ac:dyDescent="0.35">
      <c r="A48" s="115">
        <v>1.21</v>
      </c>
      <c r="B48" s="115">
        <v>1.1919999999999999</v>
      </c>
      <c r="C48" s="98"/>
      <c r="D48" s="98"/>
      <c r="E48" s="98"/>
      <c r="F48" s="44">
        <v>44</v>
      </c>
      <c r="G48" s="45">
        <v>43864</v>
      </c>
      <c r="H48" s="46">
        <v>2128.3865912195124</v>
      </c>
      <c r="I48" s="46">
        <v>1196.6548353909466</v>
      </c>
      <c r="J48" s="47">
        <v>755.50767127572044</v>
      </c>
      <c r="M48" s="90"/>
      <c r="N48" s="15"/>
      <c r="O48" s="15"/>
      <c r="P48" s="88"/>
      <c r="Q48" s="88"/>
    </row>
    <row r="49" spans="1:10" x14ac:dyDescent="0.35">
      <c r="A49" s="116"/>
      <c r="B49" s="116"/>
      <c r="C49" s="98"/>
      <c r="D49" s="98"/>
      <c r="E49" s="98"/>
      <c r="F49" s="44">
        <v>45</v>
      </c>
      <c r="G49" s="45">
        <v>43871</v>
      </c>
      <c r="H49" s="46">
        <v>1694.4791726829269</v>
      </c>
      <c r="I49" s="46">
        <v>838.77109053497963</v>
      </c>
      <c r="J49" s="47">
        <v>613.24685613168685</v>
      </c>
    </row>
    <row r="50" spans="1:10" x14ac:dyDescent="0.35">
      <c r="A50" s="118">
        <v>2000</v>
      </c>
      <c r="B50" s="118">
        <v>2000</v>
      </c>
      <c r="C50" s="98"/>
      <c r="D50" s="98"/>
      <c r="E50" s="98"/>
      <c r="F50" s="44">
        <v>46</v>
      </c>
      <c r="G50" s="45">
        <v>43878</v>
      </c>
      <c r="H50" s="46">
        <v>1527.3860058536584</v>
      </c>
      <c r="I50" s="46">
        <v>755.72391240446723</v>
      </c>
      <c r="J50" s="47">
        <v>573.54903870664396</v>
      </c>
    </row>
    <row r="51" spans="1:10" x14ac:dyDescent="0.35">
      <c r="A51" s="118">
        <v>2000</v>
      </c>
      <c r="B51" s="118">
        <v>2200</v>
      </c>
      <c r="C51" s="98"/>
      <c r="D51" s="98"/>
      <c r="E51" s="98"/>
      <c r="F51" s="44">
        <v>47</v>
      </c>
      <c r="G51" s="45">
        <v>43885</v>
      </c>
      <c r="H51" s="46">
        <v>1559.1338380487805</v>
      </c>
      <c r="I51" s="46">
        <v>892.11934156378675</v>
      </c>
      <c r="J51" s="47">
        <v>554.17197399176894</v>
      </c>
    </row>
    <row r="52" spans="1:10" x14ac:dyDescent="0.35">
      <c r="A52" s="118">
        <v>2000</v>
      </c>
      <c r="B52" s="118">
        <v>2200</v>
      </c>
      <c r="C52" s="98"/>
      <c r="D52" s="98"/>
      <c r="E52" s="98"/>
      <c r="F52" s="44">
        <v>48</v>
      </c>
      <c r="G52" s="45">
        <v>43892</v>
      </c>
      <c r="H52" s="46">
        <v>1768.4292995121953</v>
      </c>
      <c r="I52" s="46">
        <v>1071.3441358024688</v>
      </c>
      <c r="J52" s="47">
        <v>639.67256641975348</v>
      </c>
    </row>
    <row r="53" spans="1:10" x14ac:dyDescent="0.35">
      <c r="A53" s="118">
        <v>2000</v>
      </c>
      <c r="B53" s="118">
        <v>2000</v>
      </c>
      <c r="C53" s="98"/>
      <c r="D53" s="98"/>
      <c r="E53" s="98"/>
      <c r="F53" s="44">
        <v>49</v>
      </c>
      <c r="G53" s="45">
        <v>43899</v>
      </c>
      <c r="H53" s="46">
        <v>1530.206563902439</v>
      </c>
      <c r="I53" s="46">
        <v>916.1324955908284</v>
      </c>
      <c r="J53" s="47">
        <v>688.54720218694922</v>
      </c>
    </row>
    <row r="54" spans="1:10" x14ac:dyDescent="0.35">
      <c r="A54" s="118">
        <v>2000</v>
      </c>
      <c r="B54" s="118">
        <v>1800</v>
      </c>
      <c r="C54" s="98"/>
      <c r="D54" s="98"/>
      <c r="E54" s="98"/>
      <c r="F54" s="44">
        <v>50</v>
      </c>
      <c r="G54" s="45">
        <v>43906</v>
      </c>
      <c r="H54" s="46">
        <v>1804.9078868292684</v>
      </c>
      <c r="I54" s="46">
        <v>1089.7353027630807</v>
      </c>
      <c r="J54" s="47">
        <v>656.79867945914145</v>
      </c>
    </row>
    <row r="55" spans="1:10" x14ac:dyDescent="0.35">
      <c r="A55" s="118">
        <v>2000</v>
      </c>
      <c r="B55" s="118">
        <v>1800</v>
      </c>
      <c r="C55" s="98"/>
      <c r="D55" s="98"/>
      <c r="E55" s="98"/>
      <c r="F55" s="44">
        <v>51</v>
      </c>
      <c r="G55" s="45">
        <v>43913</v>
      </c>
      <c r="H55" s="46">
        <v>2336.9598985365856</v>
      </c>
      <c r="I55" s="46">
        <v>1433.9936801881247</v>
      </c>
      <c r="J55" s="47">
        <v>913.51620425631984</v>
      </c>
    </row>
    <row r="56" spans="1:10" x14ac:dyDescent="0.35">
      <c r="A56" s="118">
        <v>2000</v>
      </c>
      <c r="B56" s="118">
        <v>1800</v>
      </c>
      <c r="C56" s="98"/>
      <c r="D56" s="98"/>
      <c r="E56" s="98"/>
      <c r="F56" s="44">
        <v>52</v>
      </c>
      <c r="G56" s="45">
        <v>43920</v>
      </c>
      <c r="H56" s="46">
        <v>4051.6501151219509</v>
      </c>
      <c r="I56" s="46">
        <v>2864.3684051398336</v>
      </c>
      <c r="J56" s="47">
        <v>1470.3822372251618</v>
      </c>
    </row>
    <row r="57" spans="1:10" x14ac:dyDescent="0.35">
      <c r="A57" s="98"/>
      <c r="B57" s="98"/>
      <c r="C57" s="98"/>
      <c r="D57" s="98"/>
      <c r="E57" s="98"/>
      <c r="F57" s="44">
        <v>53</v>
      </c>
      <c r="G57" s="51"/>
      <c r="H57" s="46"/>
      <c r="I57" s="46"/>
      <c r="J57" s="47"/>
    </row>
    <row r="58" spans="1:10" ht="13.5" thickBot="1" x14ac:dyDescent="0.45">
      <c r="A58" s="98"/>
      <c r="B58" s="98"/>
      <c r="C58" s="98"/>
      <c r="D58" s="98"/>
      <c r="E58" s="98"/>
      <c r="F58" s="52" t="s">
        <v>125</v>
      </c>
      <c r="G58" s="53"/>
      <c r="H58" s="54">
        <v>3711.8034217636018</v>
      </c>
      <c r="I58" s="54">
        <v>2494.521822933827</v>
      </c>
      <c r="J58" s="50">
        <v>1055.9303683937053</v>
      </c>
    </row>
  </sheetData>
  <mergeCells count="4">
    <mergeCell ref="F2:L2"/>
    <mergeCell ref="K3:L3"/>
    <mergeCell ref="M24:O24"/>
    <mergeCell ref="P24:Q24"/>
  </mergeCells>
  <conditionalFormatting sqref="M26:M48">
    <cfRule type="expression" dxfId="0" priority="4">
      <formula>#REF!=0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668F-C545-4AC5-AD79-E64289EECD38}">
  <dimension ref="A1:D2"/>
  <sheetViews>
    <sheetView workbookViewId="0">
      <selection activeCell="G8" sqref="G8"/>
    </sheetView>
  </sheetViews>
  <sheetFormatPr defaultRowHeight="12.75" x14ac:dyDescent="0.35"/>
  <cols>
    <col min="3" max="3" width="8.796875" bestFit="1" customWidth="1"/>
    <col min="4" max="4" width="11.19921875" bestFit="1" customWidth="1"/>
  </cols>
  <sheetData>
    <row r="1" spans="1:4" x14ac:dyDescent="0.35">
      <c r="A1" t="s">
        <v>16</v>
      </c>
      <c r="B1" t="s">
        <v>52</v>
      </c>
      <c r="C1" t="s">
        <v>53</v>
      </c>
      <c r="D1" t="s">
        <v>131</v>
      </c>
    </row>
    <row r="2" spans="1:4" x14ac:dyDescent="0.35">
      <c r="B2" s="60"/>
      <c r="C2" s="6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2" ma:contentTypeDescription="Create a new document." ma:contentTypeScope="" ma:versionID="1aef1615dcc4e539c15e574995a746ca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8c3d010b0b3abd383d4493ac130bbe2a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6E6BFD-127F-4A31-98B9-46ACF1096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561ce-b070-4db4-8c0f-9b39e503f715"/>
    <ds:schemaRef ds:uri="4c14a897-7a35-4e3e-8bc5-582bfd650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C77DF-045B-4D34-A90F-5E50B7FF3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76A073-F680-44E3-99A2-3694266C810D}">
  <ds:schemaRefs>
    <ds:schemaRef ds:uri="http://schemas.microsoft.com/office/2006/documentManagement/types"/>
    <ds:schemaRef ds:uri="http://schemas.microsoft.com/office/infopath/2007/PartnerControls"/>
    <ds:schemaRef ds:uri="79534243-e0c4-4549-aec6-afb7d97304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DamMeta</vt:lpstr>
      <vt:lpstr>GeneratorMeta</vt:lpstr>
      <vt:lpstr>PriceAndFixedFlows</vt:lpstr>
      <vt:lpstr>DamStorageLimits</vt:lpstr>
      <vt:lpstr>RoughZones</vt:lpstr>
      <vt:lpstr>DailyAverageFlowLimits</vt:lpstr>
      <vt:lpstr>HistoricalFlows</vt:lpstr>
      <vt:lpstr>Mike O. additions</vt:lpstr>
      <vt:lpstr>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Osborne, Michael</dc:creator>
  <dc:description/>
  <cp:lastModifiedBy>Ermela Bashuri</cp:lastModifiedBy>
  <cp:revision>284</cp:revision>
  <dcterms:created xsi:type="dcterms:W3CDTF">2020-02-12T16:22:19Z</dcterms:created>
  <dcterms:modified xsi:type="dcterms:W3CDTF">2021-06-25T13:53:55Z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0x010100B3C76A7EA641EA4BAAF3D18E889AA341</vt:lpwstr>
  </property>
</Properties>
</file>