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filterPrivacy="1" codeName="ThisWorkbook"/>
  <xr:revisionPtr revIDLastSave="0" documentId="13_ncr:1_{29E8A3EC-A773-4E7F-923B-14ADA1ECDDA5}" xr6:coauthVersionLast="45" xr6:coauthVersionMax="45" xr10:uidLastSave="{00000000-0000-0000-0000-000000000000}"/>
  <bookViews>
    <workbookView xWindow="-110" yWindow="-110" windowWidth="19420" windowHeight="1102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11" l="1"/>
  <c r="D16" i="11" s="1"/>
  <c r="E16" i="11" s="1"/>
  <c r="D3" i="11" l="1"/>
  <c r="G7" i="11" l="1"/>
  <c r="D9" i="11" l="1"/>
  <c r="D19" i="11" l="1"/>
  <c r="E19" i="11" s="1"/>
  <c r="D20" i="11" s="1"/>
  <c r="E20" i="11" s="1"/>
  <c r="G20" i="11" s="1"/>
  <c r="E9" i="11"/>
  <c r="D10" i="11" s="1"/>
  <c r="H5" i="11"/>
  <c r="G31" i="11"/>
  <c r="G30" i="11"/>
  <c r="G29" i="11"/>
  <c r="G28" i="11"/>
  <c r="G27" i="11"/>
  <c r="G26" i="11"/>
  <c r="G24" i="11"/>
  <c r="G18" i="11"/>
  <c r="G14" i="11"/>
  <c r="G8" i="11"/>
  <c r="G19" i="11" l="1"/>
  <c r="D21" i="11"/>
  <c r="E21" i="11" s="1"/>
  <c r="G9" i="11"/>
  <c r="E10" i="11"/>
  <c r="D11" i="11" s="1"/>
  <c r="H6" i="11"/>
  <c r="E11" i="11" l="1"/>
  <c r="D12" i="11" s="1"/>
  <c r="G25" i="11"/>
  <c r="G10" i="11"/>
  <c r="D22" i="11"/>
  <c r="G21" i="11"/>
  <c r="I5" i="11"/>
  <c r="J5" i="11" s="1"/>
  <c r="K5" i="11" s="1"/>
  <c r="L5" i="11" s="1"/>
  <c r="M5" i="11" s="1"/>
  <c r="N5" i="11" s="1"/>
  <c r="O5" i="11" s="1"/>
  <c r="H4" i="11"/>
  <c r="E12" i="11" l="1"/>
  <c r="D13" i="11" s="1"/>
  <c r="E22" i="11"/>
  <c r="G11" i="11"/>
  <c r="G12" i="11"/>
  <c r="O4" i="11"/>
  <c r="P5" i="11"/>
  <c r="Q5" i="11" s="1"/>
  <c r="R5" i="11" s="1"/>
  <c r="S5" i="11" s="1"/>
  <c r="T5" i="11" s="1"/>
  <c r="U5" i="11" s="1"/>
  <c r="V5" i="11" s="1"/>
  <c r="I6" i="11"/>
  <c r="E13" i="11" l="1"/>
  <c r="G13" i="11" s="1"/>
  <c r="G22" i="11"/>
  <c r="D23" i="11"/>
  <c r="G15" i="11"/>
  <c r="D17" i="11"/>
  <c r="E17" i="11" s="1"/>
  <c r="V4" i="11"/>
  <c r="W5" i="11"/>
  <c r="X5" i="11" s="1"/>
  <c r="Y5" i="11" s="1"/>
  <c r="Z5" i="11" s="1"/>
  <c r="AA5" i="11" s="1"/>
  <c r="AB5" i="11" s="1"/>
  <c r="AC5" i="11" s="1"/>
  <c r="J6" i="11"/>
  <c r="E23" i="11" l="1"/>
  <c r="G23" i="11" s="1"/>
  <c r="G17" i="11"/>
  <c r="G16" i="11"/>
  <c r="AD5" i="1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M5" i="11" l="1"/>
  <c r="BL4" i="11"/>
  <c r="BL6" i="11"/>
  <c r="BK6" i="11"/>
  <c r="AF6" i="11"/>
  <c r="BN5" i="11" l="1"/>
  <c r="BM6" i="11"/>
  <c r="AG6" i="11"/>
  <c r="BN6" i="11" l="1"/>
  <c r="BO5" i="11"/>
  <c r="AH6" i="11"/>
  <c r="BP5" i="11" l="1"/>
  <c r="BO6" i="11"/>
  <c r="AI6" i="11"/>
  <c r="BQ5" i="11" l="1"/>
  <c r="BP6" i="11"/>
  <c r="AJ6" i="11"/>
  <c r="BR5" i="11" l="1"/>
  <c r="BQ6" i="11"/>
  <c r="AK6" i="11"/>
  <c r="BR6" i="11" l="1"/>
  <c r="BS5" i="11"/>
  <c r="AL6" i="11"/>
  <c r="BT5" i="11" l="1"/>
  <c r="BS6" i="11"/>
  <c r="BS4" i="11"/>
  <c r="AM6" i="11"/>
  <c r="BU5" i="11" l="1"/>
  <c r="BT6" i="11"/>
  <c r="AN6" i="11"/>
  <c r="BV5" i="11" l="1"/>
  <c r="BU6" i="11"/>
  <c r="AO6" i="11"/>
  <c r="BV6" i="11" l="1"/>
  <c r="BW5" i="11"/>
  <c r="AP6" i="11"/>
  <c r="BX5" i="11" l="1"/>
  <c r="BW6" i="11"/>
  <c r="AQ6" i="11"/>
  <c r="BY5" i="11" l="1"/>
  <c r="BX6" i="11"/>
  <c r="BY6" i="11" l="1"/>
  <c r="BZ5" i="11"/>
  <c r="BZ4" i="11" l="1"/>
  <c r="BZ6" i="11"/>
  <c r="CA5" i="11"/>
  <c r="CB5" i="11" l="1"/>
  <c r="CA6" i="11"/>
  <c r="CB6" i="11" l="1"/>
  <c r="CC5" i="11"/>
  <c r="CC6" i="11" l="1"/>
  <c r="CD5" i="11"/>
  <c r="CD6" i="11" l="1"/>
  <c r="CE5" i="11"/>
  <c r="CF5" i="11" l="1"/>
  <c r="CE6" i="11"/>
  <c r="CF6" i="11" l="1"/>
  <c r="CG5" i="11"/>
  <c r="CG6" i="11" l="1"/>
  <c r="CH5" i="11"/>
  <c r="CG4" i="11"/>
  <c r="CH6" i="11" l="1"/>
  <c r="CI5" i="11"/>
  <c r="CJ5" i="11" l="1"/>
  <c r="CI6" i="11"/>
  <c r="CJ6" i="11" l="1"/>
  <c r="CK5" i="11"/>
  <c r="CK6" i="11" l="1"/>
  <c r="CL5" i="11"/>
  <c r="CL6" i="11" l="1"/>
  <c r="CM5" i="11"/>
  <c r="CN5" i="11" l="1"/>
  <c r="CM6" i="11"/>
  <c r="CN4" i="11" l="1"/>
  <c r="CN6" i="11"/>
  <c r="CO5" i="11"/>
  <c r="CO6" i="11" l="1"/>
  <c r="CP5" i="11"/>
  <c r="CP6" i="11" l="1"/>
  <c r="CQ5" i="11"/>
  <c r="CR5" i="11" l="1"/>
  <c r="CQ6" i="11"/>
  <c r="CR6" i="11" l="1"/>
  <c r="CS5" i="11"/>
  <c r="CS6" i="11" l="1"/>
  <c r="CT5" i="11"/>
  <c r="CT6" i="11" l="1"/>
  <c r="CU5" i="11"/>
  <c r="CV5" i="11" l="1"/>
  <c r="CU4" i="11"/>
  <c r="CU6" i="11"/>
  <c r="CV6" i="11" l="1"/>
  <c r="CW5" i="11"/>
  <c r="CW6" i="11" l="1"/>
  <c r="CX5" i="11"/>
  <c r="CX6" i="11" l="1"/>
  <c r="CY5" i="11"/>
  <c r="CZ5" i="11" l="1"/>
  <c r="CY6" i="11"/>
  <c r="CZ6" i="11" l="1"/>
  <c r="DA5" i="11"/>
  <c r="DB5" i="11" s="1"/>
  <c r="DB4" i="11" l="1"/>
  <c r="DB6" i="11"/>
  <c r="DC5" i="11"/>
  <c r="DA6" i="11"/>
  <c r="DC6" i="11" l="1"/>
  <c r="DD5" i="11"/>
  <c r="DE5" i="11" l="1"/>
  <c r="DD6" i="11"/>
  <c r="DF5" i="11" l="1"/>
  <c r="DE6" i="11"/>
  <c r="DF6" i="11" l="1"/>
  <c r="DG5" i="11"/>
  <c r="DH5" i="11" l="1"/>
  <c r="DH6" i="11" s="1"/>
  <c r="DG6" i="11"/>
</calcChain>
</file>

<file path=xl/sharedStrings.xml><?xml version="1.0" encoding="utf-8"?>
<sst xmlns="http://schemas.openxmlformats.org/spreadsheetml/2006/main" count="73" uniqueCount="61">
  <si>
    <t>Task 3</t>
  </si>
  <si>
    <t>Task 4</t>
  </si>
  <si>
    <t>Task 5</t>
  </si>
  <si>
    <t>Task 1</t>
  </si>
  <si>
    <t>Task 2</t>
  </si>
  <si>
    <t>Insert new rows ABOVE this one</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</si>
  <si>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</si>
  <si>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</si>
  <si>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</si>
  <si>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</si>
  <si>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</si>
  <si>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</si>
  <si>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</si>
  <si>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</si>
  <si>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</si>
  <si>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</si>
  <si>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</si>
  <si>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</si>
  <si>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</si>
  <si>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</si>
  <si>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</si>
  <si>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</si>
  <si>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</si>
  <si>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</si>
  <si>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</si>
  <si>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</si>
  <si>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</si>
  <si>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</si>
  <si>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</si>
  <si>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</si>
  <si>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</si>
  <si>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</si>
  <si>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</si>
  <si>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</si>
  <si>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</si>
  <si>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</si>
  <si>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</si>
  <si>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</si>
  <si>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</si>
  <si>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</si>
  <si>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</si>
  <si>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</si>
  <si>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Drawing App Extension</t>
  </si>
  <si>
    <t>Shafi Rehman</t>
  </si>
  <si>
    <t>Intro to Programming 2</t>
  </si>
  <si>
    <t>Feature brainstorming</t>
  </si>
  <si>
    <t xml:space="preserve">Discussions with designers </t>
  </si>
  <si>
    <t>Discussions with product people</t>
  </si>
  <si>
    <t>Pre Work/ Pre-Midterm</t>
  </si>
  <si>
    <t>Creating final vision/proposal</t>
  </si>
  <si>
    <t>Exploring existing design apps (Gliffy, Invision, Photoshop, Illustrator)</t>
  </si>
  <si>
    <t>Work on: System Extensions</t>
  </si>
  <si>
    <t>Work on: Current Tool Expansion</t>
  </si>
  <si>
    <t>Work on:  New Functionality</t>
  </si>
  <si>
    <t>Test application with users</t>
  </si>
  <si>
    <t>Debug/make improvements</t>
  </si>
  <si>
    <t>Testing &amp; Completion</t>
  </si>
  <si>
    <t>Write documentation for the app</t>
  </si>
  <si>
    <t>Complete final writeups for submission</t>
  </si>
  <si>
    <t>Submit</t>
  </si>
  <si>
    <t>Development (including troubleshooting)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</si>
</sst>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4"/>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164" fontId="8" fillId="3" borderId="2" xfId="10" applyFill="1">
      <alignment horizontal="center" vertical="center"/>
    </xf>
    <xf numFmtId="164" fontId="8" fillId="4" borderId="2" xfId="10" applyFill="1">
      <alignment horizontal="center" vertical="center"/>
    </xf>
    <xf numFmtId="164" fontId="8" fillId="11" borderId="2" xfId="10" applyFill="1">
      <alignment horizontal="center" vertical="center"/>
    </xf>
    <xf numFmtId="164" fontId="8" fillId="10" borderId="2" xfId="10" applyFill="1">
      <alignment horizontal="center" vertical="center"/>
    </xf>
    <xf numFmtId="164"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8" fillId="0" borderId="7" xfId="8" applyBorder="1">
      <alignment horizontal="right" indent="1"/>
    </xf>
    <xf numFmtId="0" fontId="8" fillId="3" borderId="2" xfId="12" applyFill="1" applyAlignment="1">
      <alignment horizontal="left" vertical="center" wrapText="1" indent="2"/>
    </xf>
    <xf numFmtId="164" fontId="5" fillId="11" borderId="2" xfId="10" applyFont="1" applyFill="1">
      <alignment horizontal="center" vertical="center"/>
    </xf>
    <xf numFmtId="0" fontId="8" fillId="11" borderId="2" xfId="12" applyFill="1" applyAlignment="1">
      <alignment horizontal="left" vertical="center" wrapText="1" indent="2"/>
    </xf>
    <xf numFmtId="0" fontId="22" fillId="0" borderId="0" xfId="6" applyFont="1"/>
    <xf numFmtId="0" fontId="22" fillId="0" borderId="0" xfId="7" applyFo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9">
      <alignment horizontal="center" vertical="center"/>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33"/>
  <sheetViews>
    <sheetView showGridLines="0" tabSelected="1" showRuler="0" zoomScale="90" zoomScaleNormal="90" zoomScalePageLayoutView="70" workbookViewId="0">
      <pane ySplit="6" topLeftCell="A17" activePane="bottomLeft" state="frozen"/>
      <selection pane="bottomLeft" activeCell="B19" sqref="B19"/>
    </sheetView>
  </sheetViews>
  <sheetFormatPr defaultRowHeight="30" customHeight="1" x14ac:dyDescent="0.35"/>
  <cols>
    <col min="1" max="1" width="2.7265625" style="55" customWidth="1"/>
    <col min="2" max="2" width="35" customWidth="1"/>
    <col min="3" max="3" width="14.54296875" customWidth="1"/>
    <col min="4" max="4" width="10.453125" style="4" customWidth="1"/>
    <col min="5" max="5" width="10.453125" customWidth="1"/>
    <col min="6" max="6" width="2.7265625" customWidth="1"/>
    <col min="7" max="7" width="6.1796875" hidden="1" customWidth="1"/>
    <col min="8" max="63" width="2.54296875" customWidth="1"/>
    <col min="64" max="64" width="2.1796875" bestFit="1" customWidth="1"/>
    <col min="65" max="65" width="1.7265625" bestFit="1" customWidth="1"/>
    <col min="66" max="66" width="2.26953125" bestFit="1" customWidth="1"/>
    <col min="67" max="70" width="1.7265625" bestFit="1" customWidth="1"/>
    <col min="71" max="92" width="2.54296875" bestFit="1" customWidth="1"/>
    <col min="93" max="93" width="1.7265625" bestFit="1" customWidth="1"/>
    <col min="94" max="94" width="2.26953125" bestFit="1" customWidth="1"/>
    <col min="95" max="98" width="1.7265625" bestFit="1" customWidth="1"/>
    <col min="99" max="99" width="2.1796875" bestFit="1" customWidth="1"/>
    <col min="100" max="100" width="1.7265625" bestFit="1" customWidth="1"/>
    <col min="101" max="101" width="2.26953125" bestFit="1" customWidth="1"/>
    <col min="102" max="112" width="2.54296875" bestFit="1" customWidth="1"/>
  </cols>
  <sheetData>
    <row r="1" spans="1:112" ht="30" customHeight="1" x14ac:dyDescent="0.65">
      <c r="A1" s="56" t="s">
        <v>33</v>
      </c>
      <c r="B1" s="59" t="s">
        <v>42</v>
      </c>
      <c r="C1" s="1"/>
      <c r="D1" s="3"/>
      <c r="E1" s="44"/>
      <c r="G1" s="1"/>
      <c r="H1" s="13" t="s">
        <v>14</v>
      </c>
    </row>
    <row r="2" spans="1:112" ht="30" customHeight="1" x14ac:dyDescent="0.45">
      <c r="A2" s="55" t="s">
        <v>27</v>
      </c>
      <c r="B2" s="74" t="s">
        <v>44</v>
      </c>
      <c r="H2" s="58" t="s">
        <v>19</v>
      </c>
    </row>
    <row r="3" spans="1:112" ht="30" customHeight="1" x14ac:dyDescent="0.35">
      <c r="A3" s="55" t="s">
        <v>34</v>
      </c>
      <c r="B3" s="75" t="s">
        <v>43</v>
      </c>
      <c r="C3" s="70"/>
      <c r="D3" s="79">
        <f ca="1">TODAY() - 30</f>
        <v>44001</v>
      </c>
      <c r="E3" s="79"/>
    </row>
    <row r="4" spans="1:112" ht="30" customHeight="1" x14ac:dyDescent="0.35">
      <c r="A4" s="56" t="s">
        <v>35</v>
      </c>
      <c r="C4" s="70"/>
      <c r="D4" s="6">
        <v>1</v>
      </c>
      <c r="H4" s="76">
        <f ca="1">H5</f>
        <v>43997</v>
      </c>
      <c r="I4" s="77"/>
      <c r="J4" s="77"/>
      <c r="K4" s="77"/>
      <c r="L4" s="77"/>
      <c r="M4" s="77"/>
      <c r="N4" s="78"/>
      <c r="O4" s="76">
        <f ca="1">O5</f>
        <v>44004</v>
      </c>
      <c r="P4" s="77"/>
      <c r="Q4" s="77"/>
      <c r="R4" s="77"/>
      <c r="S4" s="77"/>
      <c r="T4" s="77"/>
      <c r="U4" s="78"/>
      <c r="V4" s="76">
        <f ca="1">V5</f>
        <v>44011</v>
      </c>
      <c r="W4" s="77"/>
      <c r="X4" s="77"/>
      <c r="Y4" s="77"/>
      <c r="Z4" s="77"/>
      <c r="AA4" s="77"/>
      <c r="AB4" s="78"/>
      <c r="AC4" s="76">
        <f ca="1">AC5</f>
        <v>44018</v>
      </c>
      <c r="AD4" s="77"/>
      <c r="AE4" s="77"/>
      <c r="AF4" s="77"/>
      <c r="AG4" s="77"/>
      <c r="AH4" s="77"/>
      <c r="AI4" s="78"/>
      <c r="AJ4" s="76">
        <f ca="1">AJ5</f>
        <v>44025</v>
      </c>
      <c r="AK4" s="77"/>
      <c r="AL4" s="77"/>
      <c r="AM4" s="77"/>
      <c r="AN4" s="77"/>
      <c r="AO4" s="77"/>
      <c r="AP4" s="78"/>
      <c r="AQ4" s="76">
        <f ca="1">AQ5</f>
        <v>44032</v>
      </c>
      <c r="AR4" s="77"/>
      <c r="AS4" s="77"/>
      <c r="AT4" s="77"/>
      <c r="AU4" s="77"/>
      <c r="AV4" s="77"/>
      <c r="AW4" s="78"/>
      <c r="AX4" s="76">
        <f ca="1">AX5</f>
        <v>44039</v>
      </c>
      <c r="AY4" s="77"/>
      <c r="AZ4" s="77"/>
      <c r="BA4" s="77"/>
      <c r="BB4" s="77"/>
      <c r="BC4" s="77"/>
      <c r="BD4" s="78"/>
      <c r="BE4" s="76">
        <f ca="1">BE5</f>
        <v>44046</v>
      </c>
      <c r="BF4" s="77"/>
      <c r="BG4" s="77"/>
      <c r="BH4" s="77"/>
      <c r="BI4" s="77"/>
      <c r="BJ4" s="77"/>
      <c r="BK4" s="78"/>
      <c r="BL4" s="76">
        <f ca="1">BL5</f>
        <v>44053</v>
      </c>
      <c r="BM4" s="77"/>
      <c r="BN4" s="77"/>
      <c r="BO4" s="77"/>
      <c r="BP4" s="77"/>
      <c r="BQ4" s="77"/>
      <c r="BR4" s="78"/>
      <c r="BS4" s="76">
        <f ca="1">BS5</f>
        <v>44060</v>
      </c>
      <c r="BT4" s="77"/>
      <c r="BU4" s="77"/>
      <c r="BV4" s="77"/>
      <c r="BW4" s="77"/>
      <c r="BX4" s="77"/>
      <c r="BY4" s="78"/>
      <c r="BZ4" s="76">
        <f ca="1">BZ5</f>
        <v>44067</v>
      </c>
      <c r="CA4" s="77"/>
      <c r="CB4" s="77"/>
      <c r="CC4" s="77"/>
      <c r="CD4" s="77"/>
      <c r="CE4" s="77"/>
      <c r="CF4" s="78"/>
      <c r="CG4" s="76">
        <f ca="1">CG5</f>
        <v>44074</v>
      </c>
      <c r="CH4" s="77"/>
      <c r="CI4" s="77"/>
      <c r="CJ4" s="77"/>
      <c r="CK4" s="77"/>
      <c r="CL4" s="77"/>
      <c r="CM4" s="78"/>
      <c r="CN4" s="76">
        <f ca="1">CN5</f>
        <v>44081</v>
      </c>
      <c r="CO4" s="77"/>
      <c r="CP4" s="77"/>
      <c r="CQ4" s="77"/>
      <c r="CR4" s="77"/>
      <c r="CS4" s="77"/>
      <c r="CT4" s="78"/>
      <c r="CU4" s="76">
        <f ca="1">CU5</f>
        <v>44088</v>
      </c>
      <c r="CV4" s="77"/>
      <c r="CW4" s="77"/>
      <c r="CX4" s="77"/>
      <c r="CY4" s="77"/>
      <c r="CZ4" s="77"/>
      <c r="DA4" s="78"/>
      <c r="DB4" s="76">
        <f ca="1">DB5</f>
        <v>44095</v>
      </c>
      <c r="DC4" s="77"/>
      <c r="DD4" s="77"/>
      <c r="DE4" s="77"/>
      <c r="DF4" s="77"/>
      <c r="DG4" s="77"/>
      <c r="DH4" s="78"/>
    </row>
    <row r="5" spans="1:112" ht="15" customHeight="1" x14ac:dyDescent="0.35">
      <c r="A5" s="56" t="s">
        <v>36</v>
      </c>
      <c r="B5" s="80"/>
      <c r="C5" s="80"/>
      <c r="D5" s="80"/>
      <c r="E5" s="80"/>
      <c r="F5" s="80"/>
      <c r="H5" s="10">
        <f ca="1">Project_Start-WEEKDAY(Project_Start,1)+2+7*(Display_Week-1)</f>
        <v>43997</v>
      </c>
      <c r="I5" s="9">
        <f ca="1">H5+1</f>
        <v>43998</v>
      </c>
      <c r="J5" s="9">
        <f t="shared" ref="J5:AW5" ca="1" si="0">I5+1</f>
        <v>43999</v>
      </c>
      <c r="K5" s="9">
        <f t="shared" ca="1" si="0"/>
        <v>44000</v>
      </c>
      <c r="L5" s="9">
        <f t="shared" ca="1" si="0"/>
        <v>44001</v>
      </c>
      <c r="M5" s="9">
        <f t="shared" ca="1" si="0"/>
        <v>44002</v>
      </c>
      <c r="N5" s="11">
        <f t="shared" ca="1" si="0"/>
        <v>44003</v>
      </c>
      <c r="O5" s="10">
        <f ca="1">N5+1</f>
        <v>44004</v>
      </c>
      <c r="P5" s="9">
        <f ca="1">O5+1</f>
        <v>44005</v>
      </c>
      <c r="Q5" s="9">
        <f t="shared" ca="1" si="0"/>
        <v>44006</v>
      </c>
      <c r="R5" s="9">
        <f t="shared" ca="1" si="0"/>
        <v>44007</v>
      </c>
      <c r="S5" s="9">
        <f t="shared" ca="1" si="0"/>
        <v>44008</v>
      </c>
      <c r="T5" s="9">
        <f t="shared" ca="1" si="0"/>
        <v>44009</v>
      </c>
      <c r="U5" s="11">
        <f t="shared" ca="1" si="0"/>
        <v>44010</v>
      </c>
      <c r="V5" s="10">
        <f ca="1">U5+1</f>
        <v>44011</v>
      </c>
      <c r="W5" s="9">
        <f ca="1">V5+1</f>
        <v>44012</v>
      </c>
      <c r="X5" s="9">
        <f t="shared" ca="1" si="0"/>
        <v>44013</v>
      </c>
      <c r="Y5" s="9">
        <f t="shared" ca="1" si="0"/>
        <v>44014</v>
      </c>
      <c r="Z5" s="9">
        <f t="shared" ca="1" si="0"/>
        <v>44015</v>
      </c>
      <c r="AA5" s="9">
        <f t="shared" ca="1" si="0"/>
        <v>44016</v>
      </c>
      <c r="AB5" s="11">
        <f t="shared" ca="1" si="0"/>
        <v>44017</v>
      </c>
      <c r="AC5" s="10">
        <f ca="1">AB5+1</f>
        <v>44018</v>
      </c>
      <c r="AD5" s="9">
        <f ca="1">AC5+1</f>
        <v>44019</v>
      </c>
      <c r="AE5" s="9">
        <f t="shared" ca="1" si="0"/>
        <v>44020</v>
      </c>
      <c r="AF5" s="9">
        <f t="shared" ca="1" si="0"/>
        <v>44021</v>
      </c>
      <c r="AG5" s="9">
        <f t="shared" ca="1" si="0"/>
        <v>44022</v>
      </c>
      <c r="AH5" s="9">
        <f t="shared" ca="1" si="0"/>
        <v>44023</v>
      </c>
      <c r="AI5" s="11">
        <f t="shared" ca="1" si="0"/>
        <v>44024</v>
      </c>
      <c r="AJ5" s="10">
        <f ca="1">AI5+1</f>
        <v>44025</v>
      </c>
      <c r="AK5" s="9">
        <f ca="1">AJ5+1</f>
        <v>44026</v>
      </c>
      <c r="AL5" s="9">
        <f t="shared" ca="1" si="0"/>
        <v>44027</v>
      </c>
      <c r="AM5" s="9">
        <f t="shared" ca="1" si="0"/>
        <v>44028</v>
      </c>
      <c r="AN5" s="9">
        <f t="shared" ca="1" si="0"/>
        <v>44029</v>
      </c>
      <c r="AO5" s="9">
        <f t="shared" ca="1" si="0"/>
        <v>44030</v>
      </c>
      <c r="AP5" s="11">
        <f t="shared" ca="1" si="0"/>
        <v>44031</v>
      </c>
      <c r="AQ5" s="10">
        <f ca="1">AP5+1</f>
        <v>44032</v>
      </c>
      <c r="AR5" s="9">
        <f ca="1">AQ5+1</f>
        <v>44033</v>
      </c>
      <c r="AS5" s="9">
        <f t="shared" ca="1" si="0"/>
        <v>44034</v>
      </c>
      <c r="AT5" s="9">
        <f t="shared" ca="1" si="0"/>
        <v>44035</v>
      </c>
      <c r="AU5" s="9">
        <f t="shared" ca="1" si="0"/>
        <v>44036</v>
      </c>
      <c r="AV5" s="9">
        <f t="shared" ca="1" si="0"/>
        <v>44037</v>
      </c>
      <c r="AW5" s="11">
        <f t="shared" ca="1" si="0"/>
        <v>44038</v>
      </c>
      <c r="AX5" s="10">
        <f ca="1">AW5+1</f>
        <v>44039</v>
      </c>
      <c r="AY5" s="9">
        <f ca="1">AX5+1</f>
        <v>44040</v>
      </c>
      <c r="AZ5" s="9">
        <f t="shared" ref="AZ5:BD5" ca="1" si="1">AY5+1</f>
        <v>44041</v>
      </c>
      <c r="BA5" s="9">
        <f t="shared" ca="1" si="1"/>
        <v>44042</v>
      </c>
      <c r="BB5" s="9">
        <f t="shared" ca="1" si="1"/>
        <v>44043</v>
      </c>
      <c r="BC5" s="9">
        <f t="shared" ca="1" si="1"/>
        <v>44044</v>
      </c>
      <c r="BD5" s="11">
        <f t="shared" ca="1" si="1"/>
        <v>44045</v>
      </c>
      <c r="BE5" s="10">
        <f t="shared" ref="BE5:BM5" ca="1" si="2">BD5+1</f>
        <v>44046</v>
      </c>
      <c r="BF5" s="9">
        <f t="shared" ca="1" si="2"/>
        <v>44047</v>
      </c>
      <c r="BG5" s="9">
        <f t="shared" ca="1" si="2"/>
        <v>44048</v>
      </c>
      <c r="BH5" s="9">
        <f t="shared" ca="1" si="2"/>
        <v>44049</v>
      </c>
      <c r="BI5" s="9">
        <f t="shared" ca="1" si="2"/>
        <v>44050</v>
      </c>
      <c r="BJ5" s="9">
        <f t="shared" ca="1" si="2"/>
        <v>44051</v>
      </c>
      <c r="BK5" s="11">
        <f t="shared" ca="1" si="2"/>
        <v>44052</v>
      </c>
      <c r="BL5" s="10">
        <f t="shared" ca="1" si="2"/>
        <v>44053</v>
      </c>
      <c r="BM5" s="9">
        <f t="shared" ca="1" si="2"/>
        <v>44054</v>
      </c>
      <c r="BN5" s="9">
        <f t="shared" ref="BN5" ca="1" si="3">BM5+1</f>
        <v>44055</v>
      </c>
      <c r="BO5" s="9">
        <f t="shared" ref="BO5" ca="1" si="4">BN5+1</f>
        <v>44056</v>
      </c>
      <c r="BP5" s="9">
        <f t="shared" ref="BP5" ca="1" si="5">BO5+1</f>
        <v>44057</v>
      </c>
      <c r="BQ5" s="9">
        <f t="shared" ref="BQ5" ca="1" si="6">BP5+1</f>
        <v>44058</v>
      </c>
      <c r="BR5" s="11">
        <f t="shared" ref="BR5" ca="1" si="7">BQ5+1</f>
        <v>44059</v>
      </c>
      <c r="BS5" s="10">
        <f t="shared" ref="BS5:CA5" ca="1" si="8">BR5+1</f>
        <v>44060</v>
      </c>
      <c r="BT5" s="9">
        <f t="shared" ca="1" si="8"/>
        <v>44061</v>
      </c>
      <c r="BU5" s="9">
        <f t="shared" ca="1" si="8"/>
        <v>44062</v>
      </c>
      <c r="BV5" s="9">
        <f t="shared" ca="1" si="8"/>
        <v>44063</v>
      </c>
      <c r="BW5" s="9">
        <f t="shared" ca="1" si="8"/>
        <v>44064</v>
      </c>
      <c r="BX5" s="9">
        <f t="shared" ca="1" si="8"/>
        <v>44065</v>
      </c>
      <c r="BY5" s="11">
        <f t="shared" ca="1" si="8"/>
        <v>44066</v>
      </c>
      <c r="BZ5" s="10">
        <f t="shared" ca="1" si="8"/>
        <v>44067</v>
      </c>
      <c r="CA5" s="9">
        <f t="shared" ca="1" si="8"/>
        <v>44068</v>
      </c>
      <c r="CB5" s="9">
        <f t="shared" ref="CB5" ca="1" si="9">CA5+1</f>
        <v>44069</v>
      </c>
      <c r="CC5" s="9">
        <f t="shared" ref="CC5" ca="1" si="10">CB5+1</f>
        <v>44070</v>
      </c>
      <c r="CD5" s="9">
        <f t="shared" ref="CD5" ca="1" si="11">CC5+1</f>
        <v>44071</v>
      </c>
      <c r="CE5" s="9">
        <f t="shared" ref="CE5" ca="1" si="12">CD5+1</f>
        <v>44072</v>
      </c>
      <c r="CF5" s="11">
        <f t="shared" ref="CF5" ca="1" si="13">CE5+1</f>
        <v>44073</v>
      </c>
      <c r="CG5" s="10">
        <f t="shared" ref="CG5:CO5" ca="1" si="14">CF5+1</f>
        <v>44074</v>
      </c>
      <c r="CH5" s="9">
        <f t="shared" ca="1" si="14"/>
        <v>44075</v>
      </c>
      <c r="CI5" s="9">
        <f t="shared" ca="1" si="14"/>
        <v>44076</v>
      </c>
      <c r="CJ5" s="9">
        <f t="shared" ca="1" si="14"/>
        <v>44077</v>
      </c>
      <c r="CK5" s="9">
        <f t="shared" ca="1" si="14"/>
        <v>44078</v>
      </c>
      <c r="CL5" s="9">
        <f t="shared" ca="1" si="14"/>
        <v>44079</v>
      </c>
      <c r="CM5" s="11">
        <f t="shared" ca="1" si="14"/>
        <v>44080</v>
      </c>
      <c r="CN5" s="10">
        <f t="shared" ca="1" si="14"/>
        <v>44081</v>
      </c>
      <c r="CO5" s="9">
        <f t="shared" ca="1" si="14"/>
        <v>44082</v>
      </c>
      <c r="CP5" s="9">
        <f t="shared" ref="CP5" ca="1" si="15">CO5+1</f>
        <v>44083</v>
      </c>
      <c r="CQ5" s="9">
        <f t="shared" ref="CQ5" ca="1" si="16">CP5+1</f>
        <v>44084</v>
      </c>
      <c r="CR5" s="9">
        <f t="shared" ref="CR5" ca="1" si="17">CQ5+1</f>
        <v>44085</v>
      </c>
      <c r="CS5" s="9">
        <f t="shared" ref="CS5" ca="1" si="18">CR5+1</f>
        <v>44086</v>
      </c>
      <c r="CT5" s="11">
        <f t="shared" ref="CT5" ca="1" si="19">CS5+1</f>
        <v>44087</v>
      </c>
      <c r="CU5" s="10">
        <f t="shared" ref="CU5:DH5" ca="1" si="20">CT5+1</f>
        <v>44088</v>
      </c>
      <c r="CV5" s="9">
        <f t="shared" ca="1" si="20"/>
        <v>44089</v>
      </c>
      <c r="CW5" s="9">
        <f t="shared" ca="1" si="20"/>
        <v>44090</v>
      </c>
      <c r="CX5" s="9">
        <f t="shared" ca="1" si="20"/>
        <v>44091</v>
      </c>
      <c r="CY5" s="9">
        <f t="shared" ca="1" si="20"/>
        <v>44092</v>
      </c>
      <c r="CZ5" s="9">
        <f t="shared" ca="1" si="20"/>
        <v>44093</v>
      </c>
      <c r="DA5" s="11">
        <f t="shared" ca="1" si="20"/>
        <v>44094</v>
      </c>
      <c r="DB5" s="10">
        <f t="shared" ca="1" si="20"/>
        <v>44095</v>
      </c>
      <c r="DC5" s="9">
        <f t="shared" ca="1" si="20"/>
        <v>44096</v>
      </c>
      <c r="DD5" s="9">
        <f t="shared" ca="1" si="20"/>
        <v>44097</v>
      </c>
      <c r="DE5" s="9">
        <f t="shared" ca="1" si="20"/>
        <v>44098</v>
      </c>
      <c r="DF5" s="9">
        <f t="shared" ca="1" si="20"/>
        <v>44099</v>
      </c>
      <c r="DG5" s="9">
        <f t="shared" ca="1" si="20"/>
        <v>44100</v>
      </c>
      <c r="DH5" s="11">
        <f t="shared" ca="1" si="20"/>
        <v>44101</v>
      </c>
    </row>
    <row r="6" spans="1:112" ht="30" customHeight="1" thickBot="1" x14ac:dyDescent="0.4">
      <c r="A6" s="56" t="s">
        <v>37</v>
      </c>
      <c r="B6" s="7" t="s">
        <v>11</v>
      </c>
      <c r="C6" s="8" t="s">
        <v>6</v>
      </c>
      <c r="D6" s="8" t="s">
        <v>8</v>
      </c>
      <c r="E6" s="8" t="s">
        <v>9</v>
      </c>
      <c r="F6" s="8"/>
      <c r="G6" s="8" t="s">
        <v>10</v>
      </c>
      <c r="H6" s="12" t="str">
        <f t="shared" ref="H6" ca="1" si="21">LEFT(TEXT(H5,"ddd"),1)</f>
        <v>M</v>
      </c>
      <c r="I6" s="12" t="str">
        <f t="shared" ref="I6:AQ6" ca="1" si="22">LEFT(TEXT(I5,"ddd"),1)</f>
        <v>T</v>
      </c>
      <c r="J6" s="12" t="str">
        <f t="shared" ca="1" si="22"/>
        <v>W</v>
      </c>
      <c r="K6" s="12" t="str">
        <f t="shared" ca="1" si="22"/>
        <v>T</v>
      </c>
      <c r="L6" s="12" t="str">
        <f t="shared" ca="1" si="22"/>
        <v>F</v>
      </c>
      <c r="M6" s="12" t="str">
        <f t="shared" ca="1" si="22"/>
        <v>S</v>
      </c>
      <c r="N6" s="12" t="str">
        <f t="shared" ca="1" si="22"/>
        <v>S</v>
      </c>
      <c r="O6" s="12" t="str">
        <f t="shared" ca="1" si="22"/>
        <v>M</v>
      </c>
      <c r="P6" s="12" t="str">
        <f t="shared" ca="1" si="22"/>
        <v>T</v>
      </c>
      <c r="Q6" s="12" t="str">
        <f t="shared" ca="1" si="22"/>
        <v>W</v>
      </c>
      <c r="R6" s="12" t="str">
        <f t="shared" ca="1" si="22"/>
        <v>T</v>
      </c>
      <c r="S6" s="12" t="str">
        <f t="shared" ca="1" si="22"/>
        <v>F</v>
      </c>
      <c r="T6" s="12" t="str">
        <f t="shared" ca="1" si="22"/>
        <v>S</v>
      </c>
      <c r="U6" s="12" t="str">
        <f t="shared" ca="1" si="22"/>
        <v>S</v>
      </c>
      <c r="V6" s="12" t="str">
        <f t="shared" ca="1" si="22"/>
        <v>M</v>
      </c>
      <c r="W6" s="12" t="str">
        <f t="shared" ca="1" si="22"/>
        <v>T</v>
      </c>
      <c r="X6" s="12" t="str">
        <f t="shared" ca="1" si="22"/>
        <v>W</v>
      </c>
      <c r="Y6" s="12" t="str">
        <f t="shared" ca="1" si="22"/>
        <v>T</v>
      </c>
      <c r="Z6" s="12" t="str">
        <f t="shared" ca="1" si="22"/>
        <v>F</v>
      </c>
      <c r="AA6" s="12" t="str">
        <f t="shared" ca="1" si="22"/>
        <v>S</v>
      </c>
      <c r="AB6" s="12" t="str">
        <f t="shared" ca="1" si="22"/>
        <v>S</v>
      </c>
      <c r="AC6" s="12" t="str">
        <f t="shared" ca="1" si="22"/>
        <v>M</v>
      </c>
      <c r="AD6" s="12" t="str">
        <f t="shared" ca="1" si="22"/>
        <v>T</v>
      </c>
      <c r="AE6" s="12" t="str">
        <f t="shared" ca="1" si="22"/>
        <v>W</v>
      </c>
      <c r="AF6" s="12" t="str">
        <f t="shared" ca="1" si="22"/>
        <v>T</v>
      </c>
      <c r="AG6" s="12" t="str">
        <f t="shared" ca="1" si="22"/>
        <v>F</v>
      </c>
      <c r="AH6" s="12" t="str">
        <f t="shared" ca="1" si="22"/>
        <v>S</v>
      </c>
      <c r="AI6" s="12" t="str">
        <f t="shared" ca="1" si="22"/>
        <v>S</v>
      </c>
      <c r="AJ6" s="12" t="str">
        <f t="shared" ca="1" si="22"/>
        <v>M</v>
      </c>
      <c r="AK6" s="12" t="str">
        <f t="shared" ca="1" si="22"/>
        <v>T</v>
      </c>
      <c r="AL6" s="12" t="str">
        <f t="shared" ca="1" si="22"/>
        <v>W</v>
      </c>
      <c r="AM6" s="12" t="str">
        <f t="shared" ca="1" si="22"/>
        <v>T</v>
      </c>
      <c r="AN6" s="12" t="str">
        <f t="shared" ca="1" si="22"/>
        <v>F</v>
      </c>
      <c r="AO6" s="12" t="str">
        <f t="shared" ca="1" si="22"/>
        <v>S</v>
      </c>
      <c r="AP6" s="12" t="str">
        <f t="shared" ca="1" si="22"/>
        <v>S</v>
      </c>
      <c r="AQ6" s="12" t="str">
        <f t="shared" ca="1" si="22"/>
        <v>M</v>
      </c>
      <c r="AR6" s="12" t="str">
        <f t="shared" ref="AR6:BD6" ca="1" si="23">LEFT(TEXT(AR5,"ddd"),1)</f>
        <v>T</v>
      </c>
      <c r="AS6" s="12" t="str">
        <f t="shared" ca="1" si="23"/>
        <v>W</v>
      </c>
      <c r="AT6" s="12" t="str">
        <f t="shared" ca="1" si="23"/>
        <v>T</v>
      </c>
      <c r="AU6" s="12" t="str">
        <f t="shared" ca="1" si="23"/>
        <v>F</v>
      </c>
      <c r="AV6" s="12" t="str">
        <f t="shared" ca="1" si="23"/>
        <v>S</v>
      </c>
      <c r="AW6" s="12" t="str">
        <f t="shared" ca="1" si="23"/>
        <v>S</v>
      </c>
      <c r="AX6" s="12" t="str">
        <f t="shared" ca="1" si="23"/>
        <v>M</v>
      </c>
      <c r="AY6" s="12" t="str">
        <f t="shared" ca="1" si="23"/>
        <v>T</v>
      </c>
      <c r="AZ6" s="12" t="str">
        <f t="shared" ca="1" si="23"/>
        <v>W</v>
      </c>
      <c r="BA6" s="12" t="str">
        <f t="shared" ca="1" si="23"/>
        <v>T</v>
      </c>
      <c r="BB6" s="12" t="str">
        <f t="shared" ca="1" si="23"/>
        <v>F</v>
      </c>
      <c r="BC6" s="12" t="str">
        <f t="shared" ca="1" si="23"/>
        <v>S</v>
      </c>
      <c r="BD6" s="12" t="str">
        <f t="shared" ca="1" si="23"/>
        <v>S</v>
      </c>
      <c r="BE6" s="12" t="str">
        <f t="shared" ref="BE6:BK6" ca="1" si="24">LEFT(TEXT(BE5,"ddd"),1)</f>
        <v>M</v>
      </c>
      <c r="BF6" s="12" t="str">
        <f t="shared" ca="1" si="24"/>
        <v>T</v>
      </c>
      <c r="BG6" s="12" t="str">
        <f t="shared" ca="1" si="24"/>
        <v>W</v>
      </c>
      <c r="BH6" s="12" t="str">
        <f t="shared" ca="1" si="24"/>
        <v>T</v>
      </c>
      <c r="BI6" s="12" t="str">
        <f t="shared" ca="1" si="24"/>
        <v>F</v>
      </c>
      <c r="BJ6" s="12" t="str">
        <f t="shared" ca="1" si="24"/>
        <v>S</v>
      </c>
      <c r="BK6" s="12" t="str">
        <f t="shared" ca="1" si="24"/>
        <v>S</v>
      </c>
      <c r="BL6" s="12" t="str">
        <f t="shared" ref="BL6:BR6" ca="1" si="25">LEFT(TEXT(BL5,"ddd"),1)</f>
        <v>M</v>
      </c>
      <c r="BM6" s="12" t="str">
        <f t="shared" ca="1" si="25"/>
        <v>T</v>
      </c>
      <c r="BN6" s="12" t="str">
        <f t="shared" ca="1" si="25"/>
        <v>W</v>
      </c>
      <c r="BO6" s="12" t="str">
        <f t="shared" ca="1" si="25"/>
        <v>T</v>
      </c>
      <c r="BP6" s="12" t="str">
        <f t="shared" ca="1" si="25"/>
        <v>F</v>
      </c>
      <c r="BQ6" s="12" t="str">
        <f t="shared" ca="1" si="25"/>
        <v>S</v>
      </c>
      <c r="BR6" s="12" t="str">
        <f t="shared" ca="1" si="25"/>
        <v>S</v>
      </c>
      <c r="BS6" s="12" t="str">
        <f t="shared" ref="BS6:BY6" ca="1" si="26">LEFT(TEXT(BS5,"ddd"),1)</f>
        <v>M</v>
      </c>
      <c r="BT6" s="12" t="str">
        <f t="shared" ca="1" si="26"/>
        <v>T</v>
      </c>
      <c r="BU6" s="12" t="str">
        <f t="shared" ca="1" si="26"/>
        <v>W</v>
      </c>
      <c r="BV6" s="12" t="str">
        <f t="shared" ca="1" si="26"/>
        <v>T</v>
      </c>
      <c r="BW6" s="12" t="str">
        <f t="shared" ca="1" si="26"/>
        <v>F</v>
      </c>
      <c r="BX6" s="12" t="str">
        <f t="shared" ca="1" si="26"/>
        <v>S</v>
      </c>
      <c r="BY6" s="12" t="str">
        <f t="shared" ca="1" si="26"/>
        <v>S</v>
      </c>
      <c r="BZ6" s="12" t="str">
        <f t="shared" ref="BZ6:CF6" ca="1" si="27">LEFT(TEXT(BZ5,"ddd"),1)</f>
        <v>M</v>
      </c>
      <c r="CA6" s="12" t="str">
        <f t="shared" ca="1" si="27"/>
        <v>T</v>
      </c>
      <c r="CB6" s="12" t="str">
        <f t="shared" ca="1" si="27"/>
        <v>W</v>
      </c>
      <c r="CC6" s="12" t="str">
        <f t="shared" ca="1" si="27"/>
        <v>T</v>
      </c>
      <c r="CD6" s="12" t="str">
        <f t="shared" ca="1" si="27"/>
        <v>F</v>
      </c>
      <c r="CE6" s="12" t="str">
        <f t="shared" ca="1" si="27"/>
        <v>S</v>
      </c>
      <c r="CF6" s="12" t="str">
        <f t="shared" ca="1" si="27"/>
        <v>S</v>
      </c>
      <c r="CG6" s="12" t="str">
        <f t="shared" ref="CG6:CM6" ca="1" si="28">LEFT(TEXT(CG5,"ddd"),1)</f>
        <v>M</v>
      </c>
      <c r="CH6" s="12" t="str">
        <f t="shared" ca="1" si="28"/>
        <v>T</v>
      </c>
      <c r="CI6" s="12" t="str">
        <f t="shared" ca="1" si="28"/>
        <v>W</v>
      </c>
      <c r="CJ6" s="12" t="str">
        <f t="shared" ca="1" si="28"/>
        <v>T</v>
      </c>
      <c r="CK6" s="12" t="str">
        <f t="shared" ca="1" si="28"/>
        <v>F</v>
      </c>
      <c r="CL6" s="12" t="str">
        <f t="shared" ca="1" si="28"/>
        <v>S</v>
      </c>
      <c r="CM6" s="12" t="str">
        <f t="shared" ca="1" si="28"/>
        <v>S</v>
      </c>
      <c r="CN6" s="12" t="str">
        <f t="shared" ref="CN6:CT6" ca="1" si="29">LEFT(TEXT(CN5,"ddd"),1)</f>
        <v>M</v>
      </c>
      <c r="CO6" s="12" t="str">
        <f t="shared" ca="1" si="29"/>
        <v>T</v>
      </c>
      <c r="CP6" s="12" t="str">
        <f t="shared" ca="1" si="29"/>
        <v>W</v>
      </c>
      <c r="CQ6" s="12" t="str">
        <f t="shared" ca="1" si="29"/>
        <v>T</v>
      </c>
      <c r="CR6" s="12" t="str">
        <f t="shared" ca="1" si="29"/>
        <v>F</v>
      </c>
      <c r="CS6" s="12" t="str">
        <f t="shared" ca="1" si="29"/>
        <v>S</v>
      </c>
      <c r="CT6" s="12" t="str">
        <f t="shared" ca="1" si="29"/>
        <v>S</v>
      </c>
      <c r="CU6" s="12" t="str">
        <f t="shared" ref="CU6:DH6" ca="1" si="30">LEFT(TEXT(CU5,"ddd"),1)</f>
        <v>M</v>
      </c>
      <c r="CV6" s="12" t="str">
        <f t="shared" ca="1" si="30"/>
        <v>T</v>
      </c>
      <c r="CW6" s="12" t="str">
        <f t="shared" ca="1" si="30"/>
        <v>W</v>
      </c>
      <c r="CX6" s="12" t="str">
        <f t="shared" ca="1" si="30"/>
        <v>T</v>
      </c>
      <c r="CY6" s="12" t="str">
        <f t="shared" ca="1" si="30"/>
        <v>F</v>
      </c>
      <c r="CZ6" s="12" t="str">
        <f t="shared" ca="1" si="30"/>
        <v>S</v>
      </c>
      <c r="DA6" s="12" t="str">
        <f t="shared" ca="1" si="30"/>
        <v>S</v>
      </c>
      <c r="DB6" s="12" t="str">
        <f t="shared" ca="1" si="30"/>
        <v>M</v>
      </c>
      <c r="DC6" s="12" t="str">
        <f t="shared" ca="1" si="30"/>
        <v>T</v>
      </c>
      <c r="DD6" s="12" t="str">
        <f t="shared" ca="1" si="30"/>
        <v>W</v>
      </c>
      <c r="DE6" s="12" t="str">
        <f t="shared" ca="1" si="30"/>
        <v>T</v>
      </c>
      <c r="DF6" s="12" t="str">
        <f t="shared" ca="1" si="30"/>
        <v>F</v>
      </c>
      <c r="DG6" s="12" t="str">
        <f t="shared" ca="1" si="30"/>
        <v>S</v>
      </c>
      <c r="DH6" s="12" t="str">
        <f t="shared" ca="1" si="30"/>
        <v>S</v>
      </c>
    </row>
    <row r="7" spans="1:112" ht="30" hidden="1" customHeight="1" thickBot="1" x14ac:dyDescent="0.4">
      <c r="A7" s="55" t="s">
        <v>32</v>
      </c>
      <c r="D7"/>
      <c r="G7" t="str">
        <f>IF(OR(ISBLANK(task_start),ISBLANK(task_end)),"",task_end-task_start+1)</f>
        <v/>
      </c>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112" s="2" customFormat="1" ht="30" customHeight="1" thickBot="1" x14ac:dyDescent="0.4">
      <c r="A8" s="56" t="s">
        <v>38</v>
      </c>
      <c r="B8" s="16" t="s">
        <v>48</v>
      </c>
      <c r="C8" s="17"/>
      <c r="D8" s="18"/>
      <c r="E8" s="19"/>
      <c r="F8" s="15"/>
      <c r="G8" s="15" t="str">
        <f t="shared" ref="G8:G31" si="31">IF(OR(ISBLANK(task_start),ISBLANK(task_end)),"",task_end-task_start+1)</f>
        <v/>
      </c>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row>
    <row r="9" spans="1:112" s="2" customFormat="1" ht="30" customHeight="1" thickBot="1" x14ac:dyDescent="0.4">
      <c r="A9" s="56" t="s">
        <v>39</v>
      </c>
      <c r="B9" s="65" t="s">
        <v>45</v>
      </c>
      <c r="C9" s="20">
        <v>1</v>
      </c>
      <c r="D9" s="60">
        <f ca="1">Project_Start</f>
        <v>44001</v>
      </c>
      <c r="E9" s="60">
        <f ca="1">D9+9</f>
        <v>44010</v>
      </c>
      <c r="F9" s="15"/>
      <c r="G9" s="15">
        <f t="shared" ca="1" si="31"/>
        <v>10</v>
      </c>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row>
    <row r="10" spans="1:112" s="2" customFormat="1" ht="30" customHeight="1" thickBot="1" x14ac:dyDescent="0.4">
      <c r="A10" s="56" t="s">
        <v>40</v>
      </c>
      <c r="B10" s="65" t="s">
        <v>46</v>
      </c>
      <c r="C10" s="20">
        <v>1</v>
      </c>
      <c r="D10" s="60">
        <f ca="1">E9</f>
        <v>44010</v>
      </c>
      <c r="E10" s="60">
        <f ca="1">D10+2</f>
        <v>44012</v>
      </c>
      <c r="F10" s="15"/>
      <c r="G10" s="15">
        <f t="shared" ca="1" si="31"/>
        <v>3</v>
      </c>
      <c r="H10" s="41"/>
      <c r="I10" s="41"/>
      <c r="J10" s="41"/>
      <c r="K10" s="41"/>
      <c r="L10" s="41"/>
      <c r="M10" s="41"/>
      <c r="N10" s="41"/>
      <c r="O10" s="41"/>
      <c r="P10" s="41"/>
      <c r="Q10" s="41"/>
      <c r="R10" s="41"/>
      <c r="S10" s="41"/>
      <c r="T10" s="42"/>
      <c r="U10" s="42"/>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row>
    <row r="11" spans="1:112" s="2" customFormat="1" ht="30" customHeight="1" thickBot="1" x14ac:dyDescent="0.4">
      <c r="A11" s="55"/>
      <c r="B11" s="65" t="s">
        <v>47</v>
      </c>
      <c r="C11" s="20">
        <v>1</v>
      </c>
      <c r="D11" s="60">
        <f ca="1">E10</f>
        <v>44012</v>
      </c>
      <c r="E11" s="60">
        <f ca="1">D11+3</f>
        <v>44015</v>
      </c>
      <c r="F11" s="15"/>
      <c r="G11" s="15">
        <f t="shared" ca="1" si="31"/>
        <v>4</v>
      </c>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row>
    <row r="12" spans="1:112" s="2" customFormat="1" ht="30" customHeight="1" thickBot="1" x14ac:dyDescent="0.4">
      <c r="A12" s="55"/>
      <c r="B12" s="71" t="s">
        <v>50</v>
      </c>
      <c r="C12" s="20">
        <v>1</v>
      </c>
      <c r="D12" s="60">
        <f ca="1">E11</f>
        <v>44015</v>
      </c>
      <c r="E12" s="60">
        <f ca="1">D12+4</f>
        <v>44019</v>
      </c>
      <c r="F12" s="15"/>
      <c r="G12" s="15">
        <f t="shared" ca="1" si="31"/>
        <v>5</v>
      </c>
      <c r="H12" s="41"/>
      <c r="I12" s="41"/>
      <c r="J12" s="41"/>
      <c r="K12" s="41"/>
      <c r="L12" s="41"/>
      <c r="M12" s="41"/>
      <c r="N12" s="41"/>
      <c r="O12" s="41"/>
      <c r="P12" s="41"/>
      <c r="Q12" s="41"/>
      <c r="R12" s="41"/>
      <c r="S12" s="41"/>
      <c r="T12" s="41"/>
      <c r="U12" s="41"/>
      <c r="V12" s="41"/>
      <c r="W12" s="41"/>
      <c r="X12" s="42"/>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row>
    <row r="13" spans="1:112" s="2" customFormat="1" ht="30" customHeight="1" thickBot="1" x14ac:dyDescent="0.4">
      <c r="A13" s="55"/>
      <c r="B13" s="65" t="s">
        <v>49</v>
      </c>
      <c r="C13" s="20">
        <v>1</v>
      </c>
      <c r="D13" s="60">
        <f ca="1">E12</f>
        <v>44019</v>
      </c>
      <c r="E13" s="60">
        <f ca="1">D13+5</f>
        <v>44024</v>
      </c>
      <c r="F13" s="15"/>
      <c r="G13" s="15">
        <f t="shared" ca="1" si="31"/>
        <v>6</v>
      </c>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row>
    <row r="14" spans="1:112" s="2" customFormat="1" ht="30" customHeight="1" thickBot="1" x14ac:dyDescent="0.4">
      <c r="A14" s="56" t="s">
        <v>41</v>
      </c>
      <c r="B14" s="21" t="s">
        <v>60</v>
      </c>
      <c r="C14" s="22"/>
      <c r="D14" s="23"/>
      <c r="E14" s="24"/>
      <c r="F14" s="15"/>
      <c r="G14" s="15" t="str">
        <f t="shared" si="31"/>
        <v/>
      </c>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row>
    <row r="15" spans="1:112" s="2" customFormat="1" ht="30" customHeight="1" thickBot="1" x14ac:dyDescent="0.4">
      <c r="A15" s="56"/>
      <c r="B15" s="66" t="s">
        <v>51</v>
      </c>
      <c r="C15" s="25">
        <v>0.1</v>
      </c>
      <c r="D15" s="61">
        <v>44028</v>
      </c>
      <c r="E15" s="61">
        <f>D15+12</f>
        <v>44040</v>
      </c>
      <c r="F15" s="15"/>
      <c r="G15" s="15">
        <f t="shared" si="31"/>
        <v>13</v>
      </c>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row>
    <row r="16" spans="1:112" s="2" customFormat="1" ht="30" customHeight="1" thickBot="1" x14ac:dyDescent="0.4">
      <c r="A16" s="55"/>
      <c r="B16" s="66" t="s">
        <v>52</v>
      </c>
      <c r="C16" s="25">
        <v>0</v>
      </c>
      <c r="D16" s="61">
        <f>E15</f>
        <v>44040</v>
      </c>
      <c r="E16" s="61">
        <f>D16+10</f>
        <v>44050</v>
      </c>
      <c r="F16" s="15"/>
      <c r="G16" s="15">
        <f t="shared" si="31"/>
        <v>11</v>
      </c>
      <c r="H16" s="41"/>
      <c r="I16" s="41"/>
      <c r="J16" s="41"/>
      <c r="K16" s="41"/>
      <c r="L16" s="41"/>
      <c r="M16" s="41"/>
      <c r="N16" s="41"/>
      <c r="O16" s="41"/>
      <c r="P16" s="41"/>
      <c r="Q16" s="41"/>
      <c r="R16" s="41"/>
      <c r="S16" s="41"/>
      <c r="T16" s="42"/>
      <c r="U16" s="42"/>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row>
    <row r="17" spans="1:112" s="2" customFormat="1" ht="30" customHeight="1" thickBot="1" x14ac:dyDescent="0.4">
      <c r="A17" s="55"/>
      <c r="B17" s="66" t="s">
        <v>53</v>
      </c>
      <c r="C17" s="25">
        <v>0</v>
      </c>
      <c r="D17" s="61">
        <f>E16</f>
        <v>44050</v>
      </c>
      <c r="E17" s="61">
        <f>D17+20</f>
        <v>44070</v>
      </c>
      <c r="F17" s="15"/>
      <c r="G17" s="15">
        <f t="shared" si="31"/>
        <v>21</v>
      </c>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row>
    <row r="18" spans="1:112" s="2" customFormat="1" ht="30" customHeight="1" thickBot="1" x14ac:dyDescent="0.4">
      <c r="A18" s="55" t="s">
        <v>29</v>
      </c>
      <c r="B18" s="26" t="s">
        <v>56</v>
      </c>
      <c r="C18" s="27"/>
      <c r="D18" s="28"/>
      <c r="E18" s="29"/>
      <c r="F18" s="15"/>
      <c r="G18" s="15" t="str">
        <f t="shared" si="31"/>
        <v/>
      </c>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row>
    <row r="19" spans="1:112" s="2" customFormat="1" ht="30" customHeight="1" thickBot="1" x14ac:dyDescent="0.4">
      <c r="A19" s="55"/>
      <c r="B19" s="67" t="s">
        <v>54</v>
      </c>
      <c r="C19" s="30">
        <v>0</v>
      </c>
      <c r="D19" s="62">
        <f ca="1">D9+69</f>
        <v>44070</v>
      </c>
      <c r="E19" s="62">
        <f ca="1">D19+5</f>
        <v>44075</v>
      </c>
      <c r="F19" s="15"/>
      <c r="G19" s="15">
        <f t="shared" ca="1" si="31"/>
        <v>6</v>
      </c>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row>
    <row r="20" spans="1:112" s="2" customFormat="1" ht="30" customHeight="1" thickBot="1" x14ac:dyDescent="0.4">
      <c r="A20" s="55"/>
      <c r="B20" s="67" t="s">
        <v>57</v>
      </c>
      <c r="C20" s="30">
        <v>0</v>
      </c>
      <c r="D20" s="62">
        <f ca="1">E19+1</f>
        <v>44076</v>
      </c>
      <c r="E20" s="62">
        <f ca="1">D20+4</f>
        <v>44080</v>
      </c>
      <c r="F20" s="15"/>
      <c r="G20" s="15">
        <f t="shared" ca="1" si="31"/>
        <v>5</v>
      </c>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row>
    <row r="21" spans="1:112" s="2" customFormat="1" ht="30" customHeight="1" thickBot="1" x14ac:dyDescent="0.4">
      <c r="A21" s="55"/>
      <c r="B21" s="67" t="s">
        <v>55</v>
      </c>
      <c r="C21" s="30">
        <v>0</v>
      </c>
      <c r="D21" s="62">
        <f ca="1">D20+5</f>
        <v>44081</v>
      </c>
      <c r="E21" s="62">
        <f ca="1">D21+5</f>
        <v>44086</v>
      </c>
      <c r="F21" s="15"/>
      <c r="G21" s="15">
        <f t="shared" ca="1" si="31"/>
        <v>6</v>
      </c>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row>
    <row r="22" spans="1:112" s="2" customFormat="1" ht="30" customHeight="1" thickBot="1" x14ac:dyDescent="0.4">
      <c r="A22" s="55"/>
      <c r="B22" s="73" t="s">
        <v>58</v>
      </c>
      <c r="C22" s="30">
        <v>0</v>
      </c>
      <c r="D22" s="62">
        <f ca="1">E21+1</f>
        <v>44087</v>
      </c>
      <c r="E22" s="62">
        <f ca="1">D22+4</f>
        <v>44091</v>
      </c>
      <c r="F22" s="15"/>
      <c r="G22" s="15">
        <f t="shared" ca="1" si="31"/>
        <v>5</v>
      </c>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row>
    <row r="23" spans="1:112" s="2" customFormat="1" ht="30" customHeight="1" thickBot="1" x14ac:dyDescent="0.4">
      <c r="A23" s="55"/>
      <c r="B23" s="67" t="s">
        <v>59</v>
      </c>
      <c r="C23" s="30">
        <v>0</v>
      </c>
      <c r="D23" s="62">
        <f ca="1">E22+1</f>
        <v>44092</v>
      </c>
      <c r="E23" s="72">
        <f ca="1">D23+3</f>
        <v>44095</v>
      </c>
      <c r="F23" s="15"/>
      <c r="G23" s="15">
        <f t="shared" ca="1" si="31"/>
        <v>4</v>
      </c>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row>
    <row r="24" spans="1:112" s="2" customFormat="1" ht="30" hidden="1" customHeight="1" thickBot="1" x14ac:dyDescent="0.4">
      <c r="A24" s="55" t="s">
        <v>29</v>
      </c>
      <c r="B24" s="31" t="s">
        <v>23</v>
      </c>
      <c r="C24" s="32"/>
      <c r="D24" s="33"/>
      <c r="E24" s="34"/>
      <c r="F24" s="15"/>
      <c r="G24" s="15" t="str">
        <f t="shared" si="31"/>
        <v/>
      </c>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row>
    <row r="25" spans="1:112" s="2" customFormat="1" ht="30" hidden="1" customHeight="1" thickBot="1" x14ac:dyDescent="0.4">
      <c r="A25" s="55"/>
      <c r="B25" s="68" t="s">
        <v>3</v>
      </c>
      <c r="C25" s="35"/>
      <c r="D25" s="63" t="s">
        <v>28</v>
      </c>
      <c r="E25" s="63" t="s">
        <v>28</v>
      </c>
      <c r="F25" s="15"/>
      <c r="G25" s="15" t="e">
        <f t="shared" si="31"/>
        <v>#VALUE!</v>
      </c>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row>
    <row r="26" spans="1:112" s="2" customFormat="1" ht="30" hidden="1" customHeight="1" thickBot="1" x14ac:dyDescent="0.4">
      <c r="A26" s="55"/>
      <c r="B26" s="68" t="s">
        <v>4</v>
      </c>
      <c r="C26" s="35"/>
      <c r="D26" s="63" t="s">
        <v>28</v>
      </c>
      <c r="E26" s="63" t="s">
        <v>28</v>
      </c>
      <c r="F26" s="15"/>
      <c r="G26" s="15" t="e">
        <f t="shared" si="31"/>
        <v>#VALUE!</v>
      </c>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row>
    <row r="27" spans="1:112" s="2" customFormat="1" ht="30" hidden="1" customHeight="1" thickBot="1" x14ac:dyDescent="0.4">
      <c r="A27" s="55"/>
      <c r="B27" s="68" t="s">
        <v>0</v>
      </c>
      <c r="C27" s="35"/>
      <c r="D27" s="63" t="s">
        <v>28</v>
      </c>
      <c r="E27" s="63" t="s">
        <v>28</v>
      </c>
      <c r="F27" s="15"/>
      <c r="G27" s="15" t="e">
        <f t="shared" si="31"/>
        <v>#VALUE!</v>
      </c>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row>
    <row r="28" spans="1:112" s="2" customFormat="1" ht="30" hidden="1" customHeight="1" thickBot="1" x14ac:dyDescent="0.4">
      <c r="A28" s="55"/>
      <c r="B28" s="68" t="s">
        <v>1</v>
      </c>
      <c r="C28" s="35"/>
      <c r="D28" s="63" t="s">
        <v>28</v>
      </c>
      <c r="E28" s="63" t="s">
        <v>28</v>
      </c>
      <c r="F28" s="15"/>
      <c r="G28" s="15" t="e">
        <f t="shared" si="31"/>
        <v>#VALUE!</v>
      </c>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row>
    <row r="29" spans="1:112" s="2" customFormat="1" ht="30" hidden="1" customHeight="1" thickBot="1" x14ac:dyDescent="0.4">
      <c r="A29" s="55"/>
      <c r="B29" s="68" t="s">
        <v>2</v>
      </c>
      <c r="C29" s="35"/>
      <c r="D29" s="63" t="s">
        <v>28</v>
      </c>
      <c r="E29" s="63" t="s">
        <v>28</v>
      </c>
      <c r="F29" s="15"/>
      <c r="G29" s="15" t="e">
        <f t="shared" si="31"/>
        <v>#VALUE!</v>
      </c>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row>
    <row r="30" spans="1:112" s="2" customFormat="1" ht="30" customHeight="1" thickBot="1" x14ac:dyDescent="0.4">
      <c r="A30" s="55" t="s">
        <v>31</v>
      </c>
      <c r="B30" s="69"/>
      <c r="C30" s="14"/>
      <c r="D30" s="64"/>
      <c r="E30" s="64"/>
      <c r="F30" s="15"/>
      <c r="G30" s="15" t="str">
        <f t="shared" si="31"/>
        <v/>
      </c>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row>
    <row r="31" spans="1:112" s="2" customFormat="1" ht="30" customHeight="1" thickBot="1" x14ac:dyDescent="0.4">
      <c r="A31" s="56" t="s">
        <v>30</v>
      </c>
      <c r="B31" s="36" t="s">
        <v>5</v>
      </c>
      <c r="C31" s="37"/>
      <c r="D31" s="38"/>
      <c r="E31" s="39"/>
      <c r="F31" s="40"/>
      <c r="G31" s="40" t="str">
        <f t="shared" si="31"/>
        <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row>
    <row r="32" spans="1:112" ht="30" customHeight="1" x14ac:dyDescent="0.35">
      <c r="F32" s="5"/>
    </row>
    <row r="33" spans="5:5" ht="30" customHeight="1" x14ac:dyDescent="0.35">
      <c r="E33" s="57"/>
    </row>
  </sheetData>
  <mergeCells count="17">
    <mergeCell ref="B5:F5"/>
    <mergeCell ref="AJ4:AP4"/>
    <mergeCell ref="AQ4:AW4"/>
    <mergeCell ref="AX4:BD4"/>
    <mergeCell ref="BE4:BK4"/>
    <mergeCell ref="D3:E3"/>
    <mergeCell ref="H4:N4"/>
    <mergeCell ref="O4:U4"/>
    <mergeCell ref="V4:AB4"/>
    <mergeCell ref="AC4:AI4"/>
    <mergeCell ref="CU4:DA4"/>
    <mergeCell ref="DB4:DH4"/>
    <mergeCell ref="BL4:BR4"/>
    <mergeCell ref="BS4:BY4"/>
    <mergeCell ref="BZ4:CF4"/>
    <mergeCell ref="CG4:CM4"/>
    <mergeCell ref="CN4:CT4"/>
  </mergeCells>
  <conditionalFormatting sqref="C7:C31">
    <cfRule type="dataBar" priority="5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L5:DH6 H5:BK31 BL8:DH30">
    <cfRule type="expression" dxfId="23" priority="75">
      <formula>AND(TODAY()&gt;=H$5,TODAY()&lt;I$5)</formula>
    </cfRule>
  </conditionalFormatting>
  <conditionalFormatting sqref="H7:BK31 BL8:DH30">
    <cfRule type="expression" dxfId="22" priority="69">
      <formula>AND(task_start&lt;=H$5,ROUNDDOWN((task_end-task_start+1)*task_progress,0)+task_start-1&gt;=H$5)</formula>
    </cfRule>
    <cfRule type="expression" dxfId="21" priority="70" stopIfTrue="1">
      <formula>AND(task_end&gt;=H$5,task_start&lt;I$5)</formula>
    </cfRule>
  </conditionalFormatting>
  <conditionalFormatting sqref="BL31:BR31">
    <cfRule type="expression" dxfId="20" priority="21">
      <formula>AND(TODAY()&gt;=BL$5,TODAY()&lt;BM$5)</formula>
    </cfRule>
  </conditionalFormatting>
  <conditionalFormatting sqref="BL31:BR31">
    <cfRule type="expression" dxfId="19" priority="19">
      <formula>AND(task_start&lt;=BL$5,ROUNDDOWN((task_end-task_start+1)*task_progress,0)+task_start-1&gt;=BL$5)</formula>
    </cfRule>
    <cfRule type="expression" dxfId="18" priority="20" stopIfTrue="1">
      <formula>AND(task_end&gt;=BL$5,task_start&lt;BM$5)</formula>
    </cfRule>
  </conditionalFormatting>
  <conditionalFormatting sqref="BS31:BY31">
    <cfRule type="expression" dxfId="17" priority="18">
      <formula>AND(TODAY()&gt;=BS$5,TODAY()&lt;BT$5)</formula>
    </cfRule>
  </conditionalFormatting>
  <conditionalFormatting sqref="BS31:BY31">
    <cfRule type="expression" dxfId="16" priority="16">
      <formula>AND(task_start&lt;=BS$5,ROUNDDOWN((task_end-task_start+1)*task_progress,0)+task_start-1&gt;=BS$5)</formula>
    </cfRule>
    <cfRule type="expression" dxfId="15" priority="17" stopIfTrue="1">
      <formula>AND(task_end&gt;=BS$5,task_start&lt;BT$5)</formula>
    </cfRule>
  </conditionalFormatting>
  <conditionalFormatting sqref="BZ31:CF31">
    <cfRule type="expression" dxfId="14" priority="15">
      <formula>AND(TODAY()&gt;=BZ$5,TODAY()&lt;CA$5)</formula>
    </cfRule>
  </conditionalFormatting>
  <conditionalFormatting sqref="BZ31:CF31">
    <cfRule type="expression" dxfId="13" priority="13">
      <formula>AND(task_start&lt;=BZ$5,ROUNDDOWN((task_end-task_start+1)*task_progress,0)+task_start-1&gt;=BZ$5)</formula>
    </cfRule>
    <cfRule type="expression" dxfId="12" priority="14" stopIfTrue="1">
      <formula>AND(task_end&gt;=BZ$5,task_start&lt;CA$5)</formula>
    </cfRule>
  </conditionalFormatting>
  <conditionalFormatting sqref="CG31:CM31">
    <cfRule type="expression" dxfId="11" priority="12">
      <formula>AND(TODAY()&gt;=CG$5,TODAY()&lt;CH$5)</formula>
    </cfRule>
  </conditionalFormatting>
  <conditionalFormatting sqref="CG31:CM31">
    <cfRule type="expression" dxfId="10" priority="10">
      <formula>AND(task_start&lt;=CG$5,ROUNDDOWN((task_end-task_start+1)*task_progress,0)+task_start-1&gt;=CG$5)</formula>
    </cfRule>
    <cfRule type="expression" dxfId="9" priority="11" stopIfTrue="1">
      <formula>AND(task_end&gt;=CG$5,task_start&lt;CH$5)</formula>
    </cfRule>
  </conditionalFormatting>
  <conditionalFormatting sqref="CN31:CT31">
    <cfRule type="expression" dxfId="8" priority="9">
      <formula>AND(TODAY()&gt;=CN$5,TODAY()&lt;CO$5)</formula>
    </cfRule>
  </conditionalFormatting>
  <conditionalFormatting sqref="CN31:CT31">
    <cfRule type="expression" dxfId="7" priority="7">
      <formula>AND(task_start&lt;=CN$5,ROUNDDOWN((task_end-task_start+1)*task_progress,0)+task_start-1&gt;=CN$5)</formula>
    </cfRule>
    <cfRule type="expression" dxfId="6" priority="8" stopIfTrue="1">
      <formula>AND(task_end&gt;=CN$5,task_start&lt;CO$5)</formula>
    </cfRule>
  </conditionalFormatting>
  <conditionalFormatting sqref="CU31:DA31">
    <cfRule type="expression" dxfId="5" priority="6">
      <formula>AND(TODAY()&gt;=CU$5,TODAY()&lt;CV$5)</formula>
    </cfRule>
  </conditionalFormatting>
  <conditionalFormatting sqref="CU31:DA31">
    <cfRule type="expression" dxfId="4" priority="4">
      <formula>AND(task_start&lt;=CU$5,ROUNDDOWN((task_end-task_start+1)*task_progress,0)+task_start-1&gt;=CU$5)</formula>
    </cfRule>
    <cfRule type="expression" dxfId="3" priority="5" stopIfTrue="1">
      <formula>AND(task_end&gt;=CU$5,task_start&lt;CV$5)</formula>
    </cfRule>
  </conditionalFormatting>
  <conditionalFormatting sqref="DB31:DH31">
    <cfRule type="expression" dxfId="2" priority="3">
      <formula>AND(TODAY()&gt;=DB$5,TODAY()&lt;DC$5)</formula>
    </cfRule>
  </conditionalFormatting>
  <conditionalFormatting sqref="DB31:DH31">
    <cfRule type="expression" dxfId="1" priority="1">
      <formula>AND(task_start&lt;=DB$5,ROUNDDOWN((task_end-task_start+1)*task_progress,0)+task_start-1&gt;=DB$5)</formula>
    </cfRule>
    <cfRule type="expression" dxfId="0" priority="2" stopIfTrue="1">
      <formula>AND(task_end&gt;=DB$5,task_start&lt;DC$5)</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0:E21 D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5" customWidth="1"/>
    <col min="2" max="16384" width="9.1796875" style="1"/>
  </cols>
  <sheetData>
    <row r="1" spans="1:2" ht="46.5" customHeight="1" x14ac:dyDescent="0.3"/>
    <row r="2" spans="1:2" s="47" customFormat="1" ht="15.5" x14ac:dyDescent="0.35">
      <c r="A2" s="46" t="s">
        <v>14</v>
      </c>
      <c r="B2" s="46"/>
    </row>
    <row r="3" spans="1:2" s="51" customFormat="1" ht="27" customHeight="1" x14ac:dyDescent="0.35">
      <c r="A3" s="52" t="s">
        <v>19</v>
      </c>
      <c r="B3" s="52"/>
    </row>
    <row r="4" spans="1:2" s="48" customFormat="1" ht="26" x14ac:dyDescent="0.6">
      <c r="A4" s="49" t="s">
        <v>13</v>
      </c>
    </row>
    <row r="5" spans="1:2" ht="74.150000000000006" customHeight="1" x14ac:dyDescent="0.3">
      <c r="A5" s="50" t="s">
        <v>22</v>
      </c>
    </row>
    <row r="6" spans="1:2" ht="26.25" customHeight="1" x14ac:dyDescent="0.3">
      <c r="A6" s="49" t="s">
        <v>26</v>
      </c>
    </row>
    <row r="7" spans="1:2" s="45" customFormat="1" ht="205" customHeight="1" x14ac:dyDescent="0.35">
      <c r="A7" s="54" t="s">
        <v>25</v>
      </c>
    </row>
    <row r="8" spans="1:2" s="48" customFormat="1" ht="26" x14ac:dyDescent="0.6">
      <c r="A8" s="49" t="s">
        <v>15</v>
      </c>
    </row>
    <row r="9" spans="1:2" ht="58" x14ac:dyDescent="0.3">
      <c r="A9" s="50" t="s">
        <v>24</v>
      </c>
    </row>
    <row r="10" spans="1:2" s="45" customFormat="1" ht="28" customHeight="1" x14ac:dyDescent="0.35">
      <c r="A10" s="53" t="s">
        <v>21</v>
      </c>
    </row>
    <row r="11" spans="1:2" s="48" customFormat="1" ht="26" x14ac:dyDescent="0.6">
      <c r="A11" s="49" t="s">
        <v>12</v>
      </c>
    </row>
    <row r="12" spans="1:2" ht="29" x14ac:dyDescent="0.3">
      <c r="A12" s="50" t="s">
        <v>20</v>
      </c>
    </row>
    <row r="13" spans="1:2" s="45" customFormat="1" ht="28" customHeight="1" x14ac:dyDescent="0.35">
      <c r="A13" s="53" t="s">
        <v>7</v>
      </c>
    </row>
    <row r="14" spans="1:2" s="48" customFormat="1" ht="26" x14ac:dyDescent="0.6">
      <c r="A14" s="49" t="s">
        <v>16</v>
      </c>
    </row>
    <row r="15" spans="1:2" ht="75" customHeight="1" x14ac:dyDescent="0.3">
      <c r="A15" s="50" t="s">
        <v>17</v>
      </c>
    </row>
    <row r="16" spans="1:2" ht="72.5" x14ac:dyDescent="0.3">
      <c r="A16" s="50"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2020-07-20T02:49:10Z</dcterms:modified>
</cp:coreProperties>
</file>